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Council Secretariat - Restricted\RIM Compliance\Internet\"/>
    </mc:Choice>
  </mc:AlternateContent>
  <bookViews>
    <workbookView xWindow="0" yWindow="0" windowWidth="28800" windowHeight="11700"/>
  </bookViews>
  <sheets>
    <sheet name="Income and Expenditure 17-18" sheetId="2" r:id="rId1"/>
    <sheet name="Base data" sheetId="1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22" i="1"/>
  <c r="B12" i="1"/>
  <c r="C31" i="1"/>
  <c r="C20" i="1"/>
  <c r="C22" i="1" s="1"/>
  <c r="C12" i="1"/>
  <c r="F20" i="1"/>
  <c r="G20" i="1"/>
  <c r="G22" i="1" s="1"/>
  <c r="G12" i="1"/>
  <c r="B25" i="1" l="1"/>
  <c r="C25" i="1"/>
  <c r="G25" i="1"/>
  <c r="F12" i="1" l="1"/>
  <c r="F22" i="1" l="1"/>
  <c r="F25" i="1" s="1"/>
</calcChain>
</file>

<file path=xl/sharedStrings.xml><?xml version="1.0" encoding="utf-8"?>
<sst xmlns="http://schemas.openxmlformats.org/spreadsheetml/2006/main" count="43" uniqueCount="32">
  <si>
    <t>Income</t>
  </si>
  <si>
    <t>Funding body grants</t>
  </si>
  <si>
    <t>Tuition fees and education contracts</t>
  </si>
  <si>
    <t>Research grants and contracts</t>
  </si>
  <si>
    <t>Other income</t>
  </si>
  <si>
    <t xml:space="preserve">Total income </t>
  </si>
  <si>
    <t>Residences, catering and conferences</t>
  </si>
  <si>
    <t>Premises</t>
  </si>
  <si>
    <t>Investment income</t>
  </si>
  <si>
    <t>Donations and endowments</t>
  </si>
  <si>
    <t>Academic and related expenditure</t>
  </si>
  <si>
    <t>Administration and central services</t>
  </si>
  <si>
    <t>Surplus for the Year</t>
  </si>
  <si>
    <t>Other expenses, taxation and loss on investments</t>
  </si>
  <si>
    <t>Total expenditure (including tax and loss on investments)</t>
  </si>
  <si>
    <t>Intangible assets - additions</t>
  </si>
  <si>
    <t>Tangible assets - additions</t>
  </si>
  <si>
    <t>Purchase of new assets</t>
  </si>
  <si>
    <t>Maintaining buildings and facilities</t>
  </si>
  <si>
    <t>Research activities</t>
  </si>
  <si>
    <t>Other expenditure</t>
  </si>
  <si>
    <t>Expenditure on academic departments and services</t>
  </si>
  <si>
    <t>Expenditure on administration and central services</t>
  </si>
  <si>
    <t>Investment income, donations and gifts</t>
  </si>
  <si>
    <t>Surplus to be re-invested</t>
  </si>
  <si>
    <t>Government funding grants</t>
  </si>
  <si>
    <t>Funding for research projects</t>
  </si>
  <si>
    <t>Student tuition fees</t>
  </si>
  <si>
    <t>Providing residences, catering and conferences</t>
  </si>
  <si>
    <t>QMUL 2017/18 Income and Expenditure</t>
  </si>
  <si>
    <t>2016-17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</si>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</sst>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0" fontId="2" fillId="0" borderId="0" xfId="0" applyFont="1"/>
    <xf numFmtId="0" fontId="1" fillId="0" borderId="0" xfId="0" applyFont="1" applyAlignment="1">
      <alignment vertical="top"/>
    </xf>
    <xf numFmtId="164" fontId="3" fillId="0" borderId="0" xfId="0" applyNumberFormat="1" applyFont="1"/>
    <xf numFmtId="164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 cap="all" baseline="0"/>
              <a:t>Income earned in the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'Base data'!$B$4</c:f>
              <c:strCache>
                <c:ptCount val="1"/>
                <c:pt idx="0">
                  <c:v>2017-18</c:v>
                </c:pt>
              </c:strCache>
            </c:strRef>
          </c:tx>
          <c:spPr>
            <a:ln w="0">
              <a:noFill/>
            </a:ln>
          </c:spPr>
          <c:dPt>
            <c:idx val="0"/>
            <c:bubble3D val="0"/>
            <c:explosion val="2"/>
            <c:spPr>
              <a:solidFill>
                <a:schemeClr val="accent6"/>
              </a:solidFill>
              <a:ln w="0">
                <a:noFill/>
              </a:ln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443-43D8-85A1-F43512AC77D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443-43D8-85A1-F43512AC77D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43-43D8-85A1-F43512AC77D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443-43D8-85A1-F43512AC77DD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443-43D8-85A1-F43512AC77DD}"/>
              </c:ext>
            </c:extLst>
          </c:dPt>
          <c:dLbls>
            <c:dLbl>
              <c:idx val="0"/>
              <c:layout>
                <c:manualLayout>
                  <c:x val="2.6175869120654397E-2"/>
                  <c:y val="-0.247051600855221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43-43D8-85A1-F43512AC77DD}"/>
                </c:ext>
              </c:extLst>
            </c:dLbl>
            <c:dLbl>
              <c:idx val="1"/>
              <c:layout>
                <c:manualLayout>
                  <c:x val="2.6175869120654397E-2"/>
                  <c:y val="-2.53519989585986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43-43D8-85A1-F43512AC77DD}"/>
                </c:ext>
              </c:extLst>
            </c:dLbl>
            <c:dLbl>
              <c:idx val="2"/>
              <c:layout>
                <c:manualLayout>
                  <c:x val="6.0531697341513292E-2"/>
                  <c:y val="5.24455398241078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443-43D8-85A1-F43512AC77DD}"/>
                </c:ext>
              </c:extLst>
            </c:dLbl>
            <c:dLbl>
              <c:idx val="3"/>
              <c:layout>
                <c:manualLayout>
                  <c:x val="6.5439672801635394E-3"/>
                  <c:y val="6.517311330251665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443-43D8-85A1-F43512AC77DD}"/>
                </c:ext>
              </c:extLst>
            </c:dLbl>
            <c:dLbl>
              <c:idx val="4"/>
              <c:layout>
                <c:manualLayout>
                  <c:x val="-8.6707566462167707E-2"/>
                  <c:y val="-1.56885881536491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443-43D8-85A1-F43512AC77DD}"/>
                </c:ext>
              </c:extLst>
            </c:dLbl>
            <c:dLbl>
              <c:idx val="5"/>
              <c:layout>
                <c:manualLayout>
                  <c:x val="9.748772201020885E-3"/>
                  <c:y val="-3.9510986117100516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6E-4189-B707-F99B0F42AE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'Base data'!$A$5:$A$9</c:f>
              <c:strCache>
                <c:ptCount val="5"/>
                <c:pt idx="0">
                  <c:v>Student tuition fees</c:v>
                </c:pt>
                <c:pt idx="1">
                  <c:v>Government funding grants</c:v>
                </c:pt>
                <c:pt idx="2">
                  <c:v>Funding for research projects</c:v>
                </c:pt>
                <c:pt idx="3">
                  <c:v>Other income</c:v>
                </c:pt>
                <c:pt idx="4">
                  <c:v>Investment income, donations and gifts</c:v>
                </c:pt>
              </c:strCache>
            </c:strRef>
          </c:cat>
          <c:val>
            <c:numRef>
              <c:f>'Base data'!$B$5:$B$9</c:f>
              <c:numCache>
                <c:formatCode>#,##0;\(#,##0\)</c:formatCode>
                <c:ptCount val="5"/>
                <c:pt idx="0">
                  <c:v>235999</c:v>
                </c:pt>
                <c:pt idx="1">
                  <c:v>71538</c:v>
                </c:pt>
                <c:pt idx="2">
                  <c:v>107022</c:v>
                </c:pt>
                <c:pt idx="3">
                  <c:v>45368</c:v>
                </c:pt>
                <c:pt idx="4">
                  <c:v>1989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443-43D8-85A1-F43512AC77DD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0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Where we spent money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BE3-4E76-81BE-BE3D09CAAD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BE3-4E76-81BE-BE3D09CAAD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BE3-4E76-81BE-BE3D09CAAD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BE3-4E76-81BE-BE3D09CAAD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BE3-4E76-81BE-BE3D09CAADC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BE3-4E76-81BE-BE3D09CAADC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DC8-48D2-9914-3B7641B44A34}"/>
              </c:ext>
            </c:extLst>
          </c:dPt>
          <c:dLbls>
            <c:dLbl>
              <c:idx val="0"/>
              <c:layout>
                <c:manualLayout>
                  <c:x val="1.0044586511736526E-2"/>
                  <c:y val="-0.108353923008868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E3-4E76-81BE-BE3D09CAADCA}"/>
                </c:ext>
              </c:extLst>
            </c:dLbl>
            <c:dLbl>
              <c:idx val="1"/>
              <c:layout>
                <c:manualLayout>
                  <c:x val="1.9068259344201661E-2"/>
                  <c:y val="-5.20722644583313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E3-4E76-81BE-BE3D09CAADCA}"/>
                </c:ext>
              </c:extLst>
            </c:dLbl>
            <c:dLbl>
              <c:idx val="2"/>
              <c:layout>
                <c:manualLayout>
                  <c:x val="3.9265893142462469E-2"/>
                  <c:y val="-3.25203085485904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E3-4E76-81BE-BE3D09CAADCA}"/>
                </c:ext>
              </c:extLst>
            </c:dLbl>
            <c:dLbl>
              <c:idx val="3"/>
              <c:layout>
                <c:manualLayout>
                  <c:x val="6.000280774884687E-3"/>
                  <c:y val="0.128240008676059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03119300978524"/>
                      <c:h val="0.142544473357039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BE3-4E76-81BE-BE3D09CAADCA}"/>
                </c:ext>
              </c:extLst>
            </c:dLbl>
            <c:dLbl>
              <c:idx val="4"/>
              <c:layout>
                <c:manualLayout>
                  <c:x val="4.1044015708508075E-2"/>
                  <c:y val="2.99436075657430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E3-4E76-81BE-BE3D09CAADCA}"/>
                </c:ext>
              </c:extLst>
            </c:dLbl>
            <c:dLbl>
              <c:idx val="5"/>
              <c:layout>
                <c:manualLayout>
                  <c:x val="0.186612235035576"/>
                  <c:y val="1.50582315481497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585874593517606"/>
                      <c:h val="5.47563347891505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BE3-4E76-81BE-BE3D09CAADCA}"/>
                </c:ext>
              </c:extLst>
            </c:dLbl>
            <c:dLbl>
              <c:idx val="6"/>
              <c:layout>
                <c:manualLayout>
                  <c:x val="-7.4246463653826159E-2"/>
                  <c:y val="-6.359934669546826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DC8-48D2-9914-3B7641B44A3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('Base data'!$A$15:$A$20,'Base data'!$A$25)</c:f>
              <c:strCache>
                <c:ptCount val="7"/>
                <c:pt idx="0">
                  <c:v>Expenditure on academic departments and services</c:v>
                </c:pt>
                <c:pt idx="1">
                  <c:v>Expenditure on administration and central services</c:v>
                </c:pt>
                <c:pt idx="2">
                  <c:v>Providing residences, catering and conferences</c:v>
                </c:pt>
                <c:pt idx="3">
                  <c:v>Maintaining buildings and facilities</c:v>
                </c:pt>
                <c:pt idx="4">
                  <c:v>Research activities</c:v>
                </c:pt>
                <c:pt idx="5">
                  <c:v>Other expenditure</c:v>
                </c:pt>
                <c:pt idx="6">
                  <c:v>Surplus to be re-invested</c:v>
                </c:pt>
              </c:strCache>
            </c:strRef>
          </c:cat>
          <c:val>
            <c:numRef>
              <c:f>('Base data'!$C$15:$C$20,'Base data'!$C$25)</c:f>
              <c:numCache>
                <c:formatCode>#,##0;\(#,##0\)</c:formatCode>
                <c:ptCount val="7"/>
                <c:pt idx="0">
                  <c:v>208850</c:v>
                </c:pt>
                <c:pt idx="1">
                  <c:v>52807</c:v>
                </c:pt>
                <c:pt idx="2">
                  <c:v>12663</c:v>
                </c:pt>
                <c:pt idx="3">
                  <c:v>35622</c:v>
                </c:pt>
                <c:pt idx="4">
                  <c:v>91260</c:v>
                </c:pt>
                <c:pt idx="5">
                  <c:v>10834</c:v>
                </c:pt>
                <c:pt idx="6">
                  <c:v>18087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BE3-4E76-81BE-BE3D09CAADC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1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419099</xdr:rowOff>
    </xdr:from>
    <xdr:to>
      <xdr:col>13</xdr:col>
      <xdr:colOff>485775</xdr:colOff>
      <xdr:row>30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485775</xdr:colOff>
      <xdr:row>0</xdr:row>
      <xdr:rowOff>419097</xdr:rowOff>
    </xdr:from>
    <xdr:to>
      <xdr:col>26</xdr:col>
      <xdr:colOff>1</xdr:colOff>
      <xdr:row>30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32</xdr:row>
      <xdr:rowOff>9525</xdr:rowOff>
    </xdr:from>
    <xdr:to>
      <xdr:col>25</xdr:col>
      <xdr:colOff>595312</xdr:colOff>
      <xdr:row>44</xdr:row>
      <xdr:rowOff>166687</xdr:rowOff>
    </xdr:to>
    <xdr:sp macro="" textlink="">
      <xdr:nvSpPr>
        <xdr:cNvPr id="4" name="TextBox 3"/>
        <xdr:cNvSpPr txBox="1"/>
      </xdr:nvSpPr>
      <xdr:spPr>
        <a:xfrm>
          <a:off x="616744" y="6474619"/>
          <a:ext cx="15159037" cy="24431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/>
            <a:t>The surplus for the year was £12.7m (2017: £18.1m), and generated a net cash inflow from operating activities of £44.3m. The University invested £42.8m in new fixed assets and software and received a total of £11.0m (2017: £17.8m) in specific capital grants. Closing cash was £20.9m, with £7m of revolving credit facility repaid in the year.  The University continues to operate in a challenging environment but is ensuring financial sustainability by continuing to plan to generate sufficient cash surpluses to invest in staff; student experience and infrastructure and building resilience into our future plans.</a:t>
          </a:r>
        </a:p>
        <a:p>
          <a:endParaRPr lang="en-GB" sz="1100"/>
        </a:p>
        <a:p>
          <a:r>
            <a:rPr lang="en-GB" sz="1100"/>
            <a:t>Tuition fee income grew by 13.6% compared to 2016/17 reflecting a 9.6% increase in student numbers, and increases in non-regulated fees. Growth was achieved from both Home/EU (+6.8%) and International students (+ 22.4%). Full-time home and EU tuition fees represent 50.9% of total tuition fees, whilst full-time international tuition fees account for 42.5%. Income from international students increased by £18.4m as a result of an increase of 17.7% in number of overseas students, with particularly strong recruitment of international postgraduate students.</a:t>
          </a:r>
        </a:p>
        <a:p>
          <a:endParaRPr lang="en-GB" sz="1100"/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expenditure (including taxation and other gain/losses in the year) increased by 9.0% to £449.2m. Staff costs were 57% of total expenditure, and increased by 7.4% compared to the previous year, including the impact of inflationary and incremental pay increases, and the increase in staff numbers. </a:t>
          </a:r>
          <a:endParaRPr lang="en-GB" sz="1100"/>
        </a:p>
        <a:p>
          <a:endParaRPr lang="en-GB" sz="1100"/>
        </a:p>
        <a:p>
          <a:r>
            <a:rPr lang="en-GB" sz="1100"/>
            <a:t>If you are interested in looking further at QMUL's financial performance, the financial statements for the year to 31 July 2018 are available on the QMUL website at http://www.finance.qmul.ac.uk/statements/index.html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"/>
  <sheetViews>
    <sheetView tabSelected="1" zoomScale="80" zoomScaleNormal="80" workbookViewId="0"/>
  </sheetViews>
  <sheetFormatPr defaultRowHeight="15" x14ac:dyDescent="0.25"/>
  <sheetData>
    <row r="1" spans="2:20" ht="33" customHeight="1" x14ac:dyDescent="0.25">
      <c r="B1" s="5" t="s">
        <v>29</v>
      </c>
    </row>
    <row r="3" spans="2:20" ht="21" x14ac:dyDescent="0.35">
      <c r="B3" s="4"/>
      <c r="J3" s="4"/>
    </row>
    <row r="5" spans="2:20" ht="21" x14ac:dyDescent="0.35">
      <c r="T5" s="4"/>
    </row>
  </sheetData>
  <pageMargins left="0.7" right="0.7" top="0.75" bottom="0.75" header="0.3" footer="0.3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workbookViewId="0">
      <selection activeCell="B22" sqref="B22"/>
    </sheetView>
  </sheetViews>
  <sheetFormatPr defaultRowHeight="15" x14ac:dyDescent="0.25"/>
  <cols>
    <col min="1" max="1" width="53.28515625" customWidth="1"/>
    <col min="2" max="3" width="12.28515625" style="1" customWidth="1"/>
    <col min="4" max="4" width="12.28515625" customWidth="1"/>
    <col min="5" max="5" width="53.140625" bestFit="1" customWidth="1"/>
    <col min="6" max="6" width="12.5703125" bestFit="1" customWidth="1"/>
    <col min="7" max="7" width="11.140625" bestFit="1" customWidth="1"/>
  </cols>
  <sheetData>
    <row r="3" spans="1:7" x14ac:dyDescent="0.25">
      <c r="A3" t="s">
        <v>0</v>
      </c>
      <c r="B3" s="6"/>
      <c r="C3" s="6"/>
      <c r="E3" t="s">
        <v>0</v>
      </c>
      <c r="F3" s="6"/>
      <c r="G3" s="6"/>
    </row>
    <row r="4" spans="1:7" x14ac:dyDescent="0.25">
      <c r="B4" s="7" t="s">
        <v>31</v>
      </c>
      <c r="C4" s="7" t="s">
        <v>30</v>
      </c>
      <c r="F4" s="7" t="s">
        <v>31</v>
      </c>
      <c r="G4" s="7" t="s">
        <v>30</v>
      </c>
    </row>
    <row r="5" spans="1:7" x14ac:dyDescent="0.25">
      <c r="A5" t="s">
        <v>27</v>
      </c>
      <c r="B5" s="1">
        <v>235999</v>
      </c>
      <c r="C5" s="1">
        <v>207703</v>
      </c>
      <c r="E5" t="s">
        <v>2</v>
      </c>
      <c r="F5" s="1">
        <v>235999</v>
      </c>
      <c r="G5" s="1">
        <v>207703</v>
      </c>
    </row>
    <row r="6" spans="1:7" x14ac:dyDescent="0.25">
      <c r="A6" t="s">
        <v>25</v>
      </c>
      <c r="B6" s="1">
        <v>71538</v>
      </c>
      <c r="C6" s="1">
        <v>68191</v>
      </c>
      <c r="E6" t="s">
        <v>1</v>
      </c>
      <c r="F6" s="1">
        <v>71538</v>
      </c>
      <c r="G6" s="1">
        <v>68191</v>
      </c>
    </row>
    <row r="7" spans="1:7" x14ac:dyDescent="0.25">
      <c r="A7" t="s">
        <v>26</v>
      </c>
      <c r="B7" s="1">
        <v>107022</v>
      </c>
      <c r="C7" s="1">
        <v>108486</v>
      </c>
      <c r="E7" t="s">
        <v>3</v>
      </c>
      <c r="F7" s="1">
        <v>107022</v>
      </c>
      <c r="G7" s="1">
        <v>108486</v>
      </c>
    </row>
    <row r="8" spans="1:7" x14ac:dyDescent="0.25">
      <c r="A8" t="s">
        <v>4</v>
      </c>
      <c r="B8" s="1">
        <v>45368</v>
      </c>
      <c r="C8" s="1">
        <v>43504</v>
      </c>
      <c r="E8" t="s">
        <v>4</v>
      </c>
      <c r="F8" s="1">
        <v>45368</v>
      </c>
      <c r="G8" s="1">
        <v>43504</v>
      </c>
    </row>
    <row r="9" spans="1:7" x14ac:dyDescent="0.25">
      <c r="A9" t="s">
        <v>23</v>
      </c>
      <c r="B9" s="1">
        <v>1989</v>
      </c>
      <c r="C9" s="1">
        <v>2239</v>
      </c>
      <c r="E9" t="s">
        <v>8</v>
      </c>
      <c r="F9" s="1">
        <v>524</v>
      </c>
      <c r="G9" s="1">
        <v>489</v>
      </c>
    </row>
    <row r="10" spans="1:7" x14ac:dyDescent="0.25">
      <c r="E10" t="s">
        <v>9</v>
      </c>
      <c r="F10" s="1">
        <v>1465</v>
      </c>
      <c r="G10" s="1">
        <v>1750</v>
      </c>
    </row>
    <row r="12" spans="1:7" ht="15.75" thickBot="1" x14ac:dyDescent="0.3">
      <c r="A12" t="s">
        <v>5</v>
      </c>
      <c r="B12" s="2">
        <f>SUM(B5:B11)</f>
        <v>461916</v>
      </c>
      <c r="C12" s="2">
        <f>SUM(C5:C11)</f>
        <v>430123</v>
      </c>
      <c r="E12" t="s">
        <v>5</v>
      </c>
      <c r="F12" s="2">
        <f>SUM(F5:F11)</f>
        <v>461916</v>
      </c>
      <c r="G12" s="2">
        <f>SUM(G5:G11)</f>
        <v>430123</v>
      </c>
    </row>
    <row r="14" spans="1:7" x14ac:dyDescent="0.25">
      <c r="B14" s="7" t="s">
        <v>31</v>
      </c>
      <c r="C14" s="7" t="s">
        <v>30</v>
      </c>
      <c r="F14" s="7" t="s">
        <v>31</v>
      </c>
      <c r="G14" s="7" t="s">
        <v>30</v>
      </c>
    </row>
    <row r="15" spans="1:7" x14ac:dyDescent="0.25">
      <c r="A15" t="s">
        <v>21</v>
      </c>
      <c r="B15" s="1">
        <v>217114</v>
      </c>
      <c r="C15" s="1">
        <v>208850</v>
      </c>
      <c r="E15" t="s">
        <v>10</v>
      </c>
      <c r="F15" s="1">
        <v>217114</v>
      </c>
      <c r="G15" s="1">
        <v>208850</v>
      </c>
    </row>
    <row r="16" spans="1:7" x14ac:dyDescent="0.25">
      <c r="A16" t="s">
        <v>22</v>
      </c>
      <c r="B16" s="1">
        <v>69771</v>
      </c>
      <c r="C16" s="1">
        <v>52807</v>
      </c>
      <c r="E16" t="s">
        <v>11</v>
      </c>
      <c r="F16" s="1">
        <v>69771</v>
      </c>
      <c r="G16" s="1">
        <v>52807</v>
      </c>
    </row>
    <row r="17" spans="1:7" x14ac:dyDescent="0.25">
      <c r="A17" t="s">
        <v>28</v>
      </c>
      <c r="B17" s="1">
        <v>41116</v>
      </c>
      <c r="C17" s="1">
        <v>12663</v>
      </c>
      <c r="E17" t="s">
        <v>6</v>
      </c>
      <c r="F17" s="1">
        <v>41116</v>
      </c>
      <c r="G17" s="1">
        <v>12663</v>
      </c>
    </row>
    <row r="18" spans="1:7" x14ac:dyDescent="0.25">
      <c r="A18" t="s">
        <v>18</v>
      </c>
      <c r="B18" s="1">
        <v>14758</v>
      </c>
      <c r="C18" s="1">
        <v>35622</v>
      </c>
      <c r="E18" t="s">
        <v>7</v>
      </c>
      <c r="F18" s="1">
        <v>14758</v>
      </c>
      <c r="G18" s="1">
        <v>35622</v>
      </c>
    </row>
    <row r="19" spans="1:7" x14ac:dyDescent="0.25">
      <c r="A19" t="s">
        <v>19</v>
      </c>
      <c r="B19" s="1">
        <v>103221</v>
      </c>
      <c r="C19" s="1">
        <v>91260</v>
      </c>
      <c r="E19" t="s">
        <v>3</v>
      </c>
      <c r="F19" s="1">
        <v>103221</v>
      </c>
      <c r="G19" s="1">
        <v>91260</v>
      </c>
    </row>
    <row r="20" spans="1:7" x14ac:dyDescent="0.25">
      <c r="A20" t="s">
        <v>20</v>
      </c>
      <c r="B20" s="1">
        <v>3212</v>
      </c>
      <c r="C20" s="1">
        <f>9786+387+655+6</f>
        <v>10834</v>
      </c>
      <c r="E20" t="s">
        <v>13</v>
      </c>
      <c r="F20" s="1">
        <f>2704-33-460+175+826</f>
        <v>3212</v>
      </c>
      <c r="G20" s="1">
        <f>9786+387+655+6</f>
        <v>10834</v>
      </c>
    </row>
    <row r="22" spans="1:7" ht="15.75" thickBot="1" x14ac:dyDescent="0.3">
      <c r="A22" t="s">
        <v>14</v>
      </c>
      <c r="B22" s="2">
        <f>SUM(B15:B21)</f>
        <v>449192</v>
      </c>
      <c r="C22" s="2">
        <f>SUM(C15:C21)</f>
        <v>412036</v>
      </c>
      <c r="E22" t="s">
        <v>14</v>
      </c>
      <c r="F22" s="2">
        <f>SUM(F15:F21)</f>
        <v>449192</v>
      </c>
      <c r="G22" s="2">
        <f>SUM(G15:G21)</f>
        <v>412036</v>
      </c>
    </row>
    <row r="25" spans="1:7" ht="15.75" thickBot="1" x14ac:dyDescent="0.3">
      <c r="A25" t="s">
        <v>24</v>
      </c>
      <c r="B25" s="3">
        <f>+B12-B22</f>
        <v>12724</v>
      </c>
      <c r="C25" s="3">
        <f>+C12-C22</f>
        <v>18087</v>
      </c>
      <c r="E25" t="s">
        <v>12</v>
      </c>
      <c r="F25" s="3">
        <f>+F12-F22</f>
        <v>12724</v>
      </c>
      <c r="G25" s="3">
        <f>+G12-G22</f>
        <v>18087</v>
      </c>
    </row>
    <row r="29" spans="1:7" x14ac:dyDescent="0.25">
      <c r="A29" t="s">
        <v>15</v>
      </c>
      <c r="B29" s="1">
        <v>1602</v>
      </c>
      <c r="C29" s="1">
        <v>1602</v>
      </c>
    </row>
    <row r="30" spans="1:7" x14ac:dyDescent="0.25">
      <c r="A30" t="s">
        <v>16</v>
      </c>
      <c r="B30" s="1">
        <v>37841</v>
      </c>
      <c r="C30" s="1">
        <v>37841</v>
      </c>
    </row>
    <row r="31" spans="1:7" x14ac:dyDescent="0.25">
      <c r="A31" t="s">
        <v>17</v>
      </c>
      <c r="B31" s="1">
        <f>SUM(B29:B30)</f>
        <v>39443</v>
      </c>
      <c r="C31" s="1">
        <f>SUM(C29:C30)</f>
        <v>39443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and Expenditure 17-18</vt:lpstr>
      <vt:lpstr>Base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Paul Smallcombe</cp:lastModifiedBy>
  <cp:lastPrinted>2019-01-02T16:23:02Z</cp:lastPrinted>
  <dcterms:created xsi:type="dcterms:W3CDTF">2015-12-16T13:20:54Z</dcterms:created>
  <dcterms:modified xsi:type="dcterms:W3CDTF">2019-01-02T16:23:07Z</dcterms:modified>
</cp:coreProperties>
</file>