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tables/table4.xml" ContentType="application/vnd.openxmlformats-officedocument.spreadsheetml.table+xml"/>
  <Override PartName="/xl/queryTables/queryTable3.xml" ContentType="application/vnd.openxmlformats-officedocument.spreadsheetml.query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qmulprod-my.sharepoint.com/personal/hmy513_qmul_ac_uk/Documents/Desktop/"/>
    </mc:Choice>
  </mc:AlternateContent>
  <xr:revisionPtr revIDLastSave="0" documentId="8_{14D54992-4CA6-41EE-8D4D-7436F9D784B6}" xr6:coauthVersionLast="47" xr6:coauthVersionMax="47" xr10:uidLastSave="{00000000-0000-0000-0000-000000000000}"/>
  <bookViews>
    <workbookView xWindow="-120" yWindow="-120" windowWidth="29040" windowHeight="15840" tabRatio="719" firstSheet="1" activeTab="1" xr2:uid="{00000000-000D-0000-FFFF-FFFF00000000}"/>
  </bookViews>
  <sheets>
    <sheet name="Payment qtr4" sheetId="20" state="hidden" r:id="rId1"/>
    <sheet name="Information" sheetId="22" r:id="rId2"/>
    <sheet name="Respiratory Care (Asthma)" sheetId="2" r:id="rId3"/>
    <sheet name="Respiratory Care (COPD)" sheetId="14" r:id="rId4"/>
    <sheet name="Highrisk data" sheetId="21" state="hidden" r:id="rId5"/>
    <sheet name="PAYMENT" sheetId="16" r:id="rId6"/>
    <sheet name="Payment Qtr1" sheetId="17" state="hidden" r:id="rId7"/>
    <sheet name="Payment Qtr2" sheetId="18" state="hidden" r:id="rId8"/>
    <sheet name="Payment Qtr3" sheetId="19" state="hidden" r:id="rId9"/>
    <sheet name="Sheet2" sheetId="15" state="hidden" r:id="rId10"/>
    <sheet name="DATA" sheetId="23" state="hidden" r:id="rId11"/>
    <sheet name="PAYMENT_DATA" sheetId="26" state="hidden" r:id="rId12"/>
    <sheet name="BaseLine" sheetId="24" state="hidden" r:id="rId13"/>
    <sheet name="EMIS DATA" sheetId="8" state="hidden" r:id="rId14"/>
    <sheet name="Control" sheetId="3" state="hidden" r:id="rId15"/>
    <sheet name="Updates" sheetId="25" state="hidden" r:id="rId16"/>
    <sheet name="Practice" sheetId="5" state="hidden" r:id="rId17"/>
    <sheet name="SystmOne" sheetId="12" state="hidden" r:id="rId18"/>
    <sheet name="Sheet1" sheetId="13" state="hidden" r:id="rId19"/>
  </sheets>
  <definedNames>
    <definedName name="_xlnm._FilterDatabase" localSheetId="5" hidden="1">PAYMENT!$A$16:$AO$56</definedName>
    <definedName name="_xlnm._FilterDatabase" localSheetId="2" hidden="1">'Respiratory Care (Asthma)'!$A$24:$AB$64</definedName>
    <definedName name="_xlnm._FilterDatabase" localSheetId="3" hidden="1">'Respiratory Care (COPD)'!$A$24:$AD$64</definedName>
    <definedName name="BarkingID">Practice!$A$2:$A$34</definedName>
    <definedName name="BarkingSubID" localSheetId="5">#REF!</definedName>
    <definedName name="BarkingSubID">Control!$I$6:$I$11</definedName>
    <definedName name="ExternalData_1" localSheetId="13" hidden="1">'EMIS DATA'!$A$1:$AD$2611</definedName>
    <definedName name="ExternalData_1" localSheetId="11" hidden="1">PAYMENT_DATA!$A$1:$I$113</definedName>
    <definedName name="ExternalData_1" localSheetId="16" hidden="1">Practice!$A$1:$R$266</definedName>
    <definedName name="ExternalData_1" localSheetId="17" hidden="1">SystmOne!$A$1:$Q$7</definedName>
    <definedName name="ExternalData_2" localSheetId="10" hidden="1">DATA!$A$1:$AB$339</definedName>
    <definedName name="HaveringID">Practice!$A$75:$A$115</definedName>
    <definedName name="HaveringSubID" localSheetId="5">#REF!</definedName>
    <definedName name="HaveringSubID">Control!$I$12:$I$15</definedName>
    <definedName name="RedbridgeID">Practice!$A$164:$A$207</definedName>
    <definedName name="RedbridgeSubID" localSheetId="5">#REF!</definedName>
    <definedName name="RedbridgeSubID">Control!$I$16:$I$20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37" i="16" l="1"/>
  <c r="C37" i="16"/>
  <c r="B38" i="16"/>
  <c r="C38" i="16"/>
  <c r="B39" i="16"/>
  <c r="C39" i="16"/>
  <c r="B40" i="16"/>
  <c r="C40" i="16"/>
  <c r="B41" i="16"/>
  <c r="C41" i="16"/>
  <c r="B42" i="16"/>
  <c r="C42" i="16"/>
  <c r="B43" i="16"/>
  <c r="C43" i="16"/>
  <c r="B44" i="16"/>
  <c r="C44" i="16"/>
  <c r="B45" i="16"/>
  <c r="C45" i="16"/>
  <c r="B46" i="16"/>
  <c r="C46" i="16"/>
  <c r="B47" i="16"/>
  <c r="C47" i="16"/>
  <c r="B48" i="16"/>
  <c r="C48" i="16"/>
  <c r="B49" i="16"/>
  <c r="C49" i="16"/>
  <c r="B50" i="16"/>
  <c r="C50" i="16"/>
  <c r="B51" i="16"/>
  <c r="C51" i="16"/>
  <c r="B52" i="16"/>
  <c r="C52" i="16"/>
  <c r="B53" i="16"/>
  <c r="C53" i="16"/>
  <c r="B54" i="16"/>
  <c r="C54" i="16"/>
  <c r="B55" i="16"/>
  <c r="C55" i="16"/>
  <c r="B56" i="16"/>
  <c r="C56" i="16"/>
  <c r="B18" i="16"/>
  <c r="C18" i="16"/>
  <c r="B19" i="16"/>
  <c r="C19" i="16"/>
  <c r="B20" i="16"/>
  <c r="C20" i="16"/>
  <c r="B21" i="16"/>
  <c r="C21" i="16"/>
  <c r="B22" i="16"/>
  <c r="C22" i="16"/>
  <c r="B23" i="16"/>
  <c r="C23" i="16"/>
  <c r="B24" i="16"/>
  <c r="C24" i="16"/>
  <c r="B25" i="16"/>
  <c r="C25" i="16"/>
  <c r="B26" i="16"/>
  <c r="C26" i="16"/>
  <c r="B27" i="16"/>
  <c r="C27" i="16"/>
  <c r="B28" i="16"/>
  <c r="C28" i="16"/>
  <c r="B29" i="16"/>
  <c r="C29" i="16"/>
  <c r="B30" i="16"/>
  <c r="C30" i="16"/>
  <c r="B31" i="16"/>
  <c r="C31" i="16"/>
  <c r="B32" i="16"/>
  <c r="C32" i="16"/>
  <c r="B33" i="16"/>
  <c r="C33" i="16"/>
  <c r="B34" i="16"/>
  <c r="C34" i="16"/>
  <c r="B35" i="16"/>
  <c r="C35" i="16"/>
  <c r="B36" i="16"/>
  <c r="C36" i="16"/>
  <c r="C17" i="16"/>
  <c r="B17" i="16"/>
  <c r="B26" i="14"/>
  <c r="C26" i="14"/>
  <c r="B27" i="14"/>
  <c r="C27" i="14"/>
  <c r="B28" i="14"/>
  <c r="C28" i="14"/>
  <c r="B29" i="14"/>
  <c r="C29" i="14"/>
  <c r="B30" i="14"/>
  <c r="C30" i="14"/>
  <c r="B31" i="14"/>
  <c r="C31" i="14"/>
  <c r="B32" i="14"/>
  <c r="C32" i="14"/>
  <c r="B33" i="14"/>
  <c r="C33" i="14"/>
  <c r="B34" i="14"/>
  <c r="C34" i="14"/>
  <c r="B35" i="14"/>
  <c r="C35" i="14"/>
  <c r="B36" i="14"/>
  <c r="C36" i="14"/>
  <c r="B37" i="14"/>
  <c r="C37" i="14"/>
  <c r="B38" i="14"/>
  <c r="C38" i="14"/>
  <c r="B39" i="14"/>
  <c r="C39" i="14"/>
  <c r="B40" i="14"/>
  <c r="C40" i="14"/>
  <c r="B41" i="14"/>
  <c r="C41" i="14"/>
  <c r="B42" i="14"/>
  <c r="C42" i="14"/>
  <c r="B43" i="14"/>
  <c r="C43" i="14"/>
  <c r="B44" i="14"/>
  <c r="C44" i="14"/>
  <c r="B45" i="14"/>
  <c r="C45" i="14"/>
  <c r="B46" i="14"/>
  <c r="C46" i="14"/>
  <c r="B47" i="14"/>
  <c r="C47" i="14"/>
  <c r="B48" i="14"/>
  <c r="C48" i="14"/>
  <c r="B49" i="14"/>
  <c r="C49" i="14"/>
  <c r="B50" i="14"/>
  <c r="C50" i="14"/>
  <c r="B51" i="14"/>
  <c r="C51" i="14"/>
  <c r="B52" i="14"/>
  <c r="C52" i="14"/>
  <c r="B53" i="14"/>
  <c r="C53" i="14"/>
  <c r="B54" i="14"/>
  <c r="C54" i="14"/>
  <c r="B55" i="14"/>
  <c r="C55" i="14"/>
  <c r="B56" i="14"/>
  <c r="C56" i="14"/>
  <c r="B57" i="14"/>
  <c r="C57" i="14"/>
  <c r="B58" i="14"/>
  <c r="C58" i="14"/>
  <c r="B59" i="14"/>
  <c r="C59" i="14"/>
  <c r="B60" i="14"/>
  <c r="C60" i="14"/>
  <c r="B61" i="14"/>
  <c r="C61" i="14"/>
  <c r="B62" i="14"/>
  <c r="C62" i="14"/>
  <c r="B63" i="14"/>
  <c r="C63" i="14"/>
  <c r="B64" i="14"/>
  <c r="C64" i="14"/>
  <c r="C25" i="14"/>
  <c r="B25" i="14"/>
  <c r="D26" i="2"/>
  <c r="D27" i="2"/>
  <c r="D28" i="2"/>
  <c r="D29" i="2"/>
  <c r="D30" i="2"/>
  <c r="D31" i="2"/>
  <c r="D32" i="2"/>
  <c r="D33" i="2"/>
  <c r="D34" i="2"/>
  <c r="D35" i="2"/>
  <c r="D36" i="2"/>
  <c r="D37" i="2"/>
  <c r="D38" i="2"/>
  <c r="D39" i="2"/>
  <c r="D40" i="2"/>
  <c r="D41" i="2"/>
  <c r="D42" i="2"/>
  <c r="D43" i="2"/>
  <c r="D44" i="2"/>
  <c r="D45" i="2"/>
  <c r="D46" i="2"/>
  <c r="D47" i="2"/>
  <c r="D48" i="2"/>
  <c r="D49" i="2"/>
  <c r="D50" i="2"/>
  <c r="D51" i="2"/>
  <c r="D52" i="2"/>
  <c r="D53" i="2"/>
  <c r="D54" i="2"/>
  <c r="D55" i="2"/>
  <c r="D56" i="2"/>
  <c r="D57" i="2"/>
  <c r="D58" i="2"/>
  <c r="D59" i="2"/>
  <c r="D60" i="2"/>
  <c r="D61" i="2"/>
  <c r="D62" i="2"/>
  <c r="D63" i="2"/>
  <c r="D64" i="2"/>
  <c r="C61" i="2"/>
  <c r="C62" i="2"/>
  <c r="C63" i="2"/>
  <c r="C64" i="2"/>
  <c r="C53" i="2"/>
  <c r="C54" i="2"/>
  <c r="C55" i="2"/>
  <c r="C56" i="2"/>
  <c r="C57" i="2"/>
  <c r="C58" i="2"/>
  <c r="C59" i="2"/>
  <c r="C60" i="2"/>
  <c r="C38" i="2"/>
  <c r="C39" i="2"/>
  <c r="C40" i="2"/>
  <c r="C41" i="2"/>
  <c r="C42" i="2"/>
  <c r="C43" i="2"/>
  <c r="C44" i="2"/>
  <c r="C45" i="2"/>
  <c r="C46" i="2"/>
  <c r="C47" i="2"/>
  <c r="C48" i="2"/>
  <c r="C49" i="2"/>
  <c r="C50" i="2"/>
  <c r="C51" i="2"/>
  <c r="C52" i="2"/>
  <c r="C26" i="2"/>
  <c r="C27" i="2"/>
  <c r="C28" i="2"/>
  <c r="C29" i="2"/>
  <c r="C30" i="2"/>
  <c r="C31" i="2"/>
  <c r="C32" i="2"/>
  <c r="C33" i="2"/>
  <c r="C34" i="2"/>
  <c r="C35" i="2"/>
  <c r="C36" i="2"/>
  <c r="C37" i="2"/>
  <c r="C25" i="2"/>
  <c r="D23" i="2"/>
  <c r="B49" i="2"/>
  <c r="B50" i="2"/>
  <c r="B51" i="2"/>
  <c r="B52" i="2"/>
  <c r="B53" i="2"/>
  <c r="B54" i="2"/>
  <c r="B55" i="2"/>
  <c r="B56" i="2"/>
  <c r="B57" i="2"/>
  <c r="B58" i="2"/>
  <c r="B59" i="2"/>
  <c r="B60" i="2"/>
  <c r="B61" i="2"/>
  <c r="B62" i="2"/>
  <c r="B63" i="2"/>
  <c r="B64" i="2"/>
  <c r="B26" i="2"/>
  <c r="B27" i="2"/>
  <c r="B28" i="2"/>
  <c r="B29" i="2"/>
  <c r="B30" i="2"/>
  <c r="B31" i="2"/>
  <c r="B32" i="2"/>
  <c r="B33" i="2"/>
  <c r="B34" i="2"/>
  <c r="B35" i="2"/>
  <c r="B36" i="2"/>
  <c r="B37" i="2"/>
  <c r="B38" i="2"/>
  <c r="B39" i="2"/>
  <c r="B40" i="2"/>
  <c r="B41" i="2"/>
  <c r="B42" i="2"/>
  <c r="B43" i="2"/>
  <c r="B44" i="2"/>
  <c r="B45" i="2"/>
  <c r="B46" i="2"/>
  <c r="B47" i="2"/>
  <c r="B48" i="2"/>
  <c r="B25" i="2"/>
  <c r="E8" i="16"/>
  <c r="F8" i="16"/>
  <c r="H8" i="16"/>
  <c r="I8" i="16"/>
  <c r="L8" i="16"/>
  <c r="M8" i="16"/>
  <c r="P8" i="16"/>
  <c r="E35" i="2"/>
  <c r="E43" i="2"/>
  <c r="E26" i="2"/>
  <c r="E31" i="2"/>
  <c r="E41" i="2"/>
  <c r="E54" i="2"/>
  <c r="E61" i="2"/>
  <c r="E36" i="2"/>
  <c r="E46" i="2"/>
  <c r="E49" i="2"/>
  <c r="E29" i="2"/>
  <c r="E34" i="2"/>
  <c r="E39" i="2"/>
  <c r="E55" i="2"/>
  <c r="E64" i="2"/>
  <c r="E27" i="2"/>
  <c r="E32" i="2"/>
  <c r="E44" i="2"/>
  <c r="E48" i="2"/>
  <c r="E33" i="2"/>
  <c r="E45" i="2"/>
  <c r="E57" i="2"/>
  <c r="E37" i="2"/>
  <c r="E42" i="2"/>
  <c r="E56" i="2"/>
  <c r="E60" i="2"/>
  <c r="E30" i="2"/>
  <c r="E40" i="2"/>
  <c r="E47" i="2"/>
  <c r="E28" i="2"/>
  <c r="E38" i="2"/>
  <c r="E50" i="2"/>
  <c r="E51" i="2"/>
  <c r="E52" i="2"/>
  <c r="E53" i="2"/>
  <c r="E59" i="2"/>
  <c r="E58" i="2"/>
  <c r="E63" i="2"/>
  <c r="E62" i="2"/>
  <c r="F62" i="2" l="1"/>
  <c r="F63" i="2"/>
  <c r="F58" i="2"/>
  <c r="F59" i="2"/>
  <c r="F53" i="2"/>
  <c r="F52" i="2"/>
  <c r="F51" i="2"/>
  <c r="F50" i="2"/>
  <c r="F38" i="2"/>
  <c r="F28" i="2"/>
  <c r="F47" i="2"/>
  <c r="F40" i="2"/>
  <c r="F30" i="2"/>
  <c r="F60" i="2"/>
  <c r="F56" i="2"/>
  <c r="F42" i="2"/>
  <c r="F37" i="2"/>
  <c r="F57" i="2"/>
  <c r="F45" i="2"/>
  <c r="F33" i="2"/>
  <c r="F48" i="2"/>
  <c r="F44" i="2"/>
  <c r="F32" i="2"/>
  <c r="F27" i="2"/>
  <c r="F64" i="2"/>
  <c r="F55" i="2"/>
  <c r="F39" i="2"/>
  <c r="F34" i="2"/>
  <c r="F29" i="2"/>
  <c r="F49" i="2"/>
  <c r="F46" i="2"/>
  <c r="F36" i="2"/>
  <c r="F61" i="2"/>
  <c r="F54" i="2"/>
  <c r="F41" i="2"/>
  <c r="F31" i="2"/>
  <c r="F26" i="2"/>
  <c r="F43" i="2"/>
  <c r="F35" i="2"/>
  <c r="AJ8" i="16"/>
  <c r="AI8" i="16"/>
  <c r="AF8" i="16"/>
  <c r="AE8" i="16"/>
  <c r="AB8" i="16"/>
  <c r="Y8" i="16"/>
  <c r="AA8" i="16"/>
  <c r="X8" i="16"/>
  <c r="Q8" i="16"/>
  <c r="V18" i="16"/>
  <c r="V19" i="16"/>
  <c r="V20" i="16"/>
  <c r="V21" i="16"/>
  <c r="V22" i="16"/>
  <c r="V23" i="16"/>
  <c r="V24" i="16"/>
  <c r="V25" i="16"/>
  <c r="V26" i="16"/>
  <c r="V27" i="16"/>
  <c r="V28" i="16"/>
  <c r="V29" i="16"/>
  <c r="V30" i="16"/>
  <c r="V31" i="16"/>
  <c r="V32" i="16"/>
  <c r="V33" i="16"/>
  <c r="V34" i="16"/>
  <c r="V35" i="16"/>
  <c r="V36" i="16"/>
  <c r="V37" i="16"/>
  <c r="V38" i="16"/>
  <c r="V39" i="16"/>
  <c r="V40" i="16"/>
  <c r="V41" i="16"/>
  <c r="V42" i="16"/>
  <c r="V43" i="16"/>
  <c r="V44" i="16"/>
  <c r="V45" i="16"/>
  <c r="V46" i="16"/>
  <c r="V47" i="16"/>
  <c r="V48" i="16"/>
  <c r="V49" i="16"/>
  <c r="V50" i="16"/>
  <c r="V51" i="16"/>
  <c r="V52" i="16"/>
  <c r="V53" i="16"/>
  <c r="V54" i="16"/>
  <c r="V55" i="16"/>
  <c r="V56" i="16"/>
  <c r="V17" i="16"/>
  <c r="D17" i="16"/>
  <c r="D18" i="16"/>
  <c r="D19" i="16"/>
  <c r="D20" i="16"/>
  <c r="D21" i="16"/>
  <c r="D22" i="16"/>
  <c r="D23" i="16"/>
  <c r="D24" i="16"/>
  <c r="D25" i="16"/>
  <c r="D26" i="16"/>
  <c r="D27" i="16"/>
  <c r="D28" i="16"/>
  <c r="D29" i="16"/>
  <c r="D30" i="16"/>
  <c r="D31" i="16"/>
  <c r="D32" i="16"/>
  <c r="D33" i="16"/>
  <c r="D34" i="16"/>
  <c r="D35" i="16"/>
  <c r="D36" i="16"/>
  <c r="D37" i="16"/>
  <c r="D38" i="16"/>
  <c r="D39" i="16"/>
  <c r="D40" i="16"/>
  <c r="D41" i="16"/>
  <c r="D42" i="16"/>
  <c r="D43" i="16"/>
  <c r="D44" i="16"/>
  <c r="D45" i="16"/>
  <c r="D46" i="16"/>
  <c r="D47" i="16"/>
  <c r="D48" i="16"/>
  <c r="D49" i="16"/>
  <c r="D50" i="16"/>
  <c r="D51" i="16"/>
  <c r="D52" i="16"/>
  <c r="D53" i="16"/>
  <c r="D54" i="16"/>
  <c r="D55" i="16"/>
  <c r="D56" i="16"/>
  <c r="U62" i="2"/>
  <c r="I63" i="2"/>
  <c r="K58" i="2"/>
  <c r="U59" i="2"/>
  <c r="Q53" i="2"/>
  <c r="Q52" i="2"/>
  <c r="U50" i="2"/>
  <c r="I38" i="2"/>
  <c r="O38" i="2"/>
  <c r="M28" i="2"/>
  <c r="S47" i="2"/>
  <c r="G40" i="2"/>
  <c r="M30" i="2"/>
  <c r="M60" i="2"/>
  <c r="G56" i="2"/>
  <c r="U42" i="2"/>
  <c r="K37" i="2"/>
  <c r="Q37" i="2"/>
  <c r="O45" i="2"/>
  <c r="S33" i="2"/>
  <c r="G48" i="2"/>
  <c r="I44" i="2"/>
  <c r="M32" i="2"/>
  <c r="Q27" i="2"/>
  <c r="K64" i="2"/>
  <c r="O64" i="2"/>
  <c r="M55" i="2"/>
  <c r="Q39" i="2"/>
  <c r="I34" i="2"/>
  <c r="Q49" i="2"/>
  <c r="K46" i="2"/>
  <c r="G36" i="2"/>
  <c r="I61" i="2"/>
  <c r="M61" i="2"/>
  <c r="O54" i="2"/>
  <c r="M41" i="2"/>
  <c r="I31" i="2"/>
  <c r="O26" i="2"/>
  <c r="S43" i="2"/>
  <c r="K35" i="2"/>
  <c r="Q44" i="2"/>
  <c r="Q34" i="2"/>
  <c r="M49" i="2"/>
  <c r="O36" i="2"/>
  <c r="K54" i="2"/>
  <c r="U41" i="2"/>
  <c r="I26" i="2"/>
  <c r="S35" i="2"/>
  <c r="U48" i="2"/>
  <c r="I49" i="2"/>
  <c r="I54" i="2"/>
  <c r="M62" i="2"/>
  <c r="K63" i="2"/>
  <c r="U63" i="2"/>
  <c r="I58" i="2"/>
  <c r="I59" i="2"/>
  <c r="G53" i="2"/>
  <c r="K52" i="2"/>
  <c r="G51" i="2"/>
  <c r="Q38" i="2"/>
  <c r="U28" i="2"/>
  <c r="Q47" i="2"/>
  <c r="O40" i="2"/>
  <c r="U30" i="2"/>
  <c r="O60" i="2"/>
  <c r="O56" i="2"/>
  <c r="S37" i="2"/>
  <c r="I57" i="2"/>
  <c r="S57" i="2"/>
  <c r="I45" i="2"/>
  <c r="M33" i="2"/>
  <c r="O48" i="2"/>
  <c r="U32" i="2"/>
  <c r="K27" i="2"/>
  <c r="S64" i="2"/>
  <c r="G55" i="2"/>
  <c r="I55" i="2"/>
  <c r="K39" i="2"/>
  <c r="G29" i="2"/>
  <c r="S46" i="2"/>
  <c r="Q61" i="2"/>
  <c r="Q54" i="2"/>
  <c r="Q31" i="2"/>
  <c r="M43" i="2"/>
  <c r="U56" i="2"/>
  <c r="O27" i="2"/>
  <c r="U36" i="2"/>
  <c r="Q35" i="2"/>
  <c r="O62" i="2"/>
  <c r="S63" i="2"/>
  <c r="U58" i="2"/>
  <c r="M59" i="2"/>
  <c r="K53" i="2"/>
  <c r="S52" i="2"/>
  <c r="O51" i="2"/>
  <c r="G50" i="2"/>
  <c r="K38" i="2"/>
  <c r="G28" i="2"/>
  <c r="M47" i="2"/>
  <c r="I47" i="2"/>
  <c r="I40" i="2"/>
  <c r="G60" i="2"/>
  <c r="K56" i="2"/>
  <c r="G42" i="2"/>
  <c r="M37" i="2"/>
  <c r="Q57" i="2"/>
  <c r="K45" i="2"/>
  <c r="Q45" i="2"/>
  <c r="U33" i="2"/>
  <c r="K44" i="2"/>
  <c r="S27" i="2"/>
  <c r="M64" i="2"/>
  <c r="O55" i="2"/>
  <c r="M39" i="2"/>
  <c r="S39" i="2"/>
  <c r="K34" i="2"/>
  <c r="O29" i="2"/>
  <c r="U49" i="2"/>
  <c r="M46" i="2"/>
  <c r="I36" i="2"/>
  <c r="S54" i="2"/>
  <c r="G41" i="2"/>
  <c r="K31" i="2"/>
  <c r="Q26" i="2"/>
  <c r="U43" i="2"/>
  <c r="M35" i="2"/>
  <c r="Q64" i="2"/>
  <c r="M34" i="2"/>
  <c r="Q36" i="2"/>
  <c r="O61" i="2"/>
  <c r="O41" i="2"/>
  <c r="S31" i="2"/>
  <c r="S28" i="2"/>
  <c r="S32" i="2"/>
  <c r="Q46" i="2"/>
  <c r="K43" i="2"/>
  <c r="G62" i="2"/>
  <c r="M63" i="2"/>
  <c r="G58" i="2"/>
  <c r="K59" i="2"/>
  <c r="Q59" i="2"/>
  <c r="S53" i="2"/>
  <c r="I51" i="2"/>
  <c r="O50" i="2"/>
  <c r="S38" i="2"/>
  <c r="O28" i="2"/>
  <c r="U47" i="2"/>
  <c r="K40" i="2"/>
  <c r="Q40" i="2"/>
  <c r="G30" i="2"/>
  <c r="U60" i="2"/>
  <c r="Q56" i="2"/>
  <c r="O42" i="2"/>
  <c r="U37" i="2"/>
  <c r="M57" i="2"/>
  <c r="S45" i="2"/>
  <c r="G33" i="2"/>
  <c r="I48" i="2"/>
  <c r="S44" i="2"/>
  <c r="G32" i="2"/>
  <c r="M27" i="2"/>
  <c r="K55" i="2"/>
  <c r="U39" i="2"/>
  <c r="S34" i="2"/>
  <c r="I29" i="2"/>
  <c r="U46" i="2"/>
  <c r="M54" i="2"/>
  <c r="M31" i="2"/>
  <c r="K26" i="2"/>
  <c r="U35" i="2"/>
  <c r="K60" i="2"/>
  <c r="G64" i="2"/>
  <c r="K61" i="2"/>
  <c r="Q62" i="2"/>
  <c r="O63" i="2"/>
  <c r="O58" i="2"/>
  <c r="S59" i="2"/>
  <c r="M53" i="2"/>
  <c r="O53" i="2"/>
  <c r="M52" i="2"/>
  <c r="M51" i="2"/>
  <c r="I50" i="2"/>
  <c r="M38" i="2"/>
  <c r="I28" i="2"/>
  <c r="S40" i="2"/>
  <c r="I30" i="2"/>
  <c r="O30" i="2"/>
  <c r="I56" i="2"/>
  <c r="I42" i="2"/>
  <c r="U57" i="2"/>
  <c r="M45" i="2"/>
  <c r="O33" i="2"/>
  <c r="K48" i="2"/>
  <c r="Q48" i="2"/>
  <c r="M44" i="2"/>
  <c r="O32" i="2"/>
  <c r="U27" i="2"/>
  <c r="U64" i="2"/>
  <c r="S55" i="2"/>
  <c r="U34" i="2"/>
  <c r="K29" i="2"/>
  <c r="Q29" i="2"/>
  <c r="K49" i="2"/>
  <c r="K36" i="2"/>
  <c r="U61" i="2"/>
  <c r="U54" i="2"/>
  <c r="I41" i="2"/>
  <c r="U31" i="2"/>
  <c r="M26" i="2"/>
  <c r="S26" i="2"/>
  <c r="G43" i="2"/>
  <c r="G61" i="2"/>
  <c r="I43" i="2"/>
  <c r="O43" i="2"/>
  <c r="Q63" i="2"/>
  <c r="S51" i="2"/>
  <c r="S50" i="2"/>
  <c r="K47" i="2"/>
  <c r="M42" i="2"/>
  <c r="I37" i="2"/>
  <c r="K33" i="2"/>
  <c r="I27" i="2"/>
  <c r="U29" i="2"/>
  <c r="O31" i="2"/>
  <c r="K62" i="2"/>
  <c r="M58" i="2"/>
  <c r="G59" i="2"/>
  <c r="U53" i="2"/>
  <c r="G52" i="2"/>
  <c r="U52" i="2"/>
  <c r="Q51" i="2"/>
  <c r="Q50" i="2"/>
  <c r="U38" i="2"/>
  <c r="Q28" i="2"/>
  <c r="G47" i="2"/>
  <c r="M40" i="2"/>
  <c r="Q30" i="2"/>
  <c r="I60" i="2"/>
  <c r="S60" i="2"/>
  <c r="S56" i="2"/>
  <c r="Q42" i="2"/>
  <c r="G37" i="2"/>
  <c r="G57" i="2"/>
  <c r="U45" i="2"/>
  <c r="I33" i="2"/>
  <c r="S48" i="2"/>
  <c r="U44" i="2"/>
  <c r="I32" i="2"/>
  <c r="Q55" i="2"/>
  <c r="G39" i="2"/>
  <c r="S29" i="2"/>
  <c r="G49" i="2"/>
  <c r="S49" i="2"/>
  <c r="G46" i="2"/>
  <c r="S36" i="2"/>
  <c r="Q41" i="2"/>
  <c r="U26" i="2"/>
  <c r="G35" i="2"/>
  <c r="S58" i="2"/>
  <c r="O57" i="2"/>
  <c r="I39" i="2"/>
  <c r="S41" i="2"/>
  <c r="I62" i="2"/>
  <c r="G63" i="2"/>
  <c r="Q58" i="2"/>
  <c r="O59" i="2"/>
  <c r="O52" i="2"/>
  <c r="K51" i="2"/>
  <c r="U51" i="2"/>
  <c r="K50" i="2"/>
  <c r="K28" i="2"/>
  <c r="O47" i="2"/>
  <c r="U40" i="2"/>
  <c r="K30" i="2"/>
  <c r="Q60" i="2"/>
  <c r="M56" i="2"/>
  <c r="K42" i="2"/>
  <c r="O37" i="2"/>
  <c r="K57" i="2"/>
  <c r="Q33" i="2"/>
  <c r="M48" i="2"/>
  <c r="G44" i="2"/>
  <c r="K32" i="2"/>
  <c r="Q32" i="2"/>
  <c r="G27" i="2"/>
  <c r="I64" i="2"/>
  <c r="U55" i="2"/>
  <c r="O39" i="2"/>
  <c r="G34" i="2"/>
  <c r="M29" i="2"/>
  <c r="O49" i="2"/>
  <c r="I46" i="2"/>
  <c r="O46" i="2"/>
  <c r="M36" i="2"/>
  <c r="S61" i="2"/>
  <c r="G54" i="2"/>
  <c r="K41" i="2"/>
  <c r="G31" i="2"/>
  <c r="Q43" i="2"/>
  <c r="I35" i="2"/>
  <c r="O35" i="2"/>
  <c r="S62" i="2"/>
  <c r="I53" i="2"/>
  <c r="I52" i="2"/>
  <c r="M50" i="2"/>
  <c r="G38" i="2"/>
  <c r="S30" i="2"/>
  <c r="S42" i="2"/>
  <c r="G45" i="2"/>
  <c r="O44" i="2"/>
  <c r="O34" i="2"/>
  <c r="G26" i="2"/>
  <c r="V57" i="2" l="1"/>
  <c r="T57" i="2"/>
  <c r="R57" i="2"/>
  <c r="P57" i="2"/>
  <c r="N57" i="2"/>
  <c r="L57" i="2"/>
  <c r="J57" i="2"/>
  <c r="H57" i="2"/>
  <c r="H26" i="2"/>
  <c r="P34" i="2"/>
  <c r="P44" i="2"/>
  <c r="H45" i="2"/>
  <c r="T42" i="2"/>
  <c r="T30" i="2"/>
  <c r="H38" i="2"/>
  <c r="N50" i="2"/>
  <c r="J52" i="2"/>
  <c r="J53" i="2"/>
  <c r="T62" i="2"/>
  <c r="P35" i="2"/>
  <c r="J35" i="2"/>
  <c r="R43" i="2"/>
  <c r="H31" i="2"/>
  <c r="L41" i="2"/>
  <c r="H54" i="2"/>
  <c r="T61" i="2"/>
  <c r="N36" i="2"/>
  <c r="P46" i="2"/>
  <c r="J46" i="2"/>
  <c r="P49" i="2"/>
  <c r="N29" i="2"/>
  <c r="H34" i="2"/>
  <c r="P39" i="2"/>
  <c r="V55" i="2"/>
  <c r="J64" i="2"/>
  <c r="H27" i="2"/>
  <c r="R32" i="2"/>
  <c r="L32" i="2"/>
  <c r="H44" i="2"/>
  <c r="N48" i="2"/>
  <c r="R33" i="2"/>
  <c r="P37" i="2"/>
  <c r="L42" i="2"/>
  <c r="N56" i="2"/>
  <c r="R60" i="2"/>
  <c r="L30" i="2"/>
  <c r="V40" i="2"/>
  <c r="P47" i="2"/>
  <c r="L28" i="2"/>
  <c r="L50" i="2"/>
  <c r="V51" i="2"/>
  <c r="L51" i="2"/>
  <c r="P52" i="2"/>
  <c r="P59" i="2"/>
  <c r="R58" i="2"/>
  <c r="H63" i="2"/>
  <c r="J62" i="2"/>
  <c r="T41" i="2"/>
  <c r="J39" i="2"/>
  <c r="T58" i="2"/>
  <c r="H35" i="2"/>
  <c r="V26" i="2"/>
  <c r="R41" i="2"/>
  <c r="T36" i="2"/>
  <c r="H46" i="2"/>
  <c r="T49" i="2"/>
  <c r="H49" i="2"/>
  <c r="T29" i="2"/>
  <c r="H39" i="2"/>
  <c r="R55" i="2"/>
  <c r="J32" i="2"/>
  <c r="V44" i="2"/>
  <c r="T48" i="2"/>
  <c r="J33" i="2"/>
  <c r="V45" i="2"/>
  <c r="H37" i="2"/>
  <c r="R42" i="2"/>
  <c r="T56" i="2"/>
  <c r="T60" i="2"/>
  <c r="J60" i="2"/>
  <c r="R30" i="2"/>
  <c r="N40" i="2"/>
  <c r="H47" i="2"/>
  <c r="R28" i="2"/>
  <c r="V38" i="2"/>
  <c r="R50" i="2"/>
  <c r="R51" i="2"/>
  <c r="V52" i="2"/>
  <c r="H52" i="2"/>
  <c r="V53" i="2"/>
  <c r="H59" i="2"/>
  <c r="N58" i="2"/>
  <c r="L62" i="2"/>
  <c r="P31" i="2"/>
  <c r="V29" i="2"/>
  <c r="J27" i="2"/>
  <c r="L33" i="2"/>
  <c r="J37" i="2"/>
  <c r="N42" i="2"/>
  <c r="L47" i="2"/>
  <c r="T50" i="2"/>
  <c r="T51" i="2"/>
  <c r="R63" i="2"/>
  <c r="P43" i="2"/>
  <c r="J43" i="2"/>
  <c r="H61" i="2"/>
  <c r="H43" i="2"/>
  <c r="T26" i="2"/>
  <c r="N26" i="2"/>
  <c r="V31" i="2"/>
  <c r="J41" i="2"/>
  <c r="V54" i="2"/>
  <c r="V61" i="2"/>
  <c r="L36" i="2"/>
  <c r="L49" i="2"/>
  <c r="R29" i="2"/>
  <c r="L29" i="2"/>
  <c r="V34" i="2"/>
  <c r="T55" i="2"/>
  <c r="V64" i="2"/>
  <c r="V27" i="2"/>
  <c r="P32" i="2"/>
  <c r="N44" i="2"/>
  <c r="R48" i="2"/>
  <c r="L48" i="2"/>
  <c r="P33" i="2"/>
  <c r="N45" i="2"/>
  <c r="J42" i="2"/>
  <c r="J56" i="2"/>
  <c r="P30" i="2"/>
  <c r="J30" i="2"/>
  <c r="T40" i="2"/>
  <c r="J28" i="2"/>
  <c r="N38" i="2"/>
  <c r="J50" i="2"/>
  <c r="N51" i="2"/>
  <c r="N52" i="2"/>
  <c r="P53" i="2"/>
  <c r="N53" i="2"/>
  <c r="T59" i="2"/>
  <c r="P58" i="2"/>
  <c r="P63" i="2"/>
  <c r="R62" i="2"/>
  <c r="L61" i="2"/>
  <c r="H64" i="2"/>
  <c r="L60" i="2"/>
  <c r="V35" i="2"/>
  <c r="L26" i="2"/>
  <c r="N31" i="2"/>
  <c r="N54" i="2"/>
  <c r="V46" i="2"/>
  <c r="J29" i="2"/>
  <c r="T34" i="2"/>
  <c r="V39" i="2"/>
  <c r="L55" i="2"/>
  <c r="N27" i="2"/>
  <c r="H32" i="2"/>
  <c r="T44" i="2"/>
  <c r="J48" i="2"/>
  <c r="H33" i="2"/>
  <c r="T45" i="2"/>
  <c r="V37" i="2"/>
  <c r="P42" i="2"/>
  <c r="R56" i="2"/>
  <c r="V60" i="2"/>
  <c r="H30" i="2"/>
  <c r="R40" i="2"/>
  <c r="L40" i="2"/>
  <c r="V47" i="2"/>
  <c r="P28" i="2"/>
  <c r="T38" i="2"/>
  <c r="P50" i="2"/>
  <c r="J51" i="2"/>
  <c r="T53" i="2"/>
  <c r="R59" i="2"/>
  <c r="L59" i="2"/>
  <c r="H58" i="2"/>
  <c r="N63" i="2"/>
  <c r="H62" i="2"/>
  <c r="L43" i="2"/>
  <c r="R46" i="2"/>
  <c r="T32" i="2"/>
  <c r="T28" i="2"/>
  <c r="T31" i="2"/>
  <c r="P41" i="2"/>
  <c r="P61" i="2"/>
  <c r="R36" i="2"/>
  <c r="N34" i="2"/>
  <c r="R64" i="2"/>
  <c r="N35" i="2"/>
  <c r="V43" i="2"/>
  <c r="R26" i="2"/>
  <c r="L31" i="2"/>
  <c r="H41" i="2"/>
  <c r="T54" i="2"/>
  <c r="J36" i="2"/>
  <c r="N46" i="2"/>
  <c r="V49" i="2"/>
  <c r="P29" i="2"/>
  <c r="L34" i="2"/>
  <c r="T39" i="2"/>
  <c r="N39" i="2"/>
  <c r="P55" i="2"/>
  <c r="N64" i="2"/>
  <c r="T27" i="2"/>
  <c r="L44" i="2"/>
  <c r="V33" i="2"/>
  <c r="R45" i="2"/>
  <c r="L45" i="2"/>
  <c r="N37" i="2"/>
  <c r="H42" i="2"/>
  <c r="L56" i="2"/>
  <c r="H60" i="2"/>
  <c r="J40" i="2"/>
  <c r="J47" i="2"/>
  <c r="N47" i="2"/>
  <c r="H28" i="2"/>
  <c r="L38" i="2"/>
  <c r="H50" i="2"/>
  <c r="P51" i="2"/>
  <c r="T52" i="2"/>
  <c r="L53" i="2"/>
  <c r="N59" i="2"/>
  <c r="V58" i="2"/>
  <c r="T63" i="2"/>
  <c r="P62" i="2"/>
  <c r="R35" i="2"/>
  <c r="V36" i="2"/>
  <c r="P27" i="2"/>
  <c r="V56" i="2"/>
  <c r="N43" i="2"/>
  <c r="R31" i="2"/>
  <c r="R54" i="2"/>
  <c r="R61" i="2"/>
  <c r="T46" i="2"/>
  <c r="H29" i="2"/>
  <c r="L39" i="2"/>
  <c r="J55" i="2"/>
  <c r="H55" i="2"/>
  <c r="T64" i="2"/>
  <c r="L27" i="2"/>
  <c r="V32" i="2"/>
  <c r="P48" i="2"/>
  <c r="N33" i="2"/>
  <c r="J45" i="2"/>
  <c r="T37" i="2"/>
  <c r="P56" i="2"/>
  <c r="P60" i="2"/>
  <c r="V30" i="2"/>
  <c r="P40" i="2"/>
  <c r="R47" i="2"/>
  <c r="V28" i="2"/>
  <c r="R38" i="2"/>
  <c r="H51" i="2"/>
  <c r="L52" i="2"/>
  <c r="H53" i="2"/>
  <c r="J59" i="2"/>
  <c r="J58" i="2"/>
  <c r="V63" i="2"/>
  <c r="L63" i="2"/>
  <c r="N62" i="2"/>
  <c r="J54" i="2"/>
  <c r="J49" i="2"/>
  <c r="V48" i="2"/>
  <c r="T35" i="2"/>
  <c r="J26" i="2"/>
  <c r="V41" i="2"/>
  <c r="L54" i="2"/>
  <c r="P36" i="2"/>
  <c r="N49" i="2"/>
  <c r="R34" i="2"/>
  <c r="R44" i="2"/>
  <c r="L35" i="2"/>
  <c r="T43" i="2"/>
  <c r="P26" i="2"/>
  <c r="J31" i="2"/>
  <c r="N41" i="2"/>
  <c r="P54" i="2"/>
  <c r="N61" i="2"/>
  <c r="J61" i="2"/>
  <c r="H36" i="2"/>
  <c r="L46" i="2"/>
  <c r="R49" i="2"/>
  <c r="J34" i="2"/>
  <c r="R39" i="2"/>
  <c r="N55" i="2"/>
  <c r="P64" i="2"/>
  <c r="L64" i="2"/>
  <c r="R27" i="2"/>
  <c r="N32" i="2"/>
  <c r="J44" i="2"/>
  <c r="H48" i="2"/>
  <c r="T33" i="2"/>
  <c r="P45" i="2"/>
  <c r="R37" i="2"/>
  <c r="L37" i="2"/>
  <c r="V42" i="2"/>
  <c r="H56" i="2"/>
  <c r="N60" i="2"/>
  <c r="N30" i="2"/>
  <c r="H40" i="2"/>
  <c r="T47" i="2"/>
  <c r="N28" i="2"/>
  <c r="P38" i="2"/>
  <c r="J38" i="2"/>
  <c r="V50" i="2"/>
  <c r="R52" i="2"/>
  <c r="R53" i="2"/>
  <c r="V59" i="2"/>
  <c r="L58" i="2"/>
  <c r="J63" i="2"/>
  <c r="V62" i="2"/>
  <c r="D26" i="14"/>
  <c r="D27" i="14"/>
  <c r="D28" i="14"/>
  <c r="D29" i="14"/>
  <c r="D30" i="14"/>
  <c r="D31" i="14"/>
  <c r="D32" i="14"/>
  <c r="D33" i="14"/>
  <c r="D34" i="14"/>
  <c r="D35" i="14"/>
  <c r="D36" i="14"/>
  <c r="D37" i="14"/>
  <c r="D38" i="14"/>
  <c r="D39" i="14"/>
  <c r="D40" i="14"/>
  <c r="D41" i="14"/>
  <c r="D42" i="14"/>
  <c r="D43" i="14"/>
  <c r="D44" i="14"/>
  <c r="D45" i="14"/>
  <c r="D46" i="14"/>
  <c r="D47" i="14"/>
  <c r="D48" i="14"/>
  <c r="D49" i="14"/>
  <c r="D50" i="14"/>
  <c r="D51" i="14"/>
  <c r="D52" i="14"/>
  <c r="D53" i="14"/>
  <c r="D54" i="14"/>
  <c r="D55" i="14"/>
  <c r="D56" i="14"/>
  <c r="D57" i="14"/>
  <c r="D58" i="14"/>
  <c r="D59" i="14"/>
  <c r="D60" i="14"/>
  <c r="D61" i="14"/>
  <c r="D62" i="14"/>
  <c r="D63" i="14"/>
  <c r="D64" i="14"/>
  <c r="D25" i="14"/>
  <c r="D25" i="2"/>
  <c r="W15" i="14"/>
  <c r="U15" i="14"/>
  <c r="S15" i="14"/>
  <c r="Q15" i="14"/>
  <c r="O15" i="14"/>
  <c r="M15" i="14"/>
  <c r="K15" i="14"/>
  <c r="I15" i="14"/>
  <c r="G15" i="14"/>
  <c r="W17" i="14"/>
  <c r="U17" i="14"/>
  <c r="S17" i="14"/>
  <c r="Q17" i="14"/>
  <c r="D2" i="14"/>
  <c r="D2" i="2"/>
  <c r="AJ46" i="16"/>
  <c r="AI18" i="16"/>
  <c r="AE44" i="16"/>
  <c r="AB27" i="16"/>
  <c r="Y42" i="16"/>
  <c r="Q50" i="16"/>
  <c r="P49" i="16"/>
  <c r="L30" i="16"/>
  <c r="H36" i="16"/>
  <c r="F56" i="16"/>
  <c r="AJ55" i="16"/>
  <c r="P43" i="16"/>
  <c r="AI56" i="16"/>
  <c r="P47" i="16"/>
  <c r="AI48" i="16"/>
  <c r="P25" i="16"/>
  <c r="AJ40" i="16"/>
  <c r="AF46" i="16"/>
  <c r="AA22" i="16"/>
  <c r="AA25" i="16"/>
  <c r="Y22" i="16"/>
  <c r="Q51" i="16"/>
  <c r="L47" i="16"/>
  <c r="H22" i="16"/>
  <c r="I45" i="16"/>
  <c r="E32" i="16"/>
  <c r="X39" i="16"/>
  <c r="E39" i="16"/>
  <c r="Y17" i="16"/>
  <c r="AJ31" i="16"/>
  <c r="P41" i="16"/>
  <c r="AJ32" i="16"/>
  <c r="AE37" i="16"/>
  <c r="AB38" i="16"/>
  <c r="X27" i="16"/>
  <c r="Y41" i="16"/>
  <c r="P45" i="16"/>
  <c r="M48" i="16"/>
  <c r="I38" i="16"/>
  <c r="F29" i="16"/>
  <c r="E36" i="16"/>
  <c r="X42" i="16"/>
  <c r="I56" i="16"/>
  <c r="AB51" i="16"/>
  <c r="H27" i="16"/>
  <c r="AB55" i="16"/>
  <c r="H46" i="16"/>
  <c r="AI41" i="16"/>
  <c r="AF43" i="16"/>
  <c r="AA27" i="16"/>
  <c r="Y23" i="16"/>
  <c r="Y26" i="16"/>
  <c r="Q20" i="16"/>
  <c r="L32" i="16"/>
  <c r="I23" i="16"/>
  <c r="F23" i="16"/>
  <c r="E25" i="16"/>
  <c r="X25" i="16"/>
  <c r="F39" i="16"/>
  <c r="Y35" i="16"/>
  <c r="I17" i="16"/>
  <c r="AB32" i="16"/>
  <c r="AJ30" i="16"/>
  <c r="AJ41" i="16"/>
  <c r="AE28" i="16"/>
  <c r="AB56" i="16"/>
  <c r="X26" i="16"/>
  <c r="Q34" i="16"/>
  <c r="Q56" i="16"/>
  <c r="M36" i="16"/>
  <c r="H20" i="16"/>
  <c r="F24" i="16"/>
  <c r="AJ34" i="16"/>
  <c r="Y46" i="16"/>
  <c r="AI36" i="16"/>
  <c r="Q39" i="16"/>
  <c r="AI35" i="16"/>
  <c r="P28" i="16"/>
  <c r="E17" i="16"/>
  <c r="F55" i="16"/>
  <c r="AI39" i="16"/>
  <c r="AA40" i="16"/>
  <c r="P55" i="16"/>
  <c r="M37" i="16"/>
  <c r="E30" i="16"/>
  <c r="AF23" i="16"/>
  <c r="AE47" i="16"/>
  <c r="AJ20" i="16"/>
  <c r="X23" i="16"/>
  <c r="P37" i="16"/>
  <c r="I34" i="16"/>
  <c r="E51" i="16"/>
  <c r="AJ33" i="16"/>
  <c r="Q26" i="16"/>
  <c r="I51" i="16"/>
  <c r="Q38" i="16"/>
  <c r="E26" i="16"/>
  <c r="AI20" i="16"/>
  <c r="AB39" i="16"/>
  <c r="Q49" i="16"/>
  <c r="F41" i="16"/>
  <c r="AJ38" i="16"/>
  <c r="E23" i="16"/>
  <c r="AI23" i="16"/>
  <c r="AA24" i="16"/>
  <c r="P39" i="16"/>
  <c r="H29" i="16"/>
  <c r="AI54" i="16"/>
  <c r="AE43" i="16"/>
  <c r="M20" i="16"/>
  <c r="AJ36" i="16"/>
  <c r="AE26" i="16"/>
  <c r="AF24" i="16"/>
  <c r="AB36" i="16"/>
  <c r="X40" i="16"/>
  <c r="P23" i="16"/>
  <c r="L18" i="16"/>
  <c r="L41" i="16"/>
  <c r="I28" i="16"/>
  <c r="F42" i="16"/>
  <c r="AE46" i="16"/>
  <c r="Q28" i="16"/>
  <c r="AJ49" i="16"/>
  <c r="Q32" i="16"/>
  <c r="AJ21" i="16"/>
  <c r="M42" i="16"/>
  <c r="AJ39" i="16"/>
  <c r="AE23" i="16"/>
  <c r="AA54" i="16"/>
  <c r="AB21" i="16"/>
  <c r="X41" i="16"/>
  <c r="P36" i="16"/>
  <c r="M35" i="16"/>
  <c r="H54" i="16"/>
  <c r="H43" i="16"/>
  <c r="E52" i="16"/>
  <c r="Y21" i="16"/>
  <c r="AI31" i="16"/>
  <c r="P24" i="16"/>
  <c r="AF38" i="16"/>
  <c r="L48" i="16"/>
  <c r="AI37" i="16"/>
  <c r="AF39" i="16"/>
  <c r="AA23" i="16"/>
  <c r="Y19" i="16"/>
  <c r="X54" i="16"/>
  <c r="P54" i="16"/>
  <c r="L28" i="16"/>
  <c r="I19" i="16"/>
  <c r="F54" i="16"/>
  <c r="E20" i="16"/>
  <c r="Y52" i="16"/>
  <c r="F18" i="16"/>
  <c r="X43" i="16"/>
  <c r="F26" i="16"/>
  <c r="X47" i="16"/>
  <c r="AJ26" i="16"/>
  <c r="AJ37" i="16"/>
  <c r="AE24" i="16"/>
  <c r="AB20" i="16"/>
  <c r="Y55" i="16"/>
  <c r="Q30" i="16"/>
  <c r="Q52" i="16"/>
  <c r="M32" i="16"/>
  <c r="I55" i="16"/>
  <c r="F52" i="16"/>
  <c r="AI28" i="16"/>
  <c r="P38" i="16"/>
  <c r="E42" i="16"/>
  <c r="X29" i="16"/>
  <c r="F44" i="16"/>
  <c r="AA36" i="16"/>
  <c r="AI32" i="16"/>
  <c r="AI38" i="16"/>
  <c r="AE29" i="16"/>
  <c r="AB43" i="16"/>
  <c r="X24" i="16"/>
  <c r="P30" i="16"/>
  <c r="P26" i="16"/>
  <c r="L25" i="16"/>
  <c r="H52" i="16"/>
  <c r="F49" i="16"/>
  <c r="AI50" i="16"/>
  <c r="Q29" i="16"/>
  <c r="AI53" i="16"/>
  <c r="P33" i="16"/>
  <c r="AJ53" i="16"/>
  <c r="P17" i="16"/>
  <c r="F48" i="16"/>
  <c r="H32" i="16"/>
  <c r="AE41" i="16"/>
  <c r="AF56" i="16"/>
  <c r="Y32" i="16"/>
  <c r="M46" i="16"/>
  <c r="H45" i="16"/>
  <c r="AF19" i="16"/>
  <c r="M19" i="16"/>
  <c r="M23" i="16"/>
  <c r="L50" i="16"/>
  <c r="AE55" i="16"/>
  <c r="AB34" i="16"/>
  <c r="Y37" i="16"/>
  <c r="M40" i="16"/>
  <c r="F21" i="16"/>
  <c r="Q35" i="16"/>
  <c r="AI21" i="16"/>
  <c r="M38" i="16"/>
  <c r="AE40" i="16"/>
  <c r="AJ22" i="16"/>
  <c r="AE20" i="16"/>
  <c r="AA55" i="16"/>
  <c r="Y51" i="16"/>
  <c r="Q48" i="16"/>
  <c r="M24" i="16"/>
  <c r="F36" i="16"/>
  <c r="AI27" i="16"/>
  <c r="E41" i="16"/>
  <c r="Y56" i="16"/>
  <c r="X34" i="16"/>
  <c r="AI30" i="16"/>
  <c r="AE56" i="16"/>
  <c r="X20" i="16"/>
  <c r="Q41" i="16"/>
  <c r="L21" i="16"/>
  <c r="H48" i="16"/>
  <c r="AJ45" i="16"/>
  <c r="P20" i="16"/>
  <c r="P50" i="16"/>
  <c r="Y39" i="16"/>
  <c r="AE42" i="16"/>
  <c r="AF40" i="16"/>
  <c r="X56" i="16"/>
  <c r="M30" i="16"/>
  <c r="M21" i="16"/>
  <c r="F43" i="16"/>
  <c r="L31" i="16"/>
  <c r="M55" i="16"/>
  <c r="AJ24" i="16"/>
  <c r="AJ35" i="16"/>
  <c r="AI42" i="16"/>
  <c r="AF31" i="16"/>
  <c r="AA53" i="16"/>
  <c r="Q18" i="16"/>
  <c r="M28" i="16"/>
  <c r="I41" i="16"/>
  <c r="E27" i="16"/>
  <c r="I50" i="16"/>
  <c r="Y25" i="16"/>
  <c r="AA17" i="16"/>
  <c r="AI33" i="16"/>
  <c r="AF28" i="16"/>
  <c r="Y47" i="16"/>
  <c r="Q19" i="16"/>
  <c r="L42" i="16"/>
  <c r="F46" i="16"/>
  <c r="AF44" i="16"/>
  <c r="AF53" i="16"/>
  <c r="E49" i="16"/>
  <c r="AI47" i="16"/>
  <c r="AE52" i="16"/>
  <c r="AA29" i="16"/>
  <c r="P31" i="16"/>
  <c r="M39" i="16"/>
  <c r="H53" i="16"/>
  <c r="AI49" i="16"/>
  <c r="H38" i="16"/>
  <c r="P56" i="16"/>
  <c r="AA46" i="16"/>
  <c r="AI46" i="16"/>
  <c r="AF36" i="16"/>
  <c r="AB29" i="16"/>
  <c r="Q27" i="16"/>
  <c r="M56" i="16"/>
  <c r="I53" i="16"/>
  <c r="AE45" i="16"/>
  <c r="I31" i="16"/>
  <c r="Q17" i="16"/>
  <c r="AF52" i="16"/>
  <c r="AJ51" i="16"/>
  <c r="AF17" i="16"/>
  <c r="X35" i="16"/>
  <c r="P42" i="16"/>
  <c r="L36" i="16"/>
  <c r="I32" i="16"/>
  <c r="AF51" i="16"/>
  <c r="F28" i="16"/>
  <c r="I22" i="16"/>
  <c r="X36" i="16"/>
  <c r="E55" i="16"/>
  <c r="I37" i="16"/>
  <c r="AE30" i="16"/>
  <c r="M45" i="16"/>
  <c r="Q36" i="16"/>
  <c r="AF26" i="16"/>
  <c r="AB54" i="16"/>
  <c r="I47" i="16"/>
  <c r="AB28" i="16"/>
  <c r="AA28" i="16"/>
  <c r="AF22" i="16"/>
  <c r="H35" i="16"/>
  <c r="AJ42" i="16"/>
  <c r="X53" i="16"/>
  <c r="Y20" i="16"/>
  <c r="X28" i="16"/>
  <c r="AJ50" i="16"/>
  <c r="M50" i="16"/>
  <c r="M17" i="16"/>
  <c r="AB35" i="16"/>
  <c r="H23" i="16"/>
  <c r="M49" i="16"/>
  <c r="AA20" i="16"/>
  <c r="I42" i="16"/>
  <c r="AB22" i="16"/>
  <c r="Y49" i="16"/>
  <c r="M44" i="16"/>
  <c r="F34" i="16"/>
  <c r="AA45" i="16"/>
  <c r="I48" i="16"/>
  <c r="AJ54" i="16"/>
  <c r="M54" i="16"/>
  <c r="AA42" i="16"/>
  <c r="AA52" i="16"/>
  <c r="E53" i="16"/>
  <c r="AE54" i="16"/>
  <c r="Y34" i="16"/>
  <c r="AE53" i="16"/>
  <c r="X19" i="16"/>
  <c r="Q47" i="16"/>
  <c r="L20" i="16"/>
  <c r="H39" i="16"/>
  <c r="AI44" i="16"/>
  <c r="H33" i="16"/>
  <c r="L33" i="16"/>
  <c r="Y28" i="16"/>
  <c r="AJ29" i="16"/>
  <c r="AE21" i="16"/>
  <c r="Y50" i="16"/>
  <c r="P34" i="16"/>
  <c r="L45" i="16"/>
  <c r="F51" i="16"/>
  <c r="AA35" i="16"/>
  <c r="AA39" i="16"/>
  <c r="AB26" i="16"/>
  <c r="AJ52" i="16"/>
  <c r="AF32" i="16"/>
  <c r="AB25" i="16"/>
  <c r="Q23" i="16"/>
  <c r="L54" i="16"/>
  <c r="I49" i="16"/>
  <c r="AE39" i="16"/>
  <c r="H56" i="16"/>
  <c r="L35" i="16"/>
  <c r="X17" i="16"/>
  <c r="AJ47" i="16"/>
  <c r="AF49" i="16"/>
  <c r="X31" i="16"/>
  <c r="P18" i="16"/>
  <c r="L53" i="16"/>
  <c r="H55" i="16"/>
  <c r="AE32" i="16"/>
  <c r="I29" i="16"/>
  <c r="L38" i="16"/>
  <c r="X33" i="16"/>
  <c r="AJ56" i="16"/>
  <c r="AA34" i="16"/>
  <c r="Y27" i="16"/>
  <c r="P48" i="16"/>
  <c r="L34" i="16"/>
  <c r="F45" i="16"/>
  <c r="AA38" i="16"/>
  <c r="E22" i="16"/>
  <c r="I33" i="16"/>
  <c r="X22" i="16"/>
  <c r="E43" i="16"/>
  <c r="I24" i="16"/>
  <c r="AI29" i="16"/>
  <c r="Y43" i="16"/>
  <c r="H18" i="16"/>
  <c r="AB47" i="16"/>
  <c r="H37" i="16"/>
  <c r="AA51" i="16"/>
  <c r="Q21" i="16"/>
  <c r="F50" i="16"/>
  <c r="Y24" i="16"/>
  <c r="AI26" i="16"/>
  <c r="X48" i="16"/>
  <c r="F33" i="16"/>
  <c r="AE18" i="16"/>
  <c r="AE38" i="16"/>
  <c r="Y44" i="16"/>
  <c r="H30" i="16"/>
  <c r="F27" i="16"/>
  <c r="AE50" i="16"/>
  <c r="Q53" i="16"/>
  <c r="X21" i="16"/>
  <c r="H47" i="16"/>
  <c r="AA41" i="16"/>
  <c r="E50" i="16"/>
  <c r="F30" i="16"/>
  <c r="AB30" i="16"/>
  <c r="P22" i="16"/>
  <c r="F35" i="16"/>
  <c r="AI17" i="16"/>
  <c r="AJ18" i="16"/>
  <c r="X38" i="16"/>
  <c r="E38" i="16"/>
  <c r="M25" i="16"/>
  <c r="Y29" i="16"/>
  <c r="Y40" i="16"/>
  <c r="H26" i="16"/>
  <c r="AJ28" i="16"/>
  <c r="AB42" i="16"/>
  <c r="M26" i="16"/>
  <c r="Y31" i="16"/>
  <c r="L39" i="16"/>
  <c r="AA31" i="16"/>
  <c r="I46" i="16"/>
  <c r="AB40" i="16"/>
  <c r="H17" i="16"/>
  <c r="AB48" i="16"/>
  <c r="Q40" i="16"/>
  <c r="E37" i="16"/>
  <c r="AB19" i="16"/>
  <c r="AF35" i="16"/>
  <c r="Q22" i="16"/>
  <c r="E24" i="16"/>
  <c r="AF18" i="16"/>
  <c r="Y38" i="16"/>
  <c r="E46" i="16"/>
  <c r="AF55" i="16"/>
  <c r="AF54" i="16"/>
  <c r="L19" i="16"/>
  <c r="E48" i="16"/>
  <c r="L37" i="16"/>
  <c r="AA56" i="16"/>
  <c r="I27" i="16"/>
  <c r="Y18" i="16"/>
  <c r="E34" i="16"/>
  <c r="AE19" i="16"/>
  <c r="Y33" i="16"/>
  <c r="I44" i="16"/>
  <c r="Y53" i="16"/>
  <c r="AJ48" i="16"/>
  <c r="AA44" i="16"/>
  <c r="L24" i="16"/>
  <c r="F53" i="16"/>
  <c r="AF50" i="16"/>
  <c r="X45" i="16"/>
  <c r="E40" i="16"/>
  <c r="AE22" i="16"/>
  <c r="AE31" i="16"/>
  <c r="L55" i="16"/>
  <c r="L40" i="16"/>
  <c r="AF37" i="16"/>
  <c r="M47" i="16"/>
  <c r="AI52" i="16"/>
  <c r="AA18" i="16"/>
  <c r="X51" i="16"/>
  <c r="P32" i="16"/>
  <c r="L52" i="16"/>
  <c r="F20" i="16"/>
  <c r="AE17" i="16"/>
  <c r="F32" i="16"/>
  <c r="I36" i="16"/>
  <c r="Q46" i="16"/>
  <c r="AI22" i="16"/>
  <c r="AA19" i="16"/>
  <c r="X44" i="16"/>
  <c r="Q44" i="16"/>
  <c r="M41" i="16"/>
  <c r="F25" i="16"/>
  <c r="P21" i="16"/>
  <c r="AB17" i="16"/>
  <c r="AB49" i="16"/>
  <c r="AJ43" i="16"/>
  <c r="AF29" i="16"/>
  <c r="X50" i="16"/>
  <c r="Q37" i="16"/>
  <c r="L49" i="16"/>
  <c r="H51" i="16"/>
  <c r="AF25" i="16"/>
  <c r="AJ27" i="16"/>
  <c r="M52" i="16"/>
  <c r="P51" i="16"/>
  <c r="AJ44" i="16"/>
  <c r="AA30" i="16"/>
  <c r="X52" i="16"/>
  <c r="P44" i="16"/>
  <c r="L22" i="16"/>
  <c r="F37" i="16"/>
  <c r="AB50" i="16"/>
  <c r="AI24" i="16"/>
  <c r="H42" i="16"/>
  <c r="P19" i="16"/>
  <c r="AI45" i="16"/>
  <c r="AB41" i="16"/>
  <c r="Y48" i="16"/>
  <c r="Q25" i="16"/>
  <c r="H34" i="16"/>
  <c r="F31" i="16"/>
  <c r="AB53" i="16"/>
  <c r="AF48" i="16"/>
  <c r="F47" i="16"/>
  <c r="M33" i="16"/>
  <c r="I40" i="16"/>
  <c r="AA50" i="16"/>
  <c r="P29" i="16"/>
  <c r="F38" i="16"/>
  <c r="E18" i="16"/>
  <c r="L17" i="16"/>
  <c r="Y36" i="16"/>
  <c r="I52" i="16"/>
  <c r="M51" i="16"/>
  <c r="Y30" i="16"/>
  <c r="AA26" i="16"/>
  <c r="P40" i="16"/>
  <c r="AB18" i="16"/>
  <c r="I35" i="16"/>
  <c r="AB52" i="16"/>
  <c r="P53" i="16"/>
  <c r="AB24" i="16"/>
  <c r="I20" i="16"/>
  <c r="AB46" i="16"/>
  <c r="Q24" i="16"/>
  <c r="E31" i="16"/>
  <c r="I26" i="16"/>
  <c r="AJ25" i="16"/>
  <c r="X46" i="16"/>
  <c r="H50" i="16"/>
  <c r="AB45" i="16"/>
  <c r="F40" i="16"/>
  <c r="AF21" i="16"/>
  <c r="AB31" i="16"/>
  <c r="M18" i="16"/>
  <c r="L44" i="16"/>
  <c r="AE34" i="16"/>
  <c r="Q33" i="16"/>
  <c r="F19" i="16"/>
  <c r="AF33" i="16"/>
  <c r="M27" i="16"/>
  <c r="Y54" i="16"/>
  <c r="E54" i="16"/>
  <c r="AE36" i="16"/>
  <c r="AE33" i="16"/>
  <c r="L27" i="16"/>
  <c r="E56" i="16"/>
  <c r="AF45" i="16"/>
  <c r="E19" i="16"/>
  <c r="AF42" i="16"/>
  <c r="X37" i="16"/>
  <c r="I30" i="16"/>
  <c r="E47" i="16"/>
  <c r="AB44" i="16"/>
  <c r="H40" i="16"/>
  <c r="H24" i="16"/>
  <c r="Q43" i="16"/>
  <c r="M22" i="16"/>
  <c r="P52" i="16"/>
  <c r="AI40" i="16"/>
  <c r="X49" i="16"/>
  <c r="M34" i="16"/>
  <c r="AI25" i="16"/>
  <c r="AE35" i="16"/>
  <c r="L23" i="16"/>
  <c r="E33" i="16"/>
  <c r="AF20" i="16"/>
  <c r="AA47" i="16"/>
  <c r="L43" i="16"/>
  <c r="E28" i="16"/>
  <c r="AJ17" i="16"/>
  <c r="AF41" i="16"/>
  <c r="Q54" i="16"/>
  <c r="AJ23" i="16"/>
  <c r="H28" i="16"/>
  <c r="AB37" i="16"/>
  <c r="H44" i="16"/>
  <c r="P46" i="16"/>
  <c r="AI19" i="16"/>
  <c r="Y45" i="16"/>
  <c r="H25" i="16"/>
  <c r="AA32" i="16"/>
  <c r="AI55" i="16"/>
  <c r="E35" i="16"/>
  <c r="L56" i="16"/>
  <c r="Q55" i="16"/>
  <c r="AE49" i="16"/>
  <c r="AF27" i="16"/>
  <c r="I54" i="16"/>
  <c r="AA49" i="16"/>
  <c r="I39" i="16"/>
  <c r="M43" i="16"/>
  <c r="I18" i="16"/>
  <c r="AA21" i="16"/>
  <c r="I21" i="16"/>
  <c r="H31" i="16"/>
  <c r="AI34" i="16"/>
  <c r="E44" i="16"/>
  <c r="X18" i="16"/>
  <c r="X55" i="16"/>
  <c r="L46" i="16"/>
  <c r="AA48" i="16"/>
  <c r="I25" i="16"/>
  <c r="L29" i="16"/>
  <c r="H49" i="16"/>
  <c r="L51" i="16"/>
  <c r="AA33" i="16"/>
  <c r="AJ19" i="16"/>
  <c r="E45" i="16"/>
  <c r="AF34" i="16"/>
  <c r="AA37" i="16"/>
  <c r="AI43" i="16"/>
  <c r="AB33" i="16"/>
  <c r="X30" i="16"/>
  <c r="Q42" i="16"/>
  <c r="M31" i="16"/>
  <c r="AE25" i="16"/>
  <c r="P27" i="16"/>
  <c r="Q45" i="16"/>
  <c r="X32" i="16"/>
  <c r="AF30" i="16"/>
  <c r="H21" i="16"/>
  <c r="P35" i="16"/>
  <c r="AF47" i="16"/>
  <c r="E21" i="16"/>
  <c r="H41" i="16"/>
  <c r="AE51" i="16"/>
  <c r="AB23" i="16"/>
  <c r="E29" i="16"/>
  <c r="F17" i="16"/>
  <c r="F22" i="16"/>
  <c r="L26" i="16"/>
  <c r="H19" i="16"/>
  <c r="AE48" i="16"/>
  <c r="Q31" i="16"/>
  <c r="AE27" i="16"/>
  <c r="M53" i="16"/>
  <c r="M29" i="16"/>
  <c r="I43" i="16"/>
  <c r="AI51" i="16"/>
  <c r="AA43" i="16"/>
  <c r="D23" i="14" l="1"/>
  <c r="J24" i="16"/>
  <c r="J37" i="16"/>
  <c r="J40" i="16"/>
  <c r="J39" i="16"/>
  <c r="J26" i="16"/>
  <c r="N33" i="16"/>
  <c r="N20" i="16"/>
  <c r="AG20" i="16"/>
  <c r="AG45" i="16"/>
  <c r="AK53" i="16"/>
  <c r="J33" i="16"/>
  <c r="J22" i="16"/>
  <c r="N29" i="16"/>
  <c r="N55" i="16"/>
  <c r="R39" i="16"/>
  <c r="AC40" i="16"/>
  <c r="AC54" i="16"/>
  <c r="AG48" i="16"/>
  <c r="J18" i="16"/>
  <c r="N44" i="16"/>
  <c r="R29" i="16"/>
  <c r="AC53" i="16"/>
  <c r="AG51" i="16"/>
  <c r="AK34" i="16"/>
  <c r="J32" i="16"/>
  <c r="J54" i="16"/>
  <c r="J25" i="16"/>
  <c r="J27" i="16"/>
  <c r="J46" i="16"/>
  <c r="N21" i="16"/>
  <c r="N36" i="16"/>
  <c r="N53" i="16"/>
  <c r="N47" i="16"/>
  <c r="N30" i="16"/>
  <c r="R56" i="16"/>
  <c r="R24" i="16"/>
  <c r="R25" i="16"/>
  <c r="R31" i="16"/>
  <c r="R34" i="16"/>
  <c r="AC33" i="16"/>
  <c r="AC43" i="16"/>
  <c r="AC56" i="16"/>
  <c r="AC46" i="16"/>
  <c r="AC41" i="16"/>
  <c r="AG17" i="16"/>
  <c r="AG40" i="16"/>
  <c r="AG47" i="16"/>
  <c r="AG37" i="16"/>
  <c r="AG26" i="16"/>
  <c r="AK41" i="16"/>
  <c r="AK56" i="16"/>
  <c r="AK51" i="16"/>
  <c r="AK19" i="16"/>
  <c r="AK30" i="16"/>
  <c r="R53" i="16"/>
  <c r="AC32" i="16"/>
  <c r="AG52" i="16"/>
  <c r="AG27" i="16"/>
  <c r="AK42" i="16"/>
  <c r="J17" i="16"/>
  <c r="J20" i="16"/>
  <c r="R17" i="16"/>
  <c r="R45" i="16"/>
  <c r="AC22" i="16"/>
  <c r="AK38" i="16"/>
  <c r="J29" i="16"/>
  <c r="J31" i="16"/>
  <c r="N34" i="16"/>
  <c r="AC24" i="16"/>
  <c r="AC50" i="16"/>
  <c r="AK45" i="16"/>
  <c r="J53" i="16"/>
  <c r="J21" i="16"/>
  <c r="J55" i="16"/>
  <c r="J23" i="16"/>
  <c r="J42" i="16"/>
  <c r="N32" i="16"/>
  <c r="N56" i="16"/>
  <c r="N43" i="16"/>
  <c r="N26" i="16"/>
  <c r="R49" i="16"/>
  <c r="R52" i="16"/>
  <c r="R20" i="16"/>
  <c r="R27" i="16"/>
  <c r="R41" i="16"/>
  <c r="R30" i="16"/>
  <c r="AC29" i="16"/>
  <c r="AC39" i="16"/>
  <c r="AC20" i="16"/>
  <c r="AC42" i="16"/>
  <c r="AC52" i="16"/>
  <c r="AG49" i="16"/>
  <c r="AG36" i="16"/>
  <c r="AG43" i="16"/>
  <c r="AG54" i="16"/>
  <c r="AG22" i="16"/>
  <c r="AK37" i="16"/>
  <c r="AK44" i="16"/>
  <c r="AK47" i="16"/>
  <c r="AK26" i="16"/>
  <c r="N49" i="16"/>
  <c r="N27" i="16"/>
  <c r="R36" i="16"/>
  <c r="AC55" i="16"/>
  <c r="AK28" i="16"/>
  <c r="J35" i="16"/>
  <c r="N52" i="16"/>
  <c r="R42" i="16"/>
  <c r="AC51" i="16"/>
  <c r="AG55" i="16"/>
  <c r="AG33" i="16"/>
  <c r="AK27" i="16"/>
  <c r="J56" i="16"/>
  <c r="R38" i="16"/>
  <c r="AC18" i="16"/>
  <c r="AG25" i="16"/>
  <c r="J49" i="16"/>
  <c r="J51" i="16"/>
  <c r="J19" i="16"/>
  <c r="J38" i="16"/>
  <c r="N45" i="16"/>
  <c r="N24" i="16"/>
  <c r="N48" i="16"/>
  <c r="N39" i="16"/>
  <c r="N54" i="16"/>
  <c r="N22" i="16"/>
  <c r="R33" i="16"/>
  <c r="R48" i="16"/>
  <c r="R37" i="16"/>
  <c r="R23" i="16"/>
  <c r="R55" i="16"/>
  <c r="R26" i="16"/>
  <c r="AC25" i="16"/>
  <c r="AC37" i="16"/>
  <c r="AC35" i="16"/>
  <c r="AC38" i="16"/>
  <c r="AC28" i="16"/>
  <c r="AG29" i="16"/>
  <c r="AG32" i="16"/>
  <c r="AG39" i="16"/>
  <c r="AG50" i="16"/>
  <c r="AG18" i="16"/>
  <c r="AK33" i="16"/>
  <c r="AK32" i="16"/>
  <c r="AK43" i="16"/>
  <c r="AK52" i="16"/>
  <c r="AK54" i="16"/>
  <c r="AK22" i="16"/>
  <c r="R43" i="16"/>
  <c r="AC49" i="16"/>
  <c r="AC26" i="16"/>
  <c r="AG38" i="16"/>
  <c r="AK31" i="16"/>
  <c r="N17" i="16"/>
  <c r="N38" i="16"/>
  <c r="AC17" i="16"/>
  <c r="AG53" i="16"/>
  <c r="AG34" i="16"/>
  <c r="N25" i="16"/>
  <c r="N51" i="16"/>
  <c r="R35" i="16"/>
  <c r="AG44" i="16"/>
  <c r="AG30" i="16"/>
  <c r="AK23" i="16"/>
  <c r="J45" i="16"/>
  <c r="J48" i="16"/>
  <c r="J47" i="16"/>
  <c r="J52" i="16"/>
  <c r="J34" i="16"/>
  <c r="N41" i="16"/>
  <c r="N40" i="16"/>
  <c r="N35" i="16"/>
  <c r="N50" i="16"/>
  <c r="N18" i="16"/>
  <c r="R21" i="16"/>
  <c r="R44" i="16"/>
  <c r="R51" i="16"/>
  <c r="R19" i="16"/>
  <c r="R54" i="16"/>
  <c r="R22" i="16"/>
  <c r="AC21" i="16"/>
  <c r="AC44" i="16"/>
  <c r="AC31" i="16"/>
  <c r="AC34" i="16"/>
  <c r="AG28" i="16"/>
  <c r="AG41" i="16"/>
  <c r="AG35" i="16"/>
  <c r="AG46" i="16"/>
  <c r="AG21" i="16"/>
  <c r="AK29" i="16"/>
  <c r="AK20" i="16"/>
  <c r="AK39" i="16"/>
  <c r="AK40" i="16"/>
  <c r="AK48" i="16"/>
  <c r="AK50" i="16"/>
  <c r="AK18" i="16"/>
  <c r="N42" i="16"/>
  <c r="R46" i="16"/>
  <c r="AC23" i="16"/>
  <c r="AK17" i="16"/>
  <c r="AK21" i="16"/>
  <c r="J36" i="16"/>
  <c r="N23" i="16"/>
  <c r="R32" i="16"/>
  <c r="AC19" i="16"/>
  <c r="AG23" i="16"/>
  <c r="AK49" i="16"/>
  <c r="J50" i="16"/>
  <c r="N19" i="16"/>
  <c r="R28" i="16"/>
  <c r="AC45" i="16"/>
  <c r="AC47" i="16"/>
  <c r="AG19" i="16"/>
  <c r="AK55" i="16"/>
  <c r="J41" i="16"/>
  <c r="J28" i="16"/>
  <c r="J43" i="16"/>
  <c r="J44" i="16"/>
  <c r="J30" i="16"/>
  <c r="N37" i="16"/>
  <c r="N28" i="16"/>
  <c r="N31" i="16"/>
  <c r="N46" i="16"/>
  <c r="R40" i="16"/>
  <c r="R47" i="16"/>
  <c r="R50" i="16"/>
  <c r="R18" i="16"/>
  <c r="AC36" i="16"/>
  <c r="AC27" i="16"/>
  <c r="AC48" i="16"/>
  <c r="AC30" i="16"/>
  <c r="AG56" i="16"/>
  <c r="AG24" i="16"/>
  <c r="AG31" i="16"/>
  <c r="AG42" i="16"/>
  <c r="AK25" i="16"/>
  <c r="AK35" i="16"/>
  <c r="AK24" i="16"/>
  <c r="AK36" i="16"/>
  <c r="AK46" i="16"/>
  <c r="D21" i="2"/>
  <c r="D20" i="2"/>
  <c r="D22" i="2"/>
  <c r="D19" i="2"/>
  <c r="D19" i="14"/>
  <c r="D22" i="14"/>
  <c r="D20" i="14"/>
  <c r="D21" i="14"/>
  <c r="E17" i="2"/>
  <c r="E17" i="14"/>
  <c r="D18" i="2" l="1"/>
  <c r="Z17" i="2"/>
  <c r="Y25" i="2"/>
  <c r="Y26" i="2"/>
  <c r="Y27" i="2"/>
  <c r="Y28" i="2"/>
  <c r="Y29" i="2"/>
  <c r="Y30" i="2"/>
  <c r="Y31" i="2"/>
  <c r="Y32" i="2"/>
  <c r="Y33" i="2"/>
  <c r="Y34" i="2"/>
  <c r="Y35" i="2"/>
  <c r="Y36" i="2"/>
  <c r="Y37" i="2"/>
  <c r="Y38" i="2"/>
  <c r="Y39" i="2"/>
  <c r="Y40" i="2"/>
  <c r="Y41" i="2"/>
  <c r="Y42" i="2"/>
  <c r="Y43" i="2"/>
  <c r="Y44" i="2"/>
  <c r="Y45" i="2"/>
  <c r="Y46" i="2"/>
  <c r="Y47" i="2"/>
  <c r="Y48" i="2"/>
  <c r="Y49" i="2"/>
  <c r="Y50" i="2"/>
  <c r="Y51" i="2"/>
  <c r="Y52" i="2"/>
  <c r="Y53" i="2"/>
  <c r="Y54" i="2"/>
  <c r="Y55" i="2"/>
  <c r="Y56" i="2"/>
  <c r="Y57" i="2"/>
  <c r="Y58" i="2"/>
  <c r="Y59" i="2"/>
  <c r="Y60" i="2"/>
  <c r="Y61" i="2"/>
  <c r="Y62" i="2"/>
  <c r="Y63" i="2"/>
  <c r="Y64" i="2"/>
  <c r="X26" i="2"/>
  <c r="X27" i="2"/>
  <c r="X28" i="2"/>
  <c r="X29" i="2"/>
  <c r="X30" i="2"/>
  <c r="X31" i="2"/>
  <c r="X32" i="2"/>
  <c r="X33" i="2"/>
  <c r="X34" i="2"/>
  <c r="X35" i="2"/>
  <c r="X36" i="2"/>
  <c r="X37" i="2"/>
  <c r="X38" i="2"/>
  <c r="X39" i="2"/>
  <c r="X40" i="2"/>
  <c r="X41" i="2"/>
  <c r="X42" i="2"/>
  <c r="X43" i="2"/>
  <c r="X44" i="2"/>
  <c r="X45" i="2"/>
  <c r="X46" i="2"/>
  <c r="X47" i="2"/>
  <c r="X48" i="2"/>
  <c r="X49" i="2"/>
  <c r="X50" i="2"/>
  <c r="X51" i="2"/>
  <c r="X52" i="2"/>
  <c r="X53" i="2"/>
  <c r="X54" i="2"/>
  <c r="X55" i="2"/>
  <c r="X56" i="2"/>
  <c r="X57" i="2"/>
  <c r="X58" i="2"/>
  <c r="X59" i="2"/>
  <c r="X60" i="2"/>
  <c r="X61" i="2"/>
  <c r="X62" i="2"/>
  <c r="X63" i="2"/>
  <c r="X64" i="2"/>
  <c r="X25" i="2"/>
  <c r="AM56" i="16" l="1"/>
  <c r="T56" i="16"/>
  <c r="R14" i="16"/>
  <c r="Z61" i="2"/>
  <c r="Z53" i="2"/>
  <c r="Z45" i="2"/>
  <c r="Z37" i="2"/>
  <c r="Z29" i="2"/>
  <c r="Z57" i="2"/>
  <c r="Z41" i="2"/>
  <c r="Z33" i="2"/>
  <c r="Z64" i="2"/>
  <c r="Z56" i="2"/>
  <c r="Z48" i="2"/>
  <c r="Z40" i="2"/>
  <c r="Z60" i="2"/>
  <c r="Z52" i="2"/>
  <c r="Z44" i="2"/>
  <c r="Z36" i="2"/>
  <c r="Z28" i="2"/>
  <c r="Z59" i="2"/>
  <c r="Z51" i="2"/>
  <c r="Z43" i="2"/>
  <c r="Z27" i="2"/>
  <c r="Z58" i="2"/>
  <c r="Z50" i="2"/>
  <c r="Z42" i="2"/>
  <c r="Z34" i="2"/>
  <c r="Z26" i="2"/>
  <c r="Z63" i="2"/>
  <c r="Z55" i="2"/>
  <c r="Z47" i="2"/>
  <c r="Z39" i="2"/>
  <c r="Z31" i="2"/>
  <c r="Z62" i="2"/>
  <c r="Z54" i="2"/>
  <c r="Z46" i="2"/>
  <c r="Z38" i="2"/>
  <c r="Z30" i="2"/>
  <c r="R11" i="16"/>
  <c r="R12" i="16"/>
  <c r="R13" i="16"/>
  <c r="Y22" i="2"/>
  <c r="Y19" i="2"/>
  <c r="Z49" i="2"/>
  <c r="Z25" i="2"/>
  <c r="Y20" i="2"/>
  <c r="Z32" i="2"/>
  <c r="Y21" i="2"/>
  <c r="Z35" i="2"/>
  <c r="Y18" i="2" l="1"/>
  <c r="R10" i="16"/>
  <c r="N11" i="16"/>
  <c r="N13" i="16"/>
  <c r="N12" i="16"/>
  <c r="N14" i="16"/>
  <c r="AI14" i="16"/>
  <c r="AI13" i="16"/>
  <c r="AI12" i="16"/>
  <c r="AI11" i="16"/>
  <c r="AJ11" i="16"/>
  <c r="AJ13" i="16"/>
  <c r="P14" i="16"/>
  <c r="P13" i="16"/>
  <c r="P12" i="16"/>
  <c r="Q11" i="16"/>
  <c r="Q13" i="16"/>
  <c r="AE14" i="16"/>
  <c r="AE13" i="16"/>
  <c r="AE12" i="16"/>
  <c r="AE11" i="16"/>
  <c r="AF14" i="16"/>
  <c r="AF11" i="16"/>
  <c r="AF13" i="16"/>
  <c r="AF12" i="16"/>
  <c r="L14" i="16"/>
  <c r="L13" i="16"/>
  <c r="M12" i="16"/>
  <c r="L12" i="16"/>
  <c r="L11" i="16"/>
  <c r="M11" i="16"/>
  <c r="M13" i="16"/>
  <c r="N10" i="16" l="1"/>
  <c r="AK12" i="16"/>
  <c r="P11" i="16"/>
  <c r="P10" i="16" s="1"/>
  <c r="AI10" i="16"/>
  <c r="AJ14" i="16"/>
  <c r="AJ12" i="16"/>
  <c r="Q14" i="16"/>
  <c r="Q12" i="16"/>
  <c r="AF10" i="16"/>
  <c r="AE10" i="16"/>
  <c r="M14" i="16"/>
  <c r="L10" i="16"/>
  <c r="AK13" i="16" l="1"/>
  <c r="AK11" i="16"/>
  <c r="AK14" i="16"/>
  <c r="AJ10" i="16"/>
  <c r="Q10" i="16"/>
  <c r="M10" i="16"/>
  <c r="AK10" i="16" l="1"/>
  <c r="T20" i="16"/>
  <c r="T21" i="16"/>
  <c r="T27" i="16"/>
  <c r="T28" i="16"/>
  <c r="T29" i="16"/>
  <c r="T35" i="16"/>
  <c r="T36" i="16"/>
  <c r="T37" i="16"/>
  <c r="T43" i="16"/>
  <c r="T44" i="16"/>
  <c r="T45" i="16"/>
  <c r="T50" i="16"/>
  <c r="T51" i="16"/>
  <c r="T52" i="16"/>
  <c r="T54" i="16"/>
  <c r="AA14" i="16"/>
  <c r="AA13" i="16"/>
  <c r="AA12" i="16"/>
  <c r="AA11" i="16"/>
  <c r="H12" i="16"/>
  <c r="H13" i="16"/>
  <c r="H14" i="16"/>
  <c r="E11" i="16" l="1"/>
  <c r="T49" i="16"/>
  <c r="T39" i="16"/>
  <c r="T33" i="16"/>
  <c r="T22" i="16"/>
  <c r="AM18" i="16"/>
  <c r="E14" i="16"/>
  <c r="E13" i="16"/>
  <c r="T41" i="16"/>
  <c r="T31" i="16"/>
  <c r="T18" i="16"/>
  <c r="T48" i="16"/>
  <c r="T46" i="16"/>
  <c r="T42" i="16"/>
  <c r="T40" i="16"/>
  <c r="T38" i="16"/>
  <c r="T34" i="16"/>
  <c r="T32" i="16"/>
  <c r="T30" i="16"/>
  <c r="T26" i="16"/>
  <c r="T24" i="16"/>
  <c r="T23" i="16"/>
  <c r="T19" i="16"/>
  <c r="T55" i="16"/>
  <c r="T53" i="16"/>
  <c r="T47" i="16"/>
  <c r="T25" i="16"/>
  <c r="T17" i="16"/>
  <c r="E12" i="16"/>
  <c r="AM27" i="16"/>
  <c r="AM48" i="16"/>
  <c r="AM45" i="16"/>
  <c r="AM52" i="16"/>
  <c r="AM37" i="16"/>
  <c r="AM53" i="16"/>
  <c r="I14" i="16"/>
  <c r="I11" i="16"/>
  <c r="AM29" i="16"/>
  <c r="AM20" i="16"/>
  <c r="AM30" i="16"/>
  <c r="AM38" i="16"/>
  <c r="AM43" i="16"/>
  <c r="AM19" i="16"/>
  <c r="AB14" i="16"/>
  <c r="AM44" i="16"/>
  <c r="AB13" i="16"/>
  <c r="AM28" i="16"/>
  <c r="AB12" i="16"/>
  <c r="AG12" i="16"/>
  <c r="AB11" i="16"/>
  <c r="AM21" i="16"/>
  <c r="AM51" i="16"/>
  <c r="AM36" i="16"/>
  <c r="AM26" i="16"/>
  <c r="AM49" i="16"/>
  <c r="AM42" i="16"/>
  <c r="I13" i="16"/>
  <c r="I12" i="16"/>
  <c r="AM50" i="16"/>
  <c r="AM35" i="16"/>
  <c r="AM25" i="16"/>
  <c r="H11" i="16"/>
  <c r="H10" i="16" s="1"/>
  <c r="AM34" i="16"/>
  <c r="AM23" i="16"/>
  <c r="AM55" i="16"/>
  <c r="AM47" i="16"/>
  <c r="AM40" i="16"/>
  <c r="AM32" i="16"/>
  <c r="AM46" i="16"/>
  <c r="AM33" i="16"/>
  <c r="AM22" i="16"/>
  <c r="AM54" i="16"/>
  <c r="AM39" i="16"/>
  <c r="AM31" i="16"/>
  <c r="AA10" i="16"/>
  <c r="E10" i="16" l="1"/>
  <c r="J11" i="16"/>
  <c r="AG13" i="16"/>
  <c r="AG14" i="16"/>
  <c r="AC11" i="16"/>
  <c r="AM17" i="16"/>
  <c r="AG11" i="16"/>
  <c r="AC13" i="16"/>
  <c r="AM24" i="16"/>
  <c r="AC12" i="16"/>
  <c r="AM41" i="16"/>
  <c r="AC14" i="16"/>
  <c r="AB10" i="16"/>
  <c r="J13" i="16"/>
  <c r="J12" i="16"/>
  <c r="J14" i="16"/>
  <c r="I10" i="16"/>
  <c r="X12" i="16"/>
  <c r="X13" i="16"/>
  <c r="X14" i="16"/>
  <c r="Y13" i="16"/>
  <c r="Y12" i="16"/>
  <c r="AG10" i="16" l="1"/>
  <c r="AC10" i="16"/>
  <c r="J10" i="16"/>
  <c r="AM12" i="16"/>
  <c r="AM13" i="16"/>
  <c r="X11" i="16"/>
  <c r="X10" i="16" s="1"/>
  <c r="Y14" i="16"/>
  <c r="Y11" i="16"/>
  <c r="AM14" i="16" l="1"/>
  <c r="Y10" i="16"/>
  <c r="AM11" i="16"/>
  <c r="C22" i="14"/>
  <c r="C21" i="14"/>
  <c r="C20" i="14"/>
  <c r="C19" i="14"/>
  <c r="C20" i="2"/>
  <c r="C21" i="2"/>
  <c r="C22" i="2"/>
  <c r="C19" i="2"/>
  <c r="AM10" i="16" l="1"/>
  <c r="F14" i="16"/>
  <c r="F13" i="16"/>
  <c r="F12" i="16"/>
  <c r="F11" i="16"/>
  <c r="V17" i="2"/>
  <c r="U17" i="2"/>
  <c r="T17" i="2"/>
  <c r="S17" i="2"/>
  <c r="R17" i="2"/>
  <c r="Q17" i="2"/>
  <c r="P17" i="2"/>
  <c r="O17" i="2"/>
  <c r="U15" i="2"/>
  <c r="S15" i="2"/>
  <c r="Q15" i="2"/>
  <c r="O15" i="2"/>
  <c r="N15" i="2"/>
  <c r="M15" i="2"/>
  <c r="X17" i="14"/>
  <c r="V17" i="14"/>
  <c r="T17" i="14"/>
  <c r="R17" i="14"/>
  <c r="F10" i="16" l="1"/>
  <c r="T12" i="16"/>
  <c r="T13" i="16"/>
  <c r="T14" i="16"/>
  <c r="T11" i="16"/>
  <c r="H17" i="14"/>
  <c r="G17" i="14"/>
  <c r="T10" i="16" l="1"/>
  <c r="J17" i="14"/>
  <c r="P17" i="14"/>
  <c r="N17" i="14"/>
  <c r="L17" i="14"/>
  <c r="F17" i="14"/>
  <c r="N17" i="2"/>
  <c r="L17" i="2"/>
  <c r="J17" i="2"/>
  <c r="H17" i="2"/>
  <c r="F17" i="2"/>
  <c r="I17" i="14" l="1"/>
  <c r="O17" i="14"/>
  <c r="M17" i="14"/>
  <c r="K17" i="14"/>
  <c r="F15" i="14"/>
  <c r="E15" i="14"/>
  <c r="D15" i="14"/>
  <c r="E59" i="14"/>
  <c r="E27" i="14"/>
  <c r="E51" i="14"/>
  <c r="E42" i="14"/>
  <c r="E39" i="14"/>
  <c r="E43" i="14"/>
  <c r="E50" i="14"/>
  <c r="E33" i="14"/>
  <c r="E44" i="14"/>
  <c r="E55" i="14"/>
  <c r="E28" i="14"/>
  <c r="E60" i="14"/>
  <c r="E35" i="14"/>
  <c r="E63" i="14"/>
  <c r="E56" i="14"/>
  <c r="E36" i="14"/>
  <c r="E58" i="14"/>
  <c r="E38" i="14"/>
  <c r="E61" i="14"/>
  <c r="E62" i="14"/>
  <c r="E30" i="14"/>
  <c r="E47" i="14"/>
  <c r="E26" i="14"/>
  <c r="E54" i="14"/>
  <c r="E41" i="14"/>
  <c r="E40" i="14"/>
  <c r="E34" i="14"/>
  <c r="E45" i="14"/>
  <c r="E31" i="14"/>
  <c r="E57" i="14"/>
  <c r="E46" i="14"/>
  <c r="E48" i="14"/>
  <c r="E37" i="14"/>
  <c r="E32" i="14"/>
  <c r="E53" i="14"/>
  <c r="E64" i="14"/>
  <c r="E52" i="14"/>
  <c r="E29" i="14"/>
  <c r="E49" i="14"/>
  <c r="E25" i="14"/>
  <c r="E23" i="14" l="1"/>
  <c r="F23" i="14" s="1"/>
  <c r="F26" i="14"/>
  <c r="F28" i="14"/>
  <c r="F30" i="14"/>
  <c r="F32" i="14"/>
  <c r="F34" i="14"/>
  <c r="F36" i="14"/>
  <c r="F38" i="14"/>
  <c r="F40" i="14"/>
  <c r="F42" i="14"/>
  <c r="F44" i="14"/>
  <c r="F27" i="14"/>
  <c r="F29" i="14"/>
  <c r="F31" i="14"/>
  <c r="F33" i="14"/>
  <c r="F35" i="14"/>
  <c r="F37" i="14"/>
  <c r="F39" i="14"/>
  <c r="F41" i="14"/>
  <c r="F43" i="14"/>
  <c r="F45" i="14"/>
  <c r="F51" i="14"/>
  <c r="F52" i="14"/>
  <c r="F56" i="14"/>
  <c r="F63" i="14"/>
  <c r="F49" i="14"/>
  <c r="F50" i="14"/>
  <c r="F58" i="14"/>
  <c r="F61" i="14"/>
  <c r="F47" i="14"/>
  <c r="F48" i="14"/>
  <c r="F46" i="14"/>
  <c r="F57" i="14"/>
  <c r="F53" i="14"/>
  <c r="F59" i="14"/>
  <c r="F60" i="14"/>
  <c r="F62" i="14"/>
  <c r="F64" i="14"/>
  <c r="F55" i="14"/>
  <c r="F54" i="14"/>
  <c r="F25" i="14"/>
  <c r="D11" i="12"/>
  <c r="E11" i="12"/>
  <c r="F11" i="12"/>
  <c r="G11" i="12"/>
  <c r="H11" i="12"/>
  <c r="I11" i="12"/>
  <c r="J11" i="12"/>
  <c r="K11" i="12"/>
  <c r="L11" i="12"/>
  <c r="M11" i="12"/>
  <c r="N11" i="12"/>
  <c r="O11" i="12"/>
  <c r="P11" i="12"/>
  <c r="Q11" i="12"/>
  <c r="D12" i="12"/>
  <c r="E12" i="12"/>
  <c r="F12" i="12"/>
  <c r="G12" i="12"/>
  <c r="H12" i="12"/>
  <c r="I12" i="12"/>
  <c r="J12" i="12"/>
  <c r="K12" i="12"/>
  <c r="L12" i="12"/>
  <c r="M12" i="12"/>
  <c r="N12" i="12"/>
  <c r="O12" i="12"/>
  <c r="P12" i="12"/>
  <c r="Q12" i="12"/>
  <c r="D13" i="12"/>
  <c r="E13" i="12"/>
  <c r="F13" i="12"/>
  <c r="G13" i="12"/>
  <c r="H13" i="12"/>
  <c r="I13" i="12"/>
  <c r="J13" i="12"/>
  <c r="K13" i="12"/>
  <c r="L13" i="12"/>
  <c r="M13" i="12"/>
  <c r="N13" i="12"/>
  <c r="O13" i="12"/>
  <c r="P13" i="12"/>
  <c r="Q13" i="12"/>
  <c r="D14" i="12"/>
  <c r="E14" i="12"/>
  <c r="F14" i="12"/>
  <c r="G14" i="12"/>
  <c r="H14" i="12"/>
  <c r="I14" i="12"/>
  <c r="J14" i="12"/>
  <c r="K14" i="12"/>
  <c r="L14" i="12"/>
  <c r="M14" i="12"/>
  <c r="N14" i="12"/>
  <c r="O14" i="12"/>
  <c r="P14" i="12"/>
  <c r="Q14" i="12"/>
  <c r="D15" i="12"/>
  <c r="E15" i="12"/>
  <c r="F15" i="12"/>
  <c r="G15" i="12"/>
  <c r="H15" i="12"/>
  <c r="I15" i="12"/>
  <c r="J15" i="12"/>
  <c r="K15" i="12"/>
  <c r="L15" i="12"/>
  <c r="M15" i="12"/>
  <c r="N15" i="12"/>
  <c r="O15" i="12"/>
  <c r="P15" i="12"/>
  <c r="Q15" i="12"/>
  <c r="D16" i="12"/>
  <c r="E16" i="12"/>
  <c r="F16" i="12"/>
  <c r="G16" i="12"/>
  <c r="H16" i="12"/>
  <c r="I16" i="12"/>
  <c r="J16" i="12"/>
  <c r="K16" i="12"/>
  <c r="L16" i="12"/>
  <c r="M16" i="12"/>
  <c r="N16" i="12"/>
  <c r="O16" i="12"/>
  <c r="P16" i="12"/>
  <c r="Q16" i="12"/>
  <c r="C12" i="12"/>
  <c r="C13" i="12"/>
  <c r="C14" i="12"/>
  <c r="C15" i="12"/>
  <c r="C16" i="12"/>
  <c r="C11" i="12"/>
  <c r="Q29" i="14"/>
  <c r="S61" i="14"/>
  <c r="M38" i="14"/>
  <c r="M54" i="14"/>
  <c r="W28" i="14"/>
  <c r="U35" i="14"/>
  <c r="Q26" i="14"/>
  <c r="I47" i="14"/>
  <c r="Q41" i="14"/>
  <c r="Q60" i="14"/>
  <c r="O47" i="14"/>
  <c r="M33" i="14"/>
  <c r="Q47" i="14"/>
  <c r="O60" i="14"/>
  <c r="W29" i="14"/>
  <c r="I56" i="14"/>
  <c r="I30" i="14"/>
  <c r="M59" i="14"/>
  <c r="I28" i="14"/>
  <c r="U45" i="14"/>
  <c r="U41" i="14"/>
  <c r="W32" i="14"/>
  <c r="U54" i="14"/>
  <c r="K46" i="14"/>
  <c r="W61" i="14"/>
  <c r="G34" i="14"/>
  <c r="U52" i="14"/>
  <c r="G25" i="14"/>
  <c r="S33" i="14"/>
  <c r="Q31" i="14"/>
  <c r="I57" i="14"/>
  <c r="G28" i="14"/>
  <c r="S62" i="14"/>
  <c r="O64" i="14"/>
  <c r="K62" i="14"/>
  <c r="I44" i="14"/>
  <c r="K31" i="14"/>
  <c r="G56" i="14"/>
  <c r="O59" i="14"/>
  <c r="U57" i="14"/>
  <c r="W38" i="14"/>
  <c r="G26" i="14"/>
  <c r="K39" i="14"/>
  <c r="I60" i="14"/>
  <c r="U42" i="14"/>
  <c r="K43" i="14"/>
  <c r="K36" i="14"/>
  <c r="Q28" i="14"/>
  <c r="U30" i="14"/>
  <c r="I55" i="14"/>
  <c r="U29" i="14"/>
  <c r="O56" i="14"/>
  <c r="K44" i="14"/>
  <c r="U46" i="14"/>
  <c r="W30" i="14"/>
  <c r="I59" i="14"/>
  <c r="S64" i="14"/>
  <c r="I61" i="14"/>
  <c r="W46" i="14"/>
  <c r="K35" i="14"/>
  <c r="S30" i="14"/>
  <c r="S59" i="14"/>
  <c r="M41" i="14"/>
  <c r="G43" i="14"/>
  <c r="M34" i="14"/>
  <c r="U53" i="14"/>
  <c r="O29" i="14"/>
  <c r="S40" i="14"/>
  <c r="K61" i="14"/>
  <c r="S49" i="14"/>
  <c r="K64" i="14"/>
  <c r="M36" i="14"/>
  <c r="M35" i="14"/>
  <c r="W51" i="14"/>
  <c r="Q39" i="14"/>
  <c r="S63" i="14"/>
  <c r="I50" i="14"/>
  <c r="W62" i="14"/>
  <c r="K58" i="14"/>
  <c r="W25" i="14"/>
  <c r="K33" i="14"/>
  <c r="O32" i="14"/>
  <c r="I34" i="14"/>
  <c r="S53" i="14"/>
  <c r="O44" i="14"/>
  <c r="I40" i="14"/>
  <c r="M47" i="14"/>
  <c r="W43" i="14"/>
  <c r="I31" i="14"/>
  <c r="U50" i="14"/>
  <c r="Q42" i="14"/>
  <c r="S51" i="14"/>
  <c r="U60" i="14"/>
  <c r="I43" i="14"/>
  <c r="G55" i="14"/>
  <c r="Q51" i="14"/>
  <c r="Q27" i="14"/>
  <c r="K47" i="14"/>
  <c r="W42" i="14"/>
  <c r="G27" i="14"/>
  <c r="O51" i="14"/>
  <c r="S45" i="14"/>
  <c r="K38" i="14"/>
  <c r="Q38" i="14"/>
  <c r="S37" i="14"/>
  <c r="K25" i="14"/>
  <c r="S44" i="14"/>
  <c r="K32" i="14"/>
  <c r="I25" i="14"/>
  <c r="Q49" i="14"/>
  <c r="O41" i="14"/>
  <c r="O33" i="14"/>
  <c r="M60" i="14"/>
  <c r="W40" i="14"/>
  <c r="O26" i="14"/>
  <c r="Q57" i="14"/>
  <c r="S54" i="14"/>
  <c r="W57" i="14"/>
  <c r="Q52" i="14"/>
  <c r="U47" i="14"/>
  <c r="S48" i="14"/>
  <c r="W49" i="14"/>
  <c r="M49" i="14"/>
  <c r="I63" i="14"/>
  <c r="U38" i="14"/>
  <c r="Q32" i="14"/>
  <c r="K60" i="14"/>
  <c r="S34" i="14"/>
  <c r="M46" i="14"/>
  <c r="W31" i="14"/>
  <c r="Q54" i="14"/>
  <c r="W56" i="14"/>
  <c r="G52" i="14"/>
  <c r="O46" i="14"/>
  <c r="I52" i="14"/>
  <c r="K57" i="14"/>
  <c r="G44" i="14"/>
  <c r="W64" i="14"/>
  <c r="U64" i="14"/>
  <c r="K29" i="14"/>
  <c r="O49" i="14"/>
  <c r="O43" i="14"/>
  <c r="K30" i="14"/>
  <c r="I49" i="14"/>
  <c r="M25" i="14"/>
  <c r="Q48" i="14"/>
  <c r="M45" i="14"/>
  <c r="W55" i="14"/>
  <c r="G63" i="14"/>
  <c r="G36" i="14"/>
  <c r="W33" i="14"/>
  <c r="I54" i="14"/>
  <c r="I53" i="14"/>
  <c r="Q43" i="14"/>
  <c r="U49" i="14"/>
  <c r="I37" i="14"/>
  <c r="U63" i="14"/>
  <c r="M44" i="14"/>
  <c r="G53" i="14"/>
  <c r="O54" i="14"/>
  <c r="W41" i="14"/>
  <c r="G30" i="14"/>
  <c r="U51" i="14"/>
  <c r="M56" i="14"/>
  <c r="S29" i="14"/>
  <c r="M62" i="14"/>
  <c r="G50" i="14"/>
  <c r="I42" i="14"/>
  <c r="M61" i="14"/>
  <c r="I36" i="14"/>
  <c r="G38" i="14"/>
  <c r="M55" i="14"/>
  <c r="O57" i="14"/>
  <c r="G59" i="14"/>
  <c r="S43" i="14"/>
  <c r="O48" i="14"/>
  <c r="I41" i="14"/>
  <c r="O37" i="14"/>
  <c r="K40" i="14"/>
  <c r="Q53" i="14"/>
  <c r="S55" i="14"/>
  <c r="S31" i="14"/>
  <c r="G29" i="14"/>
  <c r="Q56" i="14"/>
  <c r="G47" i="14"/>
  <c r="K37" i="14"/>
  <c r="Q44" i="14"/>
  <c r="Q36" i="14"/>
  <c r="Q63" i="14"/>
  <c r="K28" i="14"/>
  <c r="O34" i="14"/>
  <c r="I33" i="14"/>
  <c r="U37" i="14"/>
  <c r="W63" i="14"/>
  <c r="O40" i="14"/>
  <c r="I26" i="14"/>
  <c r="M43" i="14"/>
  <c r="Q62" i="14"/>
  <c r="G51" i="14"/>
  <c r="O62" i="14"/>
  <c r="W59" i="14"/>
  <c r="S28" i="14"/>
  <c r="Q55" i="14"/>
  <c r="S26" i="14"/>
  <c r="U58" i="14"/>
  <c r="O63" i="14"/>
  <c r="U61" i="14"/>
  <c r="O28" i="14"/>
  <c r="S60" i="14"/>
  <c r="G41" i="14"/>
  <c r="G57" i="14"/>
  <c r="W54" i="14"/>
  <c r="U26" i="14"/>
  <c r="W50" i="14"/>
  <c r="M57" i="14"/>
  <c r="K41" i="14"/>
  <c r="U36" i="14"/>
  <c r="G32" i="14"/>
  <c r="G61" i="14"/>
  <c r="G49" i="14"/>
  <c r="I64" i="14"/>
  <c r="K50" i="14"/>
  <c r="U34" i="14"/>
  <c r="W48" i="14"/>
  <c r="G35" i="14"/>
  <c r="G37" i="14"/>
  <c r="M48" i="14"/>
  <c r="O52" i="14"/>
  <c r="U25" i="14"/>
  <c r="Q34" i="14"/>
  <c r="G62" i="14"/>
  <c r="M53" i="14"/>
  <c r="K59" i="14"/>
  <c r="G45" i="14"/>
  <c r="O31" i="14"/>
  <c r="S57" i="14"/>
  <c r="G60" i="14"/>
  <c r="W60" i="14"/>
  <c r="U28" i="14"/>
  <c r="O50" i="14"/>
  <c r="W53" i="14"/>
  <c r="Q50" i="14"/>
  <c r="S25" i="14"/>
  <c r="O55" i="14"/>
  <c r="U40" i="14"/>
  <c r="Q46" i="14"/>
  <c r="M64" i="14"/>
  <c r="W37" i="14"/>
  <c r="M58" i="14"/>
  <c r="M28" i="14"/>
  <c r="S47" i="14"/>
  <c r="O53" i="14"/>
  <c r="G46" i="14"/>
  <c r="U31" i="14"/>
  <c r="K49" i="14"/>
  <c r="W58" i="14"/>
  <c r="S58" i="14"/>
  <c r="Q40" i="14"/>
  <c r="K34" i="14"/>
  <c r="M42" i="14"/>
  <c r="M40" i="14"/>
  <c r="I62" i="14"/>
  <c r="O25" i="14"/>
  <c r="U27" i="14"/>
  <c r="K52" i="14"/>
  <c r="I45" i="14"/>
  <c r="S41" i="14"/>
  <c r="I38" i="14"/>
  <c r="Q58" i="14"/>
  <c r="G58" i="14"/>
  <c r="S50" i="14"/>
  <c r="G48" i="14"/>
  <c r="M51" i="14"/>
  <c r="K54" i="14"/>
  <c r="U56" i="14"/>
  <c r="M39" i="14"/>
  <c r="K45" i="14"/>
  <c r="U48" i="14"/>
  <c r="O42" i="14"/>
  <c r="M37" i="14"/>
  <c r="U33" i="14"/>
  <c r="Q25" i="14"/>
  <c r="Q59" i="14"/>
  <c r="I39" i="14"/>
  <c r="K26" i="14"/>
  <c r="Q37" i="14"/>
  <c r="I35" i="14"/>
  <c r="K55" i="14"/>
  <c r="O39" i="14"/>
  <c r="K56" i="14"/>
  <c r="I48" i="14"/>
  <c r="O35" i="14"/>
  <c r="O36" i="14"/>
  <c r="S38" i="14"/>
  <c r="I46" i="14"/>
  <c r="S35" i="14"/>
  <c r="U62" i="14"/>
  <c r="W39" i="14"/>
  <c r="G42" i="14"/>
  <c r="O61" i="14"/>
  <c r="O58" i="14"/>
  <c r="S39" i="14"/>
  <c r="K63" i="14"/>
  <c r="O27" i="14"/>
  <c r="S52" i="14"/>
  <c r="G33" i="14"/>
  <c r="W47" i="14"/>
  <c r="W52" i="14"/>
  <c r="M50" i="14"/>
  <c r="S46" i="14"/>
  <c r="S32" i="14"/>
  <c r="M26" i="14"/>
  <c r="W44" i="14"/>
  <c r="G40" i="14"/>
  <c r="U43" i="14"/>
  <c r="W35" i="14"/>
  <c r="M32" i="14"/>
  <c r="M29" i="14"/>
  <c r="Q45" i="14"/>
  <c r="G31" i="14"/>
  <c r="Q35" i="14"/>
  <c r="W26" i="14"/>
  <c r="Q64" i="14"/>
  <c r="U55" i="14"/>
  <c r="M30" i="14"/>
  <c r="U39" i="14"/>
  <c r="K42" i="14"/>
  <c r="U44" i="14"/>
  <c r="S42" i="14"/>
  <c r="M63" i="14"/>
  <c r="I58" i="14"/>
  <c r="S56" i="14"/>
  <c r="W36" i="14"/>
  <c r="U32" i="14"/>
  <c r="M31" i="14"/>
  <c r="S36" i="14"/>
  <c r="W34" i="14"/>
  <c r="I29" i="14"/>
  <c r="K48" i="14"/>
  <c r="Q30" i="14"/>
  <c r="Q61" i="14"/>
  <c r="S27" i="14"/>
  <c r="G54" i="14"/>
  <c r="K51" i="14"/>
  <c r="I51" i="14"/>
  <c r="K27" i="14"/>
  <c r="M52" i="14"/>
  <c r="W45" i="14"/>
  <c r="I32" i="14"/>
  <c r="G64" i="14"/>
  <c r="O30" i="14"/>
  <c r="W27" i="14"/>
  <c r="M27" i="14"/>
  <c r="K53" i="14"/>
  <c r="O45" i="14"/>
  <c r="U59" i="14"/>
  <c r="O38" i="14"/>
  <c r="G39" i="14"/>
  <c r="I27" i="14"/>
  <c r="Q33" i="14"/>
  <c r="X57" i="14" l="1"/>
  <c r="V57" i="14"/>
  <c r="T57" i="14"/>
  <c r="R57" i="14"/>
  <c r="P57" i="14"/>
  <c r="N57" i="14"/>
  <c r="L57" i="14"/>
  <c r="J57" i="14"/>
  <c r="H57" i="14"/>
  <c r="W23" i="14"/>
  <c r="X23" i="14" s="1"/>
  <c r="G23" i="14"/>
  <c r="H23" i="14" s="1"/>
  <c r="S23" i="14"/>
  <c r="T23" i="14" s="1"/>
  <c r="K23" i="14"/>
  <c r="L23" i="14" s="1"/>
  <c r="M23" i="14"/>
  <c r="N23" i="14" s="1"/>
  <c r="U23" i="14"/>
  <c r="V23" i="14" s="1"/>
  <c r="I23" i="14"/>
  <c r="J23" i="14" s="1"/>
  <c r="O23" i="14"/>
  <c r="P23" i="14" s="1"/>
  <c r="Q23" i="14"/>
  <c r="R23" i="14" s="1"/>
  <c r="M22" i="14"/>
  <c r="M21" i="14"/>
  <c r="M20" i="14"/>
  <c r="M19" i="14"/>
  <c r="D18" i="14"/>
  <c r="L33" i="14"/>
  <c r="R63" i="14"/>
  <c r="L48" i="14"/>
  <c r="J36" i="14"/>
  <c r="J37" i="14"/>
  <c r="R51" i="14"/>
  <c r="H39" i="14"/>
  <c r="V42" i="14"/>
  <c r="H59" i="14"/>
  <c r="H52" i="14"/>
  <c r="T36" i="14"/>
  <c r="P37" i="14"/>
  <c r="X51" i="14"/>
  <c r="P62" i="14"/>
  <c r="T40" i="14"/>
  <c r="L59" i="14"/>
  <c r="N54" i="14"/>
  <c r="V48" i="14"/>
  <c r="X42" i="14"/>
  <c r="R52" i="14"/>
  <c r="T31" i="14"/>
  <c r="R50" i="14"/>
  <c r="X55" i="14"/>
  <c r="V52" i="14"/>
  <c r="H36" i="14"/>
  <c r="L64" i="14"/>
  <c r="X31" i="14"/>
  <c r="P61" i="14"/>
  <c r="X58" i="14"/>
  <c r="V41" i="14"/>
  <c r="H46" i="14"/>
  <c r="L37" i="14"/>
  <c r="J49" i="14"/>
  <c r="X36" i="14"/>
  <c r="V62" i="14"/>
  <c r="H55" i="14"/>
  <c r="V33" i="14"/>
  <c r="N26" i="14"/>
  <c r="J64" i="14"/>
  <c r="P34" i="14"/>
  <c r="N45" i="14"/>
  <c r="X43" i="14"/>
  <c r="T44" i="14"/>
  <c r="R56" i="14"/>
  <c r="V39" i="14"/>
  <c r="L55" i="14"/>
  <c r="N64" i="14"/>
  <c r="T54" i="14"/>
  <c r="P55" i="14"/>
  <c r="H33" i="14"/>
  <c r="L26" i="14"/>
  <c r="H47" i="14"/>
  <c r="T34" i="14"/>
  <c r="T29" i="14"/>
  <c r="R27" i="14"/>
  <c r="L28" i="14"/>
  <c r="T35" i="14"/>
  <c r="N47" i="14"/>
  <c r="T60" i="14"/>
  <c r="N48" i="14"/>
  <c r="T33" i="14"/>
  <c r="V26" i="14"/>
  <c r="P47" i="14"/>
  <c r="H34" i="14"/>
  <c r="L32" i="14"/>
  <c r="X30" i="14"/>
  <c r="X53" i="14"/>
  <c r="J38" i="14"/>
  <c r="X45" i="14"/>
  <c r="P29" i="14"/>
  <c r="P42" i="14"/>
  <c r="V60" i="14"/>
  <c r="L43" i="14"/>
  <c r="J27" i="14"/>
  <c r="T30" i="14"/>
  <c r="R59" i="14"/>
  <c r="H41" i="14"/>
  <c r="V28" i="14"/>
  <c r="T53" i="14"/>
  <c r="V49" i="14"/>
  <c r="H54" i="14"/>
  <c r="L56" i="14"/>
  <c r="T38" i="14"/>
  <c r="R55" i="14"/>
  <c r="T48" i="14"/>
  <c r="X48" i="14"/>
  <c r="L52" i="14"/>
  <c r="X33" i="14"/>
  <c r="N36" i="14"/>
  <c r="P26" i="14"/>
  <c r="T37" i="14"/>
  <c r="H64" i="14"/>
  <c r="X47" i="14"/>
  <c r="H51" i="14"/>
  <c r="V51" i="14"/>
  <c r="P31" i="14"/>
  <c r="V34" i="14"/>
  <c r="R39" i="14"/>
  <c r="L62" i="14"/>
  <c r="H61" i="14"/>
  <c r="T45" i="14"/>
  <c r="L29" i="14"/>
  <c r="R29" i="14"/>
  <c r="V32" i="14"/>
  <c r="L42" i="14"/>
  <c r="R40" i="14"/>
  <c r="L60" i="14"/>
  <c r="H58" i="14"/>
  <c r="P43" i="14"/>
  <c r="H27" i="14"/>
  <c r="L30" i="14"/>
  <c r="H30" i="14"/>
  <c r="T63" i="14"/>
  <c r="V59" i="14"/>
  <c r="P50" i="14"/>
  <c r="P41" i="14"/>
  <c r="J44" i="14"/>
  <c r="R28" i="14"/>
  <c r="P53" i="14"/>
  <c r="R49" i="14"/>
  <c r="T49" i="14"/>
  <c r="X54" i="14"/>
  <c r="R46" i="14"/>
  <c r="P56" i="14"/>
  <c r="L35" i="14"/>
  <c r="L38" i="14"/>
  <c r="X61" i="14"/>
  <c r="P45" i="14"/>
  <c r="J32" i="14"/>
  <c r="J40" i="14"/>
  <c r="R58" i="14"/>
  <c r="L27" i="14"/>
  <c r="V63" i="14"/>
  <c r="N50" i="14"/>
  <c r="R44" i="14"/>
  <c r="V53" i="14"/>
  <c r="V46" i="14"/>
  <c r="P35" i="14"/>
  <c r="T55" i="14"/>
  <c r="H48" i="14"/>
  <c r="T52" i="14"/>
  <c r="X52" i="14"/>
  <c r="N33" i="14"/>
  <c r="P36" i="14"/>
  <c r="J26" i="14"/>
  <c r="V37" i="14"/>
  <c r="R64" i="14"/>
  <c r="V47" i="14"/>
  <c r="P51" i="14"/>
  <c r="R31" i="14"/>
  <c r="L31" i="14"/>
  <c r="X34" i="14"/>
  <c r="P39" i="14"/>
  <c r="T62" i="14"/>
  <c r="L61" i="14"/>
  <c r="L45" i="14"/>
  <c r="V29" i="14"/>
  <c r="H32" i="14"/>
  <c r="N32" i="14"/>
  <c r="J42" i="14"/>
  <c r="L40" i="14"/>
  <c r="R60" i="14"/>
  <c r="N58" i="14"/>
  <c r="T43" i="14"/>
  <c r="P27" i="14"/>
  <c r="V30" i="14"/>
  <c r="N63" i="14"/>
  <c r="J63" i="14"/>
  <c r="N59" i="14"/>
  <c r="J50" i="14"/>
  <c r="X41" i="14"/>
  <c r="N44" i="14"/>
  <c r="X28" i="14"/>
  <c r="J53" i="14"/>
  <c r="X49" i="14"/>
  <c r="L54" i="14"/>
  <c r="X46" i="14"/>
  <c r="H56" i="14"/>
  <c r="X35" i="14"/>
  <c r="P38" i="14"/>
  <c r="N31" i="14"/>
  <c r="N39" i="14"/>
  <c r="N61" i="14"/>
  <c r="T32" i="14"/>
  <c r="N40" i="14"/>
  <c r="X27" i="14"/>
  <c r="L50" i="14"/>
  <c r="N53" i="14"/>
  <c r="J54" i="14"/>
  <c r="L46" i="14"/>
  <c r="N56" i="14"/>
  <c r="V55" i="14"/>
  <c r="J48" i="14"/>
  <c r="P52" i="14"/>
  <c r="J33" i="14"/>
  <c r="R36" i="14"/>
  <c r="H26" i="14"/>
  <c r="T26" i="14"/>
  <c r="H37" i="14"/>
  <c r="P64" i="14"/>
  <c r="L47" i="14"/>
  <c r="N51" i="14"/>
  <c r="V31" i="14"/>
  <c r="R34" i="14"/>
  <c r="T39" i="14"/>
  <c r="T25" i="14"/>
  <c r="J62" i="14"/>
  <c r="R61" i="14"/>
  <c r="H45" i="14"/>
  <c r="N29" i="14"/>
  <c r="P32" i="14"/>
  <c r="R42" i="14"/>
  <c r="X40" i="14"/>
  <c r="H60" i="14"/>
  <c r="N60" i="14"/>
  <c r="J58" i="14"/>
  <c r="V43" i="14"/>
  <c r="T27" i="14"/>
  <c r="N30" i="14"/>
  <c r="L63" i="14"/>
  <c r="P59" i="14"/>
  <c r="T50" i="14"/>
  <c r="T41" i="14"/>
  <c r="J41" i="14"/>
  <c r="H44" i="14"/>
  <c r="H28" i="14"/>
  <c r="H53" i="14"/>
  <c r="H49" i="14"/>
  <c r="P54" i="14"/>
  <c r="T46" i="14"/>
  <c r="X56" i="14"/>
  <c r="J56" i="14"/>
  <c r="R35" i="14"/>
  <c r="R38" i="14"/>
  <c r="R47" i="14"/>
  <c r="X39" i="14"/>
  <c r="R45" i="14"/>
  <c r="P40" i="14"/>
  <c r="T58" i="14"/>
  <c r="N43" i="14"/>
  <c r="R30" i="14"/>
  <c r="X50" i="14"/>
  <c r="T28" i="14"/>
  <c r="H35" i="14"/>
  <c r="N55" i="14"/>
  <c r="P48" i="14"/>
  <c r="J52" i="14"/>
  <c r="R33" i="14"/>
  <c r="V36" i="14"/>
  <c r="X26" i="14"/>
  <c r="R37" i="14"/>
  <c r="X37" i="14"/>
  <c r="V64" i="14"/>
  <c r="T47" i="14"/>
  <c r="T51" i="14"/>
  <c r="H31" i="14"/>
  <c r="N34" i="14"/>
  <c r="J39" i="14"/>
  <c r="R62" i="14"/>
  <c r="X62" i="14"/>
  <c r="T61" i="14"/>
  <c r="V45" i="14"/>
  <c r="X29" i="14"/>
  <c r="R32" i="14"/>
  <c r="H42" i="14"/>
  <c r="H40" i="14"/>
  <c r="J60" i="14"/>
  <c r="L58" i="14"/>
  <c r="V58" i="14"/>
  <c r="R43" i="14"/>
  <c r="N27" i="14"/>
  <c r="P30" i="14"/>
  <c r="H63" i="14"/>
  <c r="X59" i="14"/>
  <c r="H50" i="14"/>
  <c r="N41" i="14"/>
  <c r="X44" i="14"/>
  <c r="P44" i="14"/>
  <c r="J28" i="14"/>
  <c r="L53" i="14"/>
  <c r="N49" i="14"/>
  <c r="R54" i="14"/>
  <c r="P46" i="14"/>
  <c r="V56" i="14"/>
  <c r="J35" i="14"/>
  <c r="N35" i="14"/>
  <c r="N38" i="14"/>
  <c r="J51" i="14"/>
  <c r="J34" i="14"/>
  <c r="N62" i="14"/>
  <c r="J29" i="14"/>
  <c r="T42" i="14"/>
  <c r="X60" i="14"/>
  <c r="X63" i="14"/>
  <c r="T59" i="14"/>
  <c r="L41" i="14"/>
  <c r="L44" i="14"/>
  <c r="P49" i="14"/>
  <c r="J46" i="14"/>
  <c r="H38" i="14"/>
  <c r="J55" i="14"/>
  <c r="R48" i="14"/>
  <c r="N52" i="14"/>
  <c r="P33" i="14"/>
  <c r="L36" i="14"/>
  <c r="R26" i="14"/>
  <c r="N37" i="14"/>
  <c r="T64" i="14"/>
  <c r="X64" i="14"/>
  <c r="J47" i="14"/>
  <c r="L51" i="14"/>
  <c r="J31" i="14"/>
  <c r="L34" i="14"/>
  <c r="L39" i="14"/>
  <c r="H62" i="14"/>
  <c r="V61" i="14"/>
  <c r="J61" i="14"/>
  <c r="J45" i="14"/>
  <c r="H29" i="14"/>
  <c r="X32" i="14"/>
  <c r="N42" i="14"/>
  <c r="V40" i="14"/>
  <c r="P60" i="14"/>
  <c r="P58" i="14"/>
  <c r="H43" i="14"/>
  <c r="J43" i="14"/>
  <c r="V27" i="14"/>
  <c r="J30" i="14"/>
  <c r="P63" i="14"/>
  <c r="J59" i="14"/>
  <c r="V50" i="14"/>
  <c r="R41" i="14"/>
  <c r="V44" i="14"/>
  <c r="N28" i="14"/>
  <c r="P28" i="14"/>
  <c r="R53" i="14"/>
  <c r="L49" i="14"/>
  <c r="V54" i="14"/>
  <c r="N46" i="14"/>
  <c r="T56" i="14"/>
  <c r="V35" i="14"/>
  <c r="V38" i="14"/>
  <c r="X38" i="14"/>
  <c r="X25" i="14"/>
  <c r="V25" i="14"/>
  <c r="R25" i="14"/>
  <c r="P25" i="14"/>
  <c r="N25" i="14"/>
  <c r="L25" i="14"/>
  <c r="J25" i="14"/>
  <c r="H25" i="14"/>
  <c r="E3" i="13"/>
  <c r="F3" i="13"/>
  <c r="G3" i="13"/>
  <c r="H3" i="13"/>
  <c r="I3" i="13"/>
  <c r="J3" i="13"/>
  <c r="K3" i="13"/>
  <c r="L3" i="13"/>
  <c r="M3" i="13"/>
  <c r="N3" i="13"/>
  <c r="O3" i="13"/>
  <c r="P3" i="13"/>
  <c r="Q3" i="13"/>
  <c r="R3" i="13"/>
  <c r="E4" i="13"/>
  <c r="F4" i="13"/>
  <c r="G4" i="13"/>
  <c r="H4" i="13"/>
  <c r="I4" i="13"/>
  <c r="J4" i="13"/>
  <c r="K4" i="13"/>
  <c r="L4" i="13"/>
  <c r="M4" i="13"/>
  <c r="N4" i="13"/>
  <c r="O4" i="13"/>
  <c r="P4" i="13"/>
  <c r="Q4" i="13"/>
  <c r="R4" i="13"/>
  <c r="E5" i="13"/>
  <c r="F5" i="13"/>
  <c r="G5" i="13"/>
  <c r="H5" i="13"/>
  <c r="I5" i="13"/>
  <c r="J5" i="13"/>
  <c r="K5" i="13"/>
  <c r="L5" i="13"/>
  <c r="M5" i="13"/>
  <c r="N5" i="13"/>
  <c r="O5" i="13"/>
  <c r="P5" i="13"/>
  <c r="Q5" i="13"/>
  <c r="R5" i="13"/>
  <c r="E6" i="13"/>
  <c r="F6" i="13"/>
  <c r="G6" i="13"/>
  <c r="H6" i="13"/>
  <c r="I6" i="13"/>
  <c r="J6" i="13"/>
  <c r="K6" i="13"/>
  <c r="L6" i="13"/>
  <c r="M6" i="13"/>
  <c r="N6" i="13"/>
  <c r="O6" i="13"/>
  <c r="P6" i="13"/>
  <c r="Q6" i="13"/>
  <c r="R6" i="13"/>
  <c r="E7" i="13"/>
  <c r="F7" i="13"/>
  <c r="G7" i="13"/>
  <c r="H7" i="13"/>
  <c r="I7" i="13"/>
  <c r="J7" i="13"/>
  <c r="K7" i="13"/>
  <c r="L7" i="13"/>
  <c r="M7" i="13"/>
  <c r="N7" i="13"/>
  <c r="O7" i="13"/>
  <c r="P7" i="13"/>
  <c r="Q7" i="13"/>
  <c r="R7" i="13"/>
  <c r="D4" i="13"/>
  <c r="D5" i="13"/>
  <c r="D6" i="13"/>
  <c r="D7" i="13"/>
  <c r="D3" i="13"/>
  <c r="M17" i="2" l="1"/>
  <c r="F15" i="2"/>
  <c r="I15" i="2"/>
  <c r="K15" i="2"/>
  <c r="K17" i="2" l="1"/>
  <c r="I17" i="2"/>
  <c r="G17" i="2"/>
  <c r="L15" i="2"/>
  <c r="J15" i="2"/>
  <c r="H15" i="2"/>
  <c r="G15" i="2"/>
  <c r="E15" i="2"/>
  <c r="D15" i="2"/>
  <c r="E25" i="2"/>
  <c r="E23" i="2" l="1"/>
  <c r="F23" i="2" s="1"/>
  <c r="E19" i="2"/>
  <c r="F25" i="2"/>
  <c r="E20" i="2"/>
  <c r="E21" i="2"/>
  <c r="X21" i="2"/>
  <c r="Z21" i="2" s="1"/>
  <c r="X22" i="2"/>
  <c r="Z22" i="2" s="1"/>
  <c r="X19" i="2"/>
  <c r="X20" i="2"/>
  <c r="Z20" i="2" s="1"/>
  <c r="G25" i="2"/>
  <c r="S25" i="2"/>
  <c r="K25" i="2"/>
  <c r="I25" i="2"/>
  <c r="O25" i="2"/>
  <c r="M25" i="2"/>
  <c r="Q25" i="2"/>
  <c r="U25" i="2"/>
  <c r="Q23" i="2" l="1"/>
  <c r="R23" i="2" s="1"/>
  <c r="S23" i="2"/>
  <c r="T23" i="2" s="1"/>
  <c r="I23" i="2"/>
  <c r="J23" i="2" s="1"/>
  <c r="M23" i="2"/>
  <c r="N23" i="2" s="1"/>
  <c r="O23" i="2"/>
  <c r="P23" i="2" s="1"/>
  <c r="U23" i="2"/>
  <c r="V23" i="2" s="1"/>
  <c r="K23" i="2"/>
  <c r="L23" i="2" s="1"/>
  <c r="G23" i="2"/>
  <c r="H23" i="2" s="1"/>
  <c r="R25" i="2"/>
  <c r="T25" i="2"/>
  <c r="N25" i="2"/>
  <c r="L25" i="2"/>
  <c r="H25" i="2"/>
  <c r="J25" i="2"/>
  <c r="V25" i="2"/>
  <c r="P25" i="2"/>
  <c r="X18" i="2"/>
  <c r="Z18" i="2" s="1"/>
  <c r="Z19" i="2"/>
  <c r="E22" i="2" l="1"/>
  <c r="F19" i="2"/>
  <c r="E20" i="14"/>
  <c r="F20" i="14" s="1"/>
  <c r="E21" i="14"/>
  <c r="F21" i="14" s="1"/>
  <c r="F21" i="2"/>
  <c r="F20" i="2"/>
  <c r="E22" i="14"/>
  <c r="F22" i="14" s="1"/>
  <c r="E19" i="14"/>
  <c r="F22" i="2" l="1"/>
  <c r="E18" i="2"/>
  <c r="F18" i="2" s="1"/>
  <c r="I22" i="14"/>
  <c r="J22" i="14" s="1"/>
  <c r="K21" i="2"/>
  <c r="L21" i="2" s="1"/>
  <c r="G22" i="14"/>
  <c r="H22" i="14" s="1"/>
  <c r="M20" i="2"/>
  <c r="N20" i="2" s="1"/>
  <c r="Q19" i="14"/>
  <c r="I20" i="2"/>
  <c r="J20" i="2" s="1"/>
  <c r="W22" i="14"/>
  <c r="X22" i="14" s="1"/>
  <c r="O21" i="14"/>
  <c r="P21" i="14" s="1"/>
  <c r="Q21" i="14"/>
  <c r="W20" i="14"/>
  <c r="X20" i="14" s="1"/>
  <c r="U21" i="2"/>
  <c r="V21" i="2" s="1"/>
  <c r="S20" i="14"/>
  <c r="T20" i="14" s="1"/>
  <c r="K22" i="14"/>
  <c r="L22" i="14" s="1"/>
  <c r="G21" i="14"/>
  <c r="H21" i="14" s="1"/>
  <c r="O20" i="14"/>
  <c r="P20" i="14" s="1"/>
  <c r="K19" i="2"/>
  <c r="L19" i="2" s="1"/>
  <c r="M19" i="2"/>
  <c r="N19" i="2" s="1"/>
  <c r="G22" i="2"/>
  <c r="H22" i="2" s="1"/>
  <c r="I20" i="14"/>
  <c r="J20" i="14" s="1"/>
  <c r="U19" i="14"/>
  <c r="V19" i="14" s="1"/>
  <c r="O19" i="2"/>
  <c r="P19" i="2" s="1"/>
  <c r="U20" i="2"/>
  <c r="V20" i="2" s="1"/>
  <c r="U22" i="2"/>
  <c r="V22" i="2" s="1"/>
  <c r="O22" i="2"/>
  <c r="P22" i="2" s="1"/>
  <c r="Q20" i="2"/>
  <c r="R20" i="2" s="1"/>
  <c r="S19" i="2"/>
  <c r="T19" i="2" s="1"/>
  <c r="O22" i="14"/>
  <c r="P22" i="14" s="1"/>
  <c r="W19" i="14"/>
  <c r="X19" i="14" s="1"/>
  <c r="S22" i="14"/>
  <c r="T22" i="14" s="1"/>
  <c r="G20" i="2"/>
  <c r="H20" i="2" s="1"/>
  <c r="U21" i="14"/>
  <c r="V21" i="14" s="1"/>
  <c r="Q21" i="2"/>
  <c r="R21" i="2" s="1"/>
  <c r="K19" i="14"/>
  <c r="L19" i="14" s="1"/>
  <c r="G19" i="2"/>
  <c r="H19" i="2" s="1"/>
  <c r="I19" i="14"/>
  <c r="I21" i="2"/>
  <c r="J21" i="2" s="1"/>
  <c r="Q19" i="2"/>
  <c r="R19" i="2" s="1"/>
  <c r="S20" i="2"/>
  <c r="T20" i="2" s="1"/>
  <c r="U20" i="14"/>
  <c r="U22" i="14"/>
  <c r="V22" i="14" s="1"/>
  <c r="O21" i="2"/>
  <c r="P21" i="2" s="1"/>
  <c r="I21" i="14"/>
  <c r="J21" i="14" s="1"/>
  <c r="M22" i="2"/>
  <c r="N22" i="2" s="1"/>
  <c r="S22" i="2"/>
  <c r="T22" i="2" s="1"/>
  <c r="K20" i="2"/>
  <c r="L20" i="2" s="1"/>
  <c r="Q22" i="2"/>
  <c r="R22" i="2" s="1"/>
  <c r="G19" i="14"/>
  <c r="H19" i="14" s="1"/>
  <c r="N21" i="14"/>
  <c r="G21" i="2"/>
  <c r="H21" i="2" s="1"/>
  <c r="G20" i="14"/>
  <c r="H20" i="14" s="1"/>
  <c r="I22" i="2"/>
  <c r="J22" i="2" s="1"/>
  <c r="I19" i="2"/>
  <c r="J19" i="2" s="1"/>
  <c r="W21" i="14"/>
  <c r="X21" i="14" s="1"/>
  <c r="S21" i="2"/>
  <c r="T21" i="2" s="1"/>
  <c r="S21" i="14"/>
  <c r="T21" i="14" s="1"/>
  <c r="N22" i="14"/>
  <c r="O20" i="2"/>
  <c r="P20" i="2" s="1"/>
  <c r="K20" i="14"/>
  <c r="L20" i="14" s="1"/>
  <c r="M21" i="2"/>
  <c r="N21" i="2" s="1"/>
  <c r="O19" i="14"/>
  <c r="P19" i="14" s="1"/>
  <c r="K21" i="14"/>
  <c r="L21" i="14" s="1"/>
  <c r="S19" i="14"/>
  <c r="T19" i="14" s="1"/>
  <c r="K22" i="2"/>
  <c r="L22" i="2" s="1"/>
  <c r="F19" i="14"/>
  <c r="E18" i="14"/>
  <c r="F18" i="14" s="1"/>
  <c r="N19" i="14" l="1"/>
  <c r="M18" i="14"/>
  <c r="N18" i="14" s="1"/>
  <c r="R21" i="14"/>
  <c r="U19" i="2"/>
  <c r="V19" i="2" s="1"/>
  <c r="Q18" i="2"/>
  <c r="R18" i="2" s="1"/>
  <c r="S18" i="2"/>
  <c r="T18" i="2" s="1"/>
  <c r="G18" i="2"/>
  <c r="H18" i="2" s="1"/>
  <c r="U18" i="14"/>
  <c r="V18" i="14" s="1"/>
  <c r="I18" i="14"/>
  <c r="J18" i="14" s="1"/>
  <c r="V20" i="14"/>
  <c r="R19" i="14"/>
  <c r="G18" i="14"/>
  <c r="H18" i="14" s="1"/>
  <c r="O18" i="2"/>
  <c r="P18" i="2" s="1"/>
  <c r="O18" i="14"/>
  <c r="P18" i="14" s="1"/>
  <c r="I18" i="2"/>
  <c r="J18" i="2" s="1"/>
  <c r="J19" i="14"/>
  <c r="M18" i="2"/>
  <c r="N18" i="2" s="1"/>
  <c r="W18" i="14"/>
  <c r="X18" i="14" s="1"/>
  <c r="S18" i="14"/>
  <c r="T18" i="14" s="1"/>
  <c r="K18" i="14"/>
  <c r="L18" i="14" s="1"/>
  <c r="K18" i="2"/>
  <c r="L18" i="2" s="1"/>
  <c r="N20" i="14"/>
  <c r="U18" i="2" l="1"/>
  <c r="V18" i="2" s="1"/>
  <c r="Q22" i="14" l="1"/>
  <c r="R22" i="14" l="1"/>
  <c r="Q20" i="14" l="1"/>
  <c r="Q18" i="14" s="1"/>
  <c r="R18" i="14" s="1"/>
  <c r="R20" i="14"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1F36888-B1CC-46B8-9E93-539DD3691C14}" keepAlive="1" name="Query - Data_Output" description="Connection to the 'Data_Output' query in the workbook." type="5" refreshedVersion="8" background="1" saveData="1">
    <dbPr connection="Provider=Microsoft.Mashup.OleDb.1;Data Source=$Workbook$;Location=Data_Output;Extended Properties=&quot;&quot;" command="SELECT * FROM [Data_Output]"/>
  </connection>
  <connection id="2" xr16:uid="{9F975C68-3307-44DA-AF20-2977F03F7F17}" keepAlive="1" name="Query - Payment_Data_Output" description="Connection to the 'Payment_Data_Output' query in the workbook." type="5" refreshedVersion="8" background="1" saveData="1">
    <dbPr connection="Provider=Microsoft.Mashup.OleDb.1;Data Source=$Workbook$;Location=Payment_Data_Output;Extended Properties=&quot;&quot;" command="SELECT * FROM [Payment_Data_Output]"/>
  </connection>
  <connection id="3" xr16:uid="{00000000-0015-0000-FFFF-FFFF03000000}" keepAlive="1" name="Query - PracticeTABLE1" description="Connection to the 'PracticeTABLE1' query in the workbook." type="5" refreshedVersion="8" background="1" saveData="1">
    <dbPr connection="Provider=Microsoft.Mashup.OleDb.1;Data Source=$Workbook$;Location=PracticeTABLE1;Extended Properties=&quot;&quot;" command="SELECT * FROM [PracticeTABLE1]"/>
  </connection>
</connections>
</file>

<file path=xl/sharedStrings.xml><?xml version="1.0" encoding="utf-8"?>
<sst xmlns="http://schemas.openxmlformats.org/spreadsheetml/2006/main" count="23279" uniqueCount="1718">
  <si>
    <t>Practice ID</t>
  </si>
  <si>
    <t>Practice</t>
  </si>
  <si>
    <t>Locality ID</t>
  </si>
  <si>
    <t>Locality</t>
  </si>
  <si>
    <t>SubLocality ID</t>
  </si>
  <si>
    <t>SubLocality</t>
  </si>
  <si>
    <t>Address 1</t>
  </si>
  <si>
    <t>Address 2</t>
  </si>
  <si>
    <t>Postcode</t>
  </si>
  <si>
    <t>Grid Reference</t>
  </si>
  <si>
    <t>X (easting)</t>
  </si>
  <si>
    <t>Y (northing)</t>
  </si>
  <si>
    <t>Latitude</t>
  </si>
  <si>
    <t>Longitude</t>
  </si>
  <si>
    <t>F82001</t>
  </si>
  <si>
    <t>Halbutt Street Surgery</t>
  </si>
  <si>
    <t>BK</t>
  </si>
  <si>
    <t>Barking</t>
  </si>
  <si>
    <t>BK-1</t>
  </si>
  <si>
    <t>East</t>
  </si>
  <si>
    <t>2 Halbutt Street</t>
  </si>
  <si>
    <t>Dagenham</t>
  </si>
  <si>
    <t>RM9 5AS</t>
  </si>
  <si>
    <t>TQ 48956 85305</t>
  </si>
  <si>
    <t>F82005</t>
  </si>
  <si>
    <t>Church Elm Lane Medical Practice</t>
  </si>
  <si>
    <t>Church Elm Lane</t>
  </si>
  <si>
    <t>RM10 9RR</t>
  </si>
  <si>
    <t>TQ 49667 84556</t>
  </si>
  <si>
    <t>Y01719</t>
  </si>
  <si>
    <t>Broad Street Medical Centre</t>
  </si>
  <si>
    <t>Broad Street Resource Centre</t>
  </si>
  <si>
    <t>RM10 9HU</t>
  </si>
  <si>
    <t>TQ 49367 83962</t>
  </si>
  <si>
    <t>Y02575</t>
  </si>
  <si>
    <t>Porters Avenue Doctors Surgery</t>
  </si>
  <si>
    <t>234 Porters Avenue</t>
  </si>
  <si>
    <t>RM8 2EQ</t>
  </si>
  <si>
    <t>TQ 47283 85077</t>
  </si>
  <si>
    <t>F82003</t>
  </si>
  <si>
    <t>First Avenue Surgery</t>
  </si>
  <si>
    <t>BK-2</t>
  </si>
  <si>
    <t>East One</t>
  </si>
  <si>
    <t>2 First Avenue</t>
  </si>
  <si>
    <t>RM10 9AT</t>
  </si>
  <si>
    <t>TQ 49762 83388</t>
  </si>
  <si>
    <t>F82015</t>
  </si>
  <si>
    <t>Hedgemans Surgery</t>
  </si>
  <si>
    <t>92 Hedgemans Road</t>
  </si>
  <si>
    <t>RM9 6HT</t>
  </si>
  <si>
    <t>TQ 48734 84495</t>
  </si>
  <si>
    <t>F82017</t>
  </si>
  <si>
    <t xml:space="preserve">St Albans Surgery </t>
  </si>
  <si>
    <t>Urswick Road</t>
  </si>
  <si>
    <t>RM9 6EA</t>
  </si>
  <si>
    <t>TQ 48052 84181</t>
  </si>
  <si>
    <t>F82621</t>
  </si>
  <si>
    <t>F82634</t>
  </si>
  <si>
    <t>Heathway Medical Centre</t>
  </si>
  <si>
    <t xml:space="preserve">Morland Road </t>
  </si>
  <si>
    <t>F82678</t>
  </si>
  <si>
    <t xml:space="preserve">Dr Alkaisy Surgery </t>
  </si>
  <si>
    <t>F82679</t>
  </si>
  <si>
    <t>Parkview Medical Practice</t>
  </si>
  <si>
    <t>199 Reede Road</t>
  </si>
  <si>
    <t>RM10 8EJ</t>
  </si>
  <si>
    <t>TQ 49877 85126</t>
  </si>
  <si>
    <t>F82034</t>
  </si>
  <si>
    <t>Victoria Medical Centre</t>
  </si>
  <si>
    <t>BK-3</t>
  </si>
  <si>
    <t>West</t>
  </si>
  <si>
    <t>1 Queens Road</t>
  </si>
  <si>
    <t>IG11 8GD</t>
  </si>
  <si>
    <t>TQ 44085 84494</t>
  </si>
  <si>
    <t>F82042</t>
  </si>
  <si>
    <t>1 King Edwards Road</t>
  </si>
  <si>
    <t>IG11 7TB</t>
  </si>
  <si>
    <t>TQ 44643 83708</t>
  </si>
  <si>
    <t>F82625</t>
  </si>
  <si>
    <t>Abbey Medical centre</t>
  </si>
  <si>
    <t>1 Harpour Road</t>
  </si>
  <si>
    <t>IG11 8RJ</t>
  </si>
  <si>
    <t>TQ 44215 84642</t>
  </si>
  <si>
    <t>Y01280</t>
  </si>
  <si>
    <t>Shifa Medical Practice</t>
  </si>
  <si>
    <t>Gasgoine Road</t>
  </si>
  <si>
    <t>IG11 7RS</t>
  </si>
  <si>
    <t>TQ 44478 83438</t>
  </si>
  <si>
    <t>F82018</t>
  </si>
  <si>
    <t>Barking Medical  Group Practice</t>
  </si>
  <si>
    <t>BK-4</t>
  </si>
  <si>
    <t>West One</t>
  </si>
  <si>
    <t>130 Upney lane</t>
  </si>
  <si>
    <t>IG11 9LT</t>
  </si>
  <si>
    <t>TQ 45536 84574</t>
  </si>
  <si>
    <t>F82027</t>
  </si>
  <si>
    <t>Faircross Health Centre</t>
  </si>
  <si>
    <t>51 Upney Lane</t>
  </si>
  <si>
    <t>IG11 9LP</t>
  </si>
  <si>
    <t>TQ 45367 84850</t>
  </si>
  <si>
    <t>F82040</t>
  </si>
  <si>
    <t>John Smith House</t>
  </si>
  <si>
    <t>145-207 Bevan Avenue</t>
  </si>
  <si>
    <t>IG11 9NS</t>
  </si>
  <si>
    <t>TQ 46496 84245</t>
  </si>
  <si>
    <t>F82612</t>
  </si>
  <si>
    <t>The White House</t>
  </si>
  <si>
    <t>12 Movers Lane</t>
  </si>
  <si>
    <t>IG11 7UN</t>
  </si>
  <si>
    <t>TQ 44930 83744</t>
  </si>
  <si>
    <t>F82647</t>
  </si>
  <si>
    <t>Dr Gupta &amp; Partner</t>
  </si>
  <si>
    <t>7 Salisbury Avenue</t>
  </si>
  <si>
    <t>IG11 9XQ</t>
  </si>
  <si>
    <t>TQ 44605 84272</t>
  </si>
  <si>
    <t>F82650</t>
  </si>
  <si>
    <t>Ripple Road Medical Centre</t>
  </si>
  <si>
    <t>343 Ripple Road</t>
  </si>
  <si>
    <t>IG11 7RJ</t>
  </si>
  <si>
    <t>TQ 45217 83938</t>
  </si>
  <si>
    <t>F82680</t>
  </si>
  <si>
    <t>Highgrove Surgery</t>
  </si>
  <si>
    <t xml:space="preserve">Upney Lane </t>
  </si>
  <si>
    <t>IG11 9LX</t>
  </si>
  <si>
    <t>TQ 45644 84306</t>
  </si>
  <si>
    <t>F82012</t>
  </si>
  <si>
    <t>Five Elms</t>
  </si>
  <si>
    <t>BK-5</t>
  </si>
  <si>
    <t>North</t>
  </si>
  <si>
    <t>Five Elms Road</t>
  </si>
  <si>
    <t>RM9 5TT</t>
  </si>
  <si>
    <t>TQ 48622 86004</t>
  </si>
  <si>
    <t>F82025</t>
  </si>
  <si>
    <t>Julia Engwell Surgery</t>
  </si>
  <si>
    <t>Woodward Road</t>
  </si>
  <si>
    <t>RM9 4SR</t>
  </si>
  <si>
    <t>TQ 47520 84362</t>
  </si>
  <si>
    <t>F82038</t>
  </si>
  <si>
    <t>Valence Medical Centre</t>
  </si>
  <si>
    <t>563 Valence Avenue</t>
  </si>
  <si>
    <t>RM8 3RH</t>
  </si>
  <si>
    <t>TQ 47822 85951</t>
  </si>
  <si>
    <t>F82051</t>
  </si>
  <si>
    <t>Laburnum Health centre</t>
  </si>
  <si>
    <t>11 Althorne Way</t>
  </si>
  <si>
    <t>RM10 7DF</t>
  </si>
  <si>
    <t>TQ 49234 86817</t>
  </si>
  <si>
    <t>F82642</t>
  </si>
  <si>
    <t>Gables Surgery</t>
  </si>
  <si>
    <t>Markyate Road</t>
  </si>
  <si>
    <t>RM8 2LD</t>
  </si>
  <si>
    <t>TQ 46953 85105</t>
  </si>
  <si>
    <t>F82661</t>
  </si>
  <si>
    <t>Green Lane Surgery</t>
  </si>
  <si>
    <t>872 Green Lane</t>
  </si>
  <si>
    <t>RM8 1BX</t>
  </si>
  <si>
    <t>TQ 48005 86869</t>
  </si>
  <si>
    <t>F86040</t>
  </si>
  <si>
    <t>The Surgery</t>
  </si>
  <si>
    <t>620 Longbridge Road</t>
  </si>
  <si>
    <t>RM8 2AJ</t>
  </si>
  <si>
    <t>TQ 46755 85732</t>
  </si>
  <si>
    <t>Y01795</t>
  </si>
  <si>
    <t>69 Oval Road North</t>
  </si>
  <si>
    <t>RM10 9ET</t>
  </si>
  <si>
    <t>TQ 49697 83763</t>
  </si>
  <si>
    <t>F82604</t>
  </si>
  <si>
    <t>Marks Gate Medical Practice</t>
  </si>
  <si>
    <t>BK-6</t>
  </si>
  <si>
    <t>North West</t>
  </si>
  <si>
    <t>Lawn Farm Grove</t>
  </si>
  <si>
    <t>RM6 5LL</t>
  </si>
  <si>
    <t>TQ 48155 89472</t>
  </si>
  <si>
    <t>F82660</t>
  </si>
  <si>
    <t>Tulasi Medical Centre</t>
  </si>
  <si>
    <t>10 Bennetts Castle Lane</t>
  </si>
  <si>
    <t>RM8 3XU</t>
  </si>
  <si>
    <t>TQ 47363 86819</t>
  </si>
  <si>
    <t>F82677</t>
  </si>
  <si>
    <t>Becontree Medical Centre</t>
  </si>
  <si>
    <t>645 Becontree Avenue</t>
  </si>
  <si>
    <t>RM8 3HP</t>
  </si>
  <si>
    <t>TQ 48516 86671</t>
  </si>
  <si>
    <t>F84013</t>
  </si>
  <si>
    <t xml:space="preserve">Stamford Hill Surgery </t>
  </si>
  <si>
    <t>CH</t>
  </si>
  <si>
    <t>City &amp; Hackney</t>
  </si>
  <si>
    <t>CH-NE1</t>
  </si>
  <si>
    <t>Springfield Park (NE1)</t>
  </si>
  <si>
    <t>2 Egerton Road</t>
  </si>
  <si>
    <t>Stamford Hill</t>
  </si>
  <si>
    <t>N16 6UA</t>
  </si>
  <si>
    <t>TQ 33741 87885</t>
  </si>
  <si>
    <t>F84686</t>
  </si>
  <si>
    <t xml:space="preserve">Cranwich Road Surgery </t>
  </si>
  <si>
    <t>62 Cranwich Road</t>
  </si>
  <si>
    <t>N16 5JF</t>
  </si>
  <si>
    <t>TQ 33045 87827</t>
  </si>
  <si>
    <t>Y03049</t>
  </si>
  <si>
    <t>Spring Hill Practice</t>
  </si>
  <si>
    <t>19-21 Oldhill Street</t>
  </si>
  <si>
    <t>N16 6LU</t>
  </si>
  <si>
    <t>TQ 34202 87381</t>
  </si>
  <si>
    <t>F84018</t>
  </si>
  <si>
    <t>The Nightingale Practice</t>
  </si>
  <si>
    <t>CH-NE2</t>
  </si>
  <si>
    <t>Hackney Downs (NE2)</t>
  </si>
  <si>
    <t>10 Kenninghall Rd</t>
  </si>
  <si>
    <t>Clapton</t>
  </si>
  <si>
    <t>E5 8BY</t>
  </si>
  <si>
    <t>TQ 34412 86145</t>
  </si>
  <si>
    <t>F84080</t>
  </si>
  <si>
    <t>The Gadvhi Practice</t>
  </si>
  <si>
    <t>1a Fountayne Road</t>
  </si>
  <si>
    <t>N16 7EA</t>
  </si>
  <si>
    <t>TQ 34209 86834</t>
  </si>
  <si>
    <t>F84619</t>
  </si>
  <si>
    <t>The Riverside Practice</t>
  </si>
  <si>
    <t>14 Urban Hive, Theydon Rd</t>
  </si>
  <si>
    <t>E5 9BQ</t>
  </si>
  <si>
    <t>TQ 35164 86953</t>
  </si>
  <si>
    <t>F84668</t>
  </si>
  <si>
    <t>Clapton Surgery</t>
  </si>
  <si>
    <t>14 Theydon Road</t>
  </si>
  <si>
    <t>F84685</t>
  </si>
  <si>
    <t>Elm Practice</t>
  </si>
  <si>
    <t>F84711</t>
  </si>
  <si>
    <t>Rosewood Practice</t>
  </si>
  <si>
    <t>F84720</t>
  </si>
  <si>
    <t>Healy Medical Centre</t>
  </si>
  <si>
    <t>200 Upper Clapton Road</t>
  </si>
  <si>
    <t>E5 9HD</t>
  </si>
  <si>
    <t>TQ 35028 87268</t>
  </si>
  <si>
    <t>F84036</t>
  </si>
  <si>
    <t xml:space="preserve">Cedar Practice </t>
  </si>
  <si>
    <t>CH-NW1</t>
  </si>
  <si>
    <t>Woodberry Wetlands (NW1)</t>
  </si>
  <si>
    <t>John Scott Health Centre</t>
  </si>
  <si>
    <t>Green Lanes</t>
  </si>
  <si>
    <t>N4 2NU</t>
  </si>
  <si>
    <t>TQ 32221 87203</t>
  </si>
  <si>
    <t>F84115</t>
  </si>
  <si>
    <t>Statham Grove Surgery</t>
  </si>
  <si>
    <t>Statham Grove</t>
  </si>
  <si>
    <t>N16 9DP</t>
  </si>
  <si>
    <t>TQ 32544 86016</t>
  </si>
  <si>
    <t>F84119</t>
  </si>
  <si>
    <t>The Heron Practice</t>
  </si>
  <si>
    <t>F84716</t>
  </si>
  <si>
    <t>Allerton Road Medical Centre</t>
  </si>
  <si>
    <t>34a Allerton Road</t>
  </si>
  <si>
    <t>N16 5UF</t>
  </si>
  <si>
    <t>TQ 32456 86933</t>
  </si>
  <si>
    <t>F84008</t>
  </si>
  <si>
    <t>Barton House Health Centre</t>
  </si>
  <si>
    <t>CH-NW2</t>
  </si>
  <si>
    <t>Clissold Park (NW2)</t>
  </si>
  <si>
    <t>233 Albion Road</t>
  </si>
  <si>
    <t>Stoke Newington</t>
  </si>
  <si>
    <t>N16 9JT</t>
  </si>
  <si>
    <t>TQ 32926 86369</t>
  </si>
  <si>
    <t>F84033</t>
  </si>
  <si>
    <t>Somerford Grove Practice</t>
  </si>
  <si>
    <t>Somerford Grove</t>
  </si>
  <si>
    <t>N16 7UA</t>
  </si>
  <si>
    <t>TQ 33722 85639</t>
  </si>
  <si>
    <t>F84636</t>
  </si>
  <si>
    <t>Barretts Grove Surgery</t>
  </si>
  <si>
    <t>6 Barretts Grove</t>
  </si>
  <si>
    <t>N16 8AR</t>
  </si>
  <si>
    <t>TQ 33334 85451</t>
  </si>
  <si>
    <t>F84694</t>
  </si>
  <si>
    <t>Brooke Road Surgery</t>
  </si>
  <si>
    <t>40-42 Brooke Road</t>
  </si>
  <si>
    <t>N16 7LR</t>
  </si>
  <si>
    <t>TQ 33833 86338</t>
  </si>
  <si>
    <t>F84003</t>
  </si>
  <si>
    <t>CH-SE1</t>
  </si>
  <si>
    <t>Hackney Marshes (SE1)</t>
  </si>
  <si>
    <t>36 Lower Clapton Road</t>
  </si>
  <si>
    <t>E5 0PD</t>
  </si>
  <si>
    <t>TQ 35145 85320</t>
  </si>
  <si>
    <t>F84015</t>
  </si>
  <si>
    <t>Kingsmead Healthcare</t>
  </si>
  <si>
    <t>4 Kingsmead Way</t>
  </si>
  <si>
    <t>E9 5QG</t>
  </si>
  <si>
    <t>TQ 36351 85487</t>
  </si>
  <si>
    <t>F84060</t>
  </si>
  <si>
    <t>Athena Medical Centre</t>
  </si>
  <si>
    <t>21 Atherden Road</t>
  </si>
  <si>
    <t>E5 0QP</t>
  </si>
  <si>
    <t>TQ 35057 85799</t>
  </si>
  <si>
    <t>F84105</t>
  </si>
  <si>
    <t>The Lea Surgery</t>
  </si>
  <si>
    <t>186 Homerton High Street</t>
  </si>
  <si>
    <t>E9 6AG</t>
  </si>
  <si>
    <t>TQ 35784 85079</t>
  </si>
  <si>
    <t>F84719</t>
  </si>
  <si>
    <t>Latimer Health Centre</t>
  </si>
  <si>
    <t>4 Homerton Terrace</t>
  </si>
  <si>
    <t>E9 6RT</t>
  </si>
  <si>
    <t>TQ 35346 84880</t>
  </si>
  <si>
    <t>F84069</t>
  </si>
  <si>
    <t>The Well Street Surgery</t>
  </si>
  <si>
    <t>CH-SE2</t>
  </si>
  <si>
    <t>Well Street Common (SE2)</t>
  </si>
  <si>
    <t>28 Shore Road</t>
  </si>
  <si>
    <t>E9 7TA</t>
  </si>
  <si>
    <t>TQ 35138 84055</t>
  </si>
  <si>
    <t>F84601</t>
  </si>
  <si>
    <t xml:space="preserve">Elsdale Street Surgery </t>
  </si>
  <si>
    <t>28 Elsdale Street</t>
  </si>
  <si>
    <t>E9 6QY</t>
  </si>
  <si>
    <t>TQ 35380 84483</t>
  </si>
  <si>
    <t>F84620</t>
  </si>
  <si>
    <t>The Wick Health Centre</t>
  </si>
  <si>
    <t>200 Wick Rd</t>
  </si>
  <si>
    <t>E9 5AN</t>
  </si>
  <si>
    <t>TQ 36085 84711</t>
  </si>
  <si>
    <t>F84632</t>
  </si>
  <si>
    <t>The Greenhouse</t>
  </si>
  <si>
    <t>19 Tudor Road</t>
  </si>
  <si>
    <t>E9 7SN</t>
  </si>
  <si>
    <t>TQ 34985 83975</t>
  </si>
  <si>
    <t>Y00403</t>
  </si>
  <si>
    <t xml:space="preserve">Trowbridge Surgery </t>
  </si>
  <si>
    <t>18 Merriam Avenue</t>
  </si>
  <si>
    <t>E9 5NE</t>
  </si>
  <si>
    <t>TQ 36747 84792</t>
  </si>
  <si>
    <t>F84021</t>
  </si>
  <si>
    <t>London Fields Medical Centre</t>
  </si>
  <si>
    <t>CH-SW1</t>
  </si>
  <si>
    <t>London Fields (SW1)</t>
  </si>
  <si>
    <t>38-44 Broadway Market</t>
  </si>
  <si>
    <t>E8 4QJ</t>
  </si>
  <si>
    <t>TQ 34536 83745</t>
  </si>
  <si>
    <t>F84035</t>
  </si>
  <si>
    <t>Richmond Road Medical Centre</t>
  </si>
  <si>
    <t>136 Richmond Road</t>
  </si>
  <si>
    <t>E8 3HN</t>
  </si>
  <si>
    <t>TQ 34245 84457</t>
  </si>
  <si>
    <t>F84038</t>
  </si>
  <si>
    <t>Beechwood Medical Centre</t>
  </si>
  <si>
    <t>86-86a Dalston Lane</t>
  </si>
  <si>
    <t>E8 3AH</t>
  </si>
  <si>
    <t>TQ 33890 84780</t>
  </si>
  <si>
    <t>F84063</t>
  </si>
  <si>
    <t>Dalston Practice</t>
  </si>
  <si>
    <t>1b Madinah Road</t>
  </si>
  <si>
    <t>E8 1PG</t>
  </si>
  <si>
    <t>TQ 34111 84978</t>
  </si>
  <si>
    <t>F84117</t>
  </si>
  <si>
    <t>Queensbridge Group Practice</t>
  </si>
  <si>
    <t>24, Holly Street</t>
  </si>
  <si>
    <t>E8 3XP</t>
  </si>
  <si>
    <t>TQ 33838 84271</t>
  </si>
  <si>
    <t>F84621</t>
  </si>
  <si>
    <t>The Sandringham Practice</t>
  </si>
  <si>
    <t>1a Madinah Road</t>
  </si>
  <si>
    <t>F84640</t>
  </si>
  <si>
    <t>The Neaman Practice</t>
  </si>
  <si>
    <t>CH-SW2</t>
  </si>
  <si>
    <t>Shoreditch Park &amp; City (SW2)</t>
  </si>
  <si>
    <t>15 Half Moon Court</t>
  </si>
  <si>
    <t>EC1A 7HF</t>
  </si>
  <si>
    <t>TQ 32048 81725</t>
  </si>
  <si>
    <t>F84072</t>
  </si>
  <si>
    <t>De Beauvoir Surgery</t>
  </si>
  <si>
    <t>30 Hertford Road</t>
  </si>
  <si>
    <t>N1 5QT</t>
  </si>
  <si>
    <t>TQ 33377 83922</t>
  </si>
  <si>
    <t>F84096</t>
  </si>
  <si>
    <t>The Lawson Practice</t>
  </si>
  <si>
    <t>St Leonard's Hospital, Nuttall St</t>
  </si>
  <si>
    <t>Nuttall Street</t>
  </si>
  <si>
    <t>N1 5HZ</t>
  </si>
  <si>
    <t>TQ 33302 83395</t>
  </si>
  <si>
    <t>F84635</t>
  </si>
  <si>
    <t>Shoreditch Park Surgery</t>
  </si>
  <si>
    <t>10 Rushton Street</t>
  </si>
  <si>
    <t>N1 5DR</t>
  </si>
  <si>
    <t>TQ 32796 83359</t>
  </si>
  <si>
    <t>F84692</t>
  </si>
  <si>
    <t>The Hoxton Surgery</t>
  </si>
  <si>
    <t>12 Rushton Street</t>
  </si>
  <si>
    <t>F82011</t>
  </si>
  <si>
    <t>St Edwards Surgery</t>
  </si>
  <si>
    <t>HV</t>
  </si>
  <si>
    <t>Havering</t>
  </si>
  <si>
    <t>HV-1</t>
  </si>
  <si>
    <t>Havering Crest</t>
  </si>
  <si>
    <t>7 St Edwards Way</t>
  </si>
  <si>
    <t>Romford</t>
  </si>
  <si>
    <t>RM1 3DQ</t>
  </si>
  <si>
    <t>TQ 51307 89056</t>
  </si>
  <si>
    <t>F82663</t>
  </si>
  <si>
    <t>Brentwood Road Surgery (Dr Marks)</t>
  </si>
  <si>
    <t>107 Brentwood Road</t>
  </si>
  <si>
    <t>RM1 2SB</t>
  </si>
  <si>
    <t>TQ 52030 88243</t>
  </si>
  <si>
    <t>F82019</t>
  </si>
  <si>
    <t>Chadwell Heath Health Centre - The Upstairs Surgery (Dr Hamilton-Smith)</t>
  </si>
  <si>
    <t>Ashton Garden</t>
  </si>
  <si>
    <t>Chadwell Heath</t>
  </si>
  <si>
    <t>RM6 6RT</t>
  </si>
  <si>
    <t>TQ 48405 88264</t>
  </si>
  <si>
    <t>F82638</t>
  </si>
  <si>
    <t>The Modern Medical Centre</t>
  </si>
  <si>
    <t>195 Rush Green Road</t>
  </si>
  <si>
    <t>Rush Green</t>
  </si>
  <si>
    <t>RM7 0PX</t>
  </si>
  <si>
    <t>TQ 51030 87418</t>
  </si>
  <si>
    <t>F82039</t>
  </si>
  <si>
    <t>Rush Green Medical Centre (Dr Poologanathan &amp; Partners)</t>
  </si>
  <si>
    <t>261 Dagenham Road</t>
  </si>
  <si>
    <t>RM7 0XR</t>
  </si>
  <si>
    <t>TQ 50932 86893</t>
  </si>
  <si>
    <t>F82031</t>
  </si>
  <si>
    <t>Rush Green Medical Centre (Dr Sanomi)</t>
  </si>
  <si>
    <t>F82023</t>
  </si>
  <si>
    <t>High Street Surgery (Dr Pervez)</t>
  </si>
  <si>
    <t>219 High Street</t>
  </si>
  <si>
    <t>Hornchurch</t>
  </si>
  <si>
    <t>RM11 3XT</t>
  </si>
  <si>
    <t>TQ 54233 87089</t>
  </si>
  <si>
    <t>F82675</t>
  </si>
  <si>
    <t>Billet Lane Medical Centre</t>
  </si>
  <si>
    <t>58b Billet Lane</t>
  </si>
  <si>
    <t>RM11 1XA</t>
  </si>
  <si>
    <t>TQ 53895 87670</t>
  </si>
  <si>
    <t>F82013</t>
  </si>
  <si>
    <t xml:space="preserve">Western Road Medical Centre </t>
  </si>
  <si>
    <t>HV-2</t>
  </si>
  <si>
    <t>Havering Marshall</t>
  </si>
  <si>
    <t>99 Western Road</t>
  </si>
  <si>
    <t>RM1 3LS</t>
  </si>
  <si>
    <t>TQ 51671 88948</t>
  </si>
  <si>
    <t>F82021</t>
  </si>
  <si>
    <t>The New Medical Centre</t>
  </si>
  <si>
    <t>264 Brentwood Road</t>
  </si>
  <si>
    <t>RM2 5SU</t>
  </si>
  <si>
    <t>TQ 52819 88475</t>
  </si>
  <si>
    <t>F82009</t>
  </si>
  <si>
    <t>North Street Medical Care</t>
  </si>
  <si>
    <t>274 North Street</t>
  </si>
  <si>
    <t>RM1 4QJ</t>
  </si>
  <si>
    <t>TQ 50672 89720</t>
  </si>
  <si>
    <t>F82686</t>
  </si>
  <si>
    <t>HV-3</t>
  </si>
  <si>
    <t>Havering North</t>
  </si>
  <si>
    <t>Ashton Gardens</t>
  </si>
  <si>
    <t>F82010</t>
  </si>
  <si>
    <t>Petersfield Surgery</t>
  </si>
  <si>
    <t>70 Petersfield Ave</t>
  </si>
  <si>
    <t>Harold Hill</t>
  </si>
  <si>
    <t>RM3 9PD</t>
  </si>
  <si>
    <t>TQ 54717 92014</t>
  </si>
  <si>
    <t>F82648</t>
  </si>
  <si>
    <t>Ingrebourne Medical Centre</t>
  </si>
  <si>
    <t>135 Straight Road</t>
  </si>
  <si>
    <t>RM3 7JJ</t>
  </si>
  <si>
    <t>TQ 53197 91366</t>
  </si>
  <si>
    <t>F82671</t>
  </si>
  <si>
    <t>Straight Road Doctors Surgery (Dr Prasad)</t>
  </si>
  <si>
    <t>137 Straight Road</t>
  </si>
  <si>
    <t>F82670</t>
  </si>
  <si>
    <t>Gooshays Drive</t>
  </si>
  <si>
    <t>RM3 9SU</t>
  </si>
  <si>
    <t>TQ 54169 92056</t>
  </si>
  <si>
    <t>F82014</t>
  </si>
  <si>
    <t>Harold Hill Health Centre (Dr Kuchhai)</t>
  </si>
  <si>
    <t>F82016</t>
  </si>
  <si>
    <t>Central Park Surgery (Dr Kakad)</t>
  </si>
  <si>
    <t>Y00312</t>
  </si>
  <si>
    <t>The Robins Surgery</t>
  </si>
  <si>
    <t>F82007</t>
  </si>
  <si>
    <t>The Greenwood Practice</t>
  </si>
  <si>
    <t>89 Gubbins Lane</t>
  </si>
  <si>
    <t>Harold Wood</t>
  </si>
  <si>
    <t>RM3 0DR</t>
  </si>
  <si>
    <t>TQ 54748 90860</t>
  </si>
  <si>
    <t>F82045</t>
  </si>
  <si>
    <t>Oak Lodge Surgery (Dr Chowdhury)</t>
  </si>
  <si>
    <t>6 Oak Road</t>
  </si>
  <si>
    <t>RM3 0PT</t>
  </si>
  <si>
    <t>TQ 54849 90533</t>
  </si>
  <si>
    <t>Y02973</t>
  </si>
  <si>
    <t>St Clements Avenue</t>
  </si>
  <si>
    <t>RM3 0FE</t>
  </si>
  <si>
    <t>TQ 54268 90605</t>
  </si>
  <si>
    <t>F82030</t>
  </si>
  <si>
    <t>Lynwood Medical Centre</t>
  </si>
  <si>
    <t>4 Lynwood Drive</t>
  </si>
  <si>
    <t>Collier Row</t>
  </si>
  <si>
    <t>RM5 3QL</t>
  </si>
  <si>
    <t>TQ 49970 91426</t>
  </si>
  <si>
    <t>F82630</t>
  </si>
  <si>
    <t>Chase Cross Medical Centre (Dr Kulendran)</t>
  </si>
  <si>
    <t>Chase Cross Road</t>
  </si>
  <si>
    <t>RM5 3PJ</t>
  </si>
  <si>
    <t>TQ 50027 91251</t>
  </si>
  <si>
    <t>F82610</t>
  </si>
  <si>
    <t>Dr N K Gupta Surgery</t>
  </si>
  <si>
    <t>206 Mawney Road</t>
  </si>
  <si>
    <t>RM7 8BU</t>
  </si>
  <si>
    <t>TQ 50077 89338</t>
  </si>
  <si>
    <t>F82033</t>
  </si>
  <si>
    <t>The Surgery (Dr V Patel)</t>
  </si>
  <si>
    <t>HV-4</t>
  </si>
  <si>
    <t>Havering South</t>
  </si>
  <si>
    <t>9 Glanville Drive</t>
  </si>
  <si>
    <t>RM11 3SZ</t>
  </si>
  <si>
    <t>TQ 54586 87037</t>
  </si>
  <si>
    <t>F82055</t>
  </si>
  <si>
    <t>Hornchurch Healthcare</t>
  </si>
  <si>
    <t>F82609</t>
  </si>
  <si>
    <t>24 Suttons Ave</t>
  </si>
  <si>
    <t>RM12 4LF</t>
  </si>
  <si>
    <t>TQ 53941 86488</t>
  </si>
  <si>
    <t>F82002</t>
  </si>
  <si>
    <t>Haiderian Medical Centre</t>
  </si>
  <si>
    <t>181 Corbets Tey Road</t>
  </si>
  <si>
    <t>Upminster</t>
  </si>
  <si>
    <t>RM14 2YN</t>
  </si>
  <si>
    <t>TQ 55913 85795</t>
  </si>
  <si>
    <t>F82008</t>
  </si>
  <si>
    <t>Maylands Health Care</t>
  </si>
  <si>
    <t>300 Upper Rainham Road</t>
  </si>
  <si>
    <t>Elm Park</t>
  </si>
  <si>
    <t>RM12 4EQ</t>
  </si>
  <si>
    <t>TQ 51980 86056</t>
  </si>
  <si>
    <t>F82028</t>
  </si>
  <si>
    <t>39 Wood Lane</t>
  </si>
  <si>
    <t>RM12 5HX</t>
  </si>
  <si>
    <t>TQ 52375 85087</t>
  </si>
  <si>
    <t>F82666</t>
  </si>
  <si>
    <t>F82022</t>
  </si>
  <si>
    <t>The Rosewood Medical Centre</t>
  </si>
  <si>
    <t>30 Astra Close</t>
  </si>
  <si>
    <t>RM12 5NJ</t>
  </si>
  <si>
    <t>TQ 52722 84935</t>
  </si>
  <si>
    <t>Rainham</t>
  </si>
  <si>
    <t>F82619</t>
  </si>
  <si>
    <t>1 Harlow Road</t>
  </si>
  <si>
    <t>RM13 7UP</t>
  </si>
  <si>
    <t>TQ 51752 83712</t>
  </si>
  <si>
    <t>F82627</t>
  </si>
  <si>
    <t>Upminster Road South</t>
  </si>
  <si>
    <t>RM13 9AB</t>
  </si>
  <si>
    <t>TQ 52533 82337</t>
  </si>
  <si>
    <t>F82649</t>
  </si>
  <si>
    <t>Berwick Surgery</t>
  </si>
  <si>
    <t>17 Berwick Road</t>
  </si>
  <si>
    <t>RM13 9QU</t>
  </si>
  <si>
    <t>TQ 53679 83242</t>
  </si>
  <si>
    <t>F82607</t>
  </si>
  <si>
    <t>382 Upminster Road North</t>
  </si>
  <si>
    <t>North Rainham</t>
  </si>
  <si>
    <t>RM13 9RZ</t>
  </si>
  <si>
    <t>TQ 53703 82663</t>
  </si>
  <si>
    <t>F82674</t>
  </si>
  <si>
    <t>Avon Road Surgery (Cranham Health Centre)</t>
  </si>
  <si>
    <t>Avon Road</t>
  </si>
  <si>
    <t>Cranham</t>
  </si>
  <si>
    <t>RM14 1RG</t>
  </si>
  <si>
    <t>TQ 57095 87988</t>
  </si>
  <si>
    <t>F82006</t>
  </si>
  <si>
    <t>Cranham Village Surgery (Dr C Dahs &amp; Dr IP Humberstone Surgery)</t>
  </si>
  <si>
    <t>143 Ingrebourne Gardens</t>
  </si>
  <si>
    <t>RM14 1BJ</t>
  </si>
  <si>
    <t>TQ 56984 87288</t>
  </si>
  <si>
    <t>F82053</t>
  </si>
  <si>
    <t>Upminster Medical Centre</t>
  </si>
  <si>
    <t>226 St Mary's Lane</t>
  </si>
  <si>
    <t>RM14 3DH</t>
  </si>
  <si>
    <t>TQ 56440 86625</t>
  </si>
  <si>
    <t>F82624</t>
  </si>
  <si>
    <t>The Upminster Bridge Surgery (Dr O'Moore)</t>
  </si>
  <si>
    <t>126 Upminster Road</t>
  </si>
  <si>
    <t>RM12 6PL</t>
  </si>
  <si>
    <t>TQ 55046 86819</t>
  </si>
  <si>
    <t>F84047</t>
  </si>
  <si>
    <t xml:space="preserve">Custom House Surgery </t>
  </si>
  <si>
    <t>NH</t>
  </si>
  <si>
    <t>Newham</t>
  </si>
  <si>
    <t>NH-PCN1</t>
  </si>
  <si>
    <t>South One Newham</t>
  </si>
  <si>
    <t>16 Freemasons Rd</t>
  </si>
  <si>
    <t>E16 3NA</t>
  </si>
  <si>
    <t>TQ 40635 81244</t>
  </si>
  <si>
    <t>F84666</t>
  </si>
  <si>
    <t xml:space="preserve">Dr Ruiz – St Lukes Medical Centre </t>
  </si>
  <si>
    <t>2 St Luke's Square</t>
  </si>
  <si>
    <t>E16 1HT</t>
  </si>
  <si>
    <t>TQ 39825 81135</t>
  </si>
  <si>
    <t>F84092</t>
  </si>
  <si>
    <t xml:space="preserve">Glen Road Medical Centre </t>
  </si>
  <si>
    <t>1-9 Glen Rd</t>
  </si>
  <si>
    <t>E13 8RU</t>
  </si>
  <si>
    <t>TQ 41109 82327</t>
  </si>
  <si>
    <t>F84017</t>
  </si>
  <si>
    <t xml:space="preserve">Star Lane Medical Centre </t>
  </si>
  <si>
    <t>121 Star Ln</t>
  </si>
  <si>
    <t>E16 4QH</t>
  </si>
  <si>
    <t>TQ 39602 82012</t>
  </si>
  <si>
    <t>F84717</t>
  </si>
  <si>
    <t xml:space="preserve">Royal Docks Medical Centre </t>
  </si>
  <si>
    <t>NH-PCN10</t>
  </si>
  <si>
    <t>Docklands</t>
  </si>
  <si>
    <t>21 East Ham Manor Way</t>
  </si>
  <si>
    <t>E6 5NA</t>
  </si>
  <si>
    <t>TQ 43258 80969</t>
  </si>
  <si>
    <t>F84093</t>
  </si>
  <si>
    <t xml:space="preserve">Tollgate Health Centre </t>
  </si>
  <si>
    <t>220 Tollgate Rd</t>
  </si>
  <si>
    <t>E6 5JS</t>
  </si>
  <si>
    <t>TQ 42787 81629</t>
  </si>
  <si>
    <t>Y02928</t>
  </si>
  <si>
    <t>76 Albert Rd</t>
  </si>
  <si>
    <t>E16 2DY</t>
  </si>
  <si>
    <t>TQ 42593 80059</t>
  </si>
  <si>
    <t>F84050</t>
  </si>
  <si>
    <t xml:space="preserve">Boleyn Medical Centre </t>
  </si>
  <si>
    <t>NH-PCN2</t>
  </si>
  <si>
    <t>Central 1</t>
  </si>
  <si>
    <t>152 Barking Road</t>
  </si>
  <si>
    <t>E6 3BD</t>
  </si>
  <si>
    <t>TQ 41930 83350</t>
  </si>
  <si>
    <t>F84735</t>
  </si>
  <si>
    <t xml:space="preserve">The Azad Practice </t>
  </si>
  <si>
    <t>F84669</t>
  </si>
  <si>
    <t xml:space="preserve">Newham Medical Centre </t>
  </si>
  <si>
    <t>576 Green St</t>
  </si>
  <si>
    <t>E13 9DA</t>
  </si>
  <si>
    <t>TQ 41405 83360</t>
  </si>
  <si>
    <t>F84010</t>
  </si>
  <si>
    <t xml:space="preserve">St Bartholomew Surgery </t>
  </si>
  <si>
    <t xml:space="preserve">292A Barking Road </t>
  </si>
  <si>
    <t>E6 3BA</t>
  </si>
  <si>
    <t>TQ 42477 83507</t>
  </si>
  <si>
    <t>F84004</t>
  </si>
  <si>
    <t>Market Street Health Group</t>
  </si>
  <si>
    <t>52 Market St</t>
  </si>
  <si>
    <t>E6 2RA</t>
  </si>
  <si>
    <t>TQ 42814 83350</t>
  </si>
  <si>
    <t>F84053</t>
  </si>
  <si>
    <t xml:space="preserve">Greengate Medical Practice </t>
  </si>
  <si>
    <t>497 Barking Road</t>
  </si>
  <si>
    <t>E13 8PS</t>
  </si>
  <si>
    <t>TQ 40757 82646</t>
  </si>
  <si>
    <t>F84124</t>
  </si>
  <si>
    <t xml:space="preserve">The Project Surgery </t>
  </si>
  <si>
    <t>10 Lettsom Walk</t>
  </si>
  <si>
    <t>E13 0LN</t>
  </si>
  <si>
    <t>TQ 40253 83419</t>
  </si>
  <si>
    <t>NH-PCN3</t>
  </si>
  <si>
    <t>Newham Central</t>
  </si>
  <si>
    <t>F84052</t>
  </si>
  <si>
    <t xml:space="preserve">Essex Lodge </t>
  </si>
  <si>
    <t>94 Greengate St</t>
  </si>
  <si>
    <t>E13 0AS</t>
  </si>
  <si>
    <t>TQ 40684 82946</t>
  </si>
  <si>
    <t>F84681</t>
  </si>
  <si>
    <t xml:space="preserve">Balaam Street Practice </t>
  </si>
  <si>
    <t>113 Balaam St</t>
  </si>
  <si>
    <t>E13 8AF</t>
  </si>
  <si>
    <t>TQ 40488 82808</t>
  </si>
  <si>
    <t>F84642</t>
  </si>
  <si>
    <t>Lucas Avenue Surgery</t>
  </si>
  <si>
    <t>E13 0QP</t>
  </si>
  <si>
    <t>TQ 40943 83883</t>
  </si>
  <si>
    <t>F84658</t>
  </si>
  <si>
    <t xml:space="preserve">Sangam Surgery </t>
  </si>
  <si>
    <t>NH-PCN4</t>
  </si>
  <si>
    <t>North East 1</t>
  </si>
  <si>
    <t>Snowshill Rd</t>
  </si>
  <si>
    <t>E12 6BE</t>
  </si>
  <si>
    <t>TQ 42142 85378</t>
  </si>
  <si>
    <t>F84660</t>
  </si>
  <si>
    <t xml:space="preserve">Dr CM Patel </t>
  </si>
  <si>
    <t>2 Jephson Rd</t>
  </si>
  <si>
    <t>E7 8LZ</t>
  </si>
  <si>
    <t>TQ 41250 84414</t>
  </si>
  <si>
    <t>F84088</t>
  </si>
  <si>
    <t xml:space="preserve">Plashet Medical Centre </t>
  </si>
  <si>
    <t>152 Plashet Rd</t>
  </si>
  <si>
    <t>E13 0QT</t>
  </si>
  <si>
    <t>TQ 41097 84021</t>
  </si>
  <si>
    <t>F84670</t>
  </si>
  <si>
    <t>Westbury Road Medical Practice</t>
  </si>
  <si>
    <t>45 Westbury Terrace</t>
  </si>
  <si>
    <t>E7 8BU</t>
  </si>
  <si>
    <t>TQ 40876 84941</t>
  </si>
  <si>
    <t>F84729</t>
  </si>
  <si>
    <t>The Manor Park Practice</t>
  </si>
  <si>
    <t>778 Romford Rd</t>
  </si>
  <si>
    <t>E12 5JG</t>
  </si>
  <si>
    <t>TQ 42725 85896</t>
  </si>
  <si>
    <t>F84641</t>
  </si>
  <si>
    <t xml:space="preserve">Birchdale Road Medical Practice </t>
  </si>
  <si>
    <t>2 Birchdale Rd</t>
  </si>
  <si>
    <t>E7 8AR</t>
  </si>
  <si>
    <t>TQ 41441 85069</t>
  </si>
  <si>
    <t>F84739</t>
  </si>
  <si>
    <t xml:space="preserve">E12 Medical Practice </t>
  </si>
  <si>
    <t>NH-PCN5</t>
  </si>
  <si>
    <t>North East 2</t>
  </si>
  <si>
    <t>243 High Street North</t>
  </si>
  <si>
    <t>E12 6SJ</t>
  </si>
  <si>
    <t>TQ 42286 84464</t>
  </si>
  <si>
    <t>F84006</t>
  </si>
  <si>
    <t xml:space="preserve">Shrewsbury Road Surgery </t>
  </si>
  <si>
    <t>Shrewsbury Annexe' Shrewsbury Road</t>
  </si>
  <si>
    <t>E7 8QP</t>
  </si>
  <si>
    <t>TQ 41796 84426</t>
  </si>
  <si>
    <t>F84074</t>
  </si>
  <si>
    <t xml:space="preserve">Wordsworth Health Centre </t>
  </si>
  <si>
    <t>19 Wordsworth Avenue</t>
  </si>
  <si>
    <t>E12 6SU</t>
  </si>
  <si>
    <t>TQ 42172 84503</t>
  </si>
  <si>
    <t>F84741</t>
  </si>
  <si>
    <t>Eastham Memorial Hospital</t>
  </si>
  <si>
    <t>F84070</t>
  </si>
  <si>
    <t xml:space="preserve">Lathom Medical Centre </t>
  </si>
  <si>
    <t>2A Lathom Rd</t>
  </si>
  <si>
    <t>E6 2DU</t>
  </si>
  <si>
    <t>TQ 42458 84130</t>
  </si>
  <si>
    <t>F84672</t>
  </si>
  <si>
    <t>NH-PCN6</t>
  </si>
  <si>
    <t xml:space="preserve">North Newham </t>
  </si>
  <si>
    <t>157 Leytonstone Rd</t>
  </si>
  <si>
    <t>E15 1LH</t>
  </si>
  <si>
    <t>TQ 39102 85361</t>
  </si>
  <si>
    <t>F84097</t>
  </si>
  <si>
    <t xml:space="preserve">Claremont Clinic </t>
  </si>
  <si>
    <t>459-463 Romford Rd</t>
  </si>
  <si>
    <t>E7 8AB</t>
  </si>
  <si>
    <t>TQ 41105 85137</t>
  </si>
  <si>
    <t>F84724</t>
  </si>
  <si>
    <t xml:space="preserve">Woodgrange Medical Practice </t>
  </si>
  <si>
    <t>40 Woodgrange Rd</t>
  </si>
  <si>
    <t>E7 0QH</t>
  </si>
  <si>
    <t>TQ 40516 85243</t>
  </si>
  <si>
    <t>F84111</t>
  </si>
  <si>
    <t xml:space="preserve">Abbey Road Medical Practice </t>
  </si>
  <si>
    <t>28a Abbey Rd</t>
  </si>
  <si>
    <t>E15 3LT</t>
  </si>
  <si>
    <t>TQ 39225 83671</t>
  </si>
  <si>
    <t>Y04273</t>
  </si>
  <si>
    <t xml:space="preserve">Liberty Bridge Road </t>
  </si>
  <si>
    <t>40 Liberty Bridge Rd</t>
  </si>
  <si>
    <t>E20 1AS</t>
  </si>
  <si>
    <t>TQ 38349 85140</t>
  </si>
  <si>
    <t>F84749</t>
  </si>
  <si>
    <t>236-252 High St</t>
  </si>
  <si>
    <t>E15 2JA</t>
  </si>
  <si>
    <t>TQ 38568 83938</t>
  </si>
  <si>
    <t>F84730</t>
  </si>
  <si>
    <t>NH-PCN8</t>
  </si>
  <si>
    <t>Stratford</t>
  </si>
  <si>
    <t>10 Vicarage Ln</t>
  </si>
  <si>
    <t>E15 4HG</t>
  </si>
  <si>
    <t>TQ 39553 84332</t>
  </si>
  <si>
    <t>F84121</t>
  </si>
  <si>
    <t>First4Health Church Road</t>
  </si>
  <si>
    <t>30 Church Road</t>
  </si>
  <si>
    <t>E12 6AQ</t>
  </si>
  <si>
    <t>TQ 42460 85199</t>
  </si>
  <si>
    <t>F84009</t>
  </si>
  <si>
    <t xml:space="preserve">Stratford Village Surgery </t>
  </si>
  <si>
    <t>50C Romford Rd</t>
  </si>
  <si>
    <t>E15 4BZ</t>
  </si>
  <si>
    <t>TQ 39233 84486</t>
  </si>
  <si>
    <t>F84077</t>
  </si>
  <si>
    <t>E15 4ES</t>
  </si>
  <si>
    <t>TQ 39491 84416</t>
  </si>
  <si>
    <t>F84740</t>
  </si>
  <si>
    <t xml:space="preserve">Newham Transitional Team </t>
  </si>
  <si>
    <t>30 Church Rd</t>
  </si>
  <si>
    <t>F84677</t>
  </si>
  <si>
    <t xml:space="preserve">East End Medical Centre </t>
  </si>
  <si>
    <t>NH-PCN9</t>
  </si>
  <si>
    <t>North West 2</t>
  </si>
  <si>
    <t>61 Plashet Rd</t>
  </si>
  <si>
    <t>E13 0QA</t>
  </si>
  <si>
    <t>TQ 40567 83994</t>
  </si>
  <si>
    <t>F84022</t>
  </si>
  <si>
    <t xml:space="preserve">Stratford Health Centre </t>
  </si>
  <si>
    <t>123 The Grove</t>
  </si>
  <si>
    <t>E15 1EN</t>
  </si>
  <si>
    <t>TQ 39112 84766</t>
  </si>
  <si>
    <t>121 Woodgrange Rd</t>
  </si>
  <si>
    <t>E7 0EP</t>
  </si>
  <si>
    <t>TQ 40492 85464</t>
  </si>
  <si>
    <t>F84086</t>
  </si>
  <si>
    <t>The Forest Practice</t>
  </si>
  <si>
    <t>F84014</t>
  </si>
  <si>
    <t xml:space="preserve">Upton Lane Medical Centre </t>
  </si>
  <si>
    <t>75-77 Upton Ln</t>
  </si>
  <si>
    <t>E7 9PB</t>
  </si>
  <si>
    <t>TQ 40620 84636</t>
  </si>
  <si>
    <t>F86652</t>
  </si>
  <si>
    <t>Drive Surgery</t>
  </si>
  <si>
    <t>RB</t>
  </si>
  <si>
    <t>Redbridge</t>
  </si>
  <si>
    <t>RB-1</t>
  </si>
  <si>
    <t>Cranbrook</t>
  </si>
  <si>
    <t>68 The Drive</t>
  </si>
  <si>
    <t>Ilford</t>
  </si>
  <si>
    <t>IG1 3HZ</t>
  </si>
  <si>
    <t>TQ 42899 87429</t>
  </si>
  <si>
    <t>F86657</t>
  </si>
  <si>
    <t>York Road Surgery</t>
  </si>
  <si>
    <t>55 York Road</t>
  </si>
  <si>
    <t>IG1 3AF</t>
  </si>
  <si>
    <t>TQ 43305 86498</t>
  </si>
  <si>
    <t>F86702</t>
  </si>
  <si>
    <t>St Clements Surgery</t>
  </si>
  <si>
    <t>38 Bathhurst Road</t>
  </si>
  <si>
    <t>IG1 4LA</t>
  </si>
  <si>
    <t>TQ 43751 87002</t>
  </si>
  <si>
    <t>Y00918</t>
  </si>
  <si>
    <t>Granville Medical Centre</t>
  </si>
  <si>
    <t>4 Granville Road</t>
  </si>
  <si>
    <t>IG1 4JY</t>
  </si>
  <si>
    <t>TQ 43646 86952</t>
  </si>
  <si>
    <t>F86042</t>
  </si>
  <si>
    <t>Balfour Road Surgery</t>
  </si>
  <si>
    <t>92 Balfour Road</t>
  </si>
  <si>
    <t>IG1 4JE</t>
  </si>
  <si>
    <t>TQ 43990 86949</t>
  </si>
  <si>
    <t>F86698</t>
  </si>
  <si>
    <t>Cranbrook Surgery</t>
  </si>
  <si>
    <t>465 Cranbrook Road</t>
  </si>
  <si>
    <t>IG2 6EW</t>
  </si>
  <si>
    <t>TQ 43201 88032</t>
  </si>
  <si>
    <t>F86008</t>
  </si>
  <si>
    <t>Gants Hill Medical Centre</t>
  </si>
  <si>
    <t>63-65 Ethelbert Gardens</t>
  </si>
  <si>
    <t>Gants Hill</t>
  </si>
  <si>
    <t>IG2 6UW</t>
  </si>
  <si>
    <t>TQ 43151 88496</t>
  </si>
  <si>
    <t>F86703</t>
  </si>
  <si>
    <t>Redbridge Surgery</t>
  </si>
  <si>
    <t>49 Windermere Gardens</t>
  </si>
  <si>
    <t>IG4 5BZ</t>
  </si>
  <si>
    <t>TQ 42406 88530</t>
  </si>
  <si>
    <t>F86081</t>
  </si>
  <si>
    <t>Kenwood Medical Centre</t>
  </si>
  <si>
    <t>RB-2</t>
  </si>
  <si>
    <t>Fairlop</t>
  </si>
  <si>
    <t>Kenwood Gardens</t>
  </si>
  <si>
    <t>IG2 6YG</t>
  </si>
  <si>
    <t>TQ 43661 88984</t>
  </si>
  <si>
    <t>F86083</t>
  </si>
  <si>
    <t>Eastern Avenue Medical Centre</t>
  </si>
  <si>
    <t>167 Eastern Avenue</t>
  </si>
  <si>
    <t>IG4 5AW</t>
  </si>
  <si>
    <t>TQ 42226 88390</t>
  </si>
  <si>
    <t>F86612</t>
  </si>
  <si>
    <t>Fullwell Avenue Surgery</t>
  </si>
  <si>
    <t>272 Fullwell Avenue</t>
  </si>
  <si>
    <t>Fullwell Cross</t>
  </si>
  <si>
    <t>IG5 0SB</t>
  </si>
  <si>
    <t>TQ 43621 90647</t>
  </si>
  <si>
    <t>F86624</t>
  </si>
  <si>
    <t>Heathcote Primary Care Centre</t>
  </si>
  <si>
    <t>Heathcote Avenue</t>
  </si>
  <si>
    <t>Barkingside</t>
  </si>
  <si>
    <t>IG5 0QS</t>
  </si>
  <si>
    <t>TQ 42982 90347</t>
  </si>
  <si>
    <t>F86707</t>
  </si>
  <si>
    <t>Fencepiece Road Medical Practice</t>
  </si>
  <si>
    <t>83 Fencepiece Road</t>
  </si>
  <si>
    <t>IG6 2NB</t>
  </si>
  <si>
    <t>TQ 44453 91094</t>
  </si>
  <si>
    <t>F86010</t>
  </si>
  <si>
    <t>Fullwell Cross Medical Centre</t>
  </si>
  <si>
    <t>1 Tomswood Hill</t>
  </si>
  <si>
    <t>IG6 2HG</t>
  </si>
  <si>
    <t>TQ 44435 90476</t>
  </si>
  <si>
    <t>F86085</t>
  </si>
  <si>
    <t>Hainault Surgery</t>
  </si>
  <si>
    <t>34 New North Road</t>
  </si>
  <si>
    <t>Hainault</t>
  </si>
  <si>
    <t>IG6 2XG</t>
  </si>
  <si>
    <t>TQ 44572 91321</t>
  </si>
  <si>
    <t>F86057</t>
  </si>
  <si>
    <t>The Willows Practice</t>
  </si>
  <si>
    <t>Hainault Health Centre</t>
  </si>
  <si>
    <t>Chigwell</t>
  </si>
  <si>
    <t>IG7 4DF</t>
  </si>
  <si>
    <t>TQ 45822 91978</t>
  </si>
  <si>
    <t>F86007</t>
  </si>
  <si>
    <t>Forest Edge Practice</t>
  </si>
  <si>
    <t>F86009</t>
  </si>
  <si>
    <t>The Palms Medical Centre</t>
  </si>
  <si>
    <t>RB-3</t>
  </si>
  <si>
    <t>Seven Kings</t>
  </si>
  <si>
    <t>97-101 Netley Road</t>
  </si>
  <si>
    <t>Newbury Park</t>
  </si>
  <si>
    <t>IG2 7NW</t>
  </si>
  <si>
    <t>TQ 44820 88524</t>
  </si>
  <si>
    <t>F86060</t>
  </si>
  <si>
    <t>Newbury Group Practice</t>
  </si>
  <si>
    <t>40 Perrymans Farm Road</t>
  </si>
  <si>
    <t>IG2 7LE</t>
  </si>
  <si>
    <t>TQ 44654 88447</t>
  </si>
  <si>
    <t>F86087</t>
  </si>
  <si>
    <t>Goodmayes Medical Centre</t>
  </si>
  <si>
    <t>4 Eastwood Road</t>
  </si>
  <si>
    <t>Goodmayes</t>
  </si>
  <si>
    <t>IG3 8XB</t>
  </si>
  <si>
    <t>TQ 46331 87526</t>
  </si>
  <si>
    <t>F86637</t>
  </si>
  <si>
    <t>Seven Kings Practice</t>
  </si>
  <si>
    <t>1 Salisbury Road</t>
  </si>
  <si>
    <t>IG3 8BG</t>
  </si>
  <si>
    <t>TQ 45438 87037</t>
  </si>
  <si>
    <t>Y00090</t>
  </si>
  <si>
    <t>Doctor's House</t>
  </si>
  <si>
    <t>40 Cameron Road</t>
  </si>
  <si>
    <t>IG3 8LF</t>
  </si>
  <si>
    <t>TQ 45249 87246</t>
  </si>
  <si>
    <t>F86034</t>
  </si>
  <si>
    <t>Green Lane, Goodmayes Medical practice</t>
  </si>
  <si>
    <t>595 Green Lane</t>
  </si>
  <si>
    <t>IG3 9RN</t>
  </si>
  <si>
    <t>TQ 46598 87054</t>
  </si>
  <si>
    <t>F86642</t>
  </si>
  <si>
    <t>F86028</t>
  </si>
  <si>
    <t>Chadwell Heath Surgery</t>
  </si>
  <si>
    <t>72 Chadwell Heath Lane</t>
  </si>
  <si>
    <t>RM6 4AF</t>
  </si>
  <si>
    <t>TQ 47352 88216</t>
  </si>
  <si>
    <t>Y00155</t>
  </si>
  <si>
    <t>Grove Surgery</t>
  </si>
  <si>
    <t>200-202 Chadwell Heath Lane</t>
  </si>
  <si>
    <t>RM6 4YU</t>
  </si>
  <si>
    <t>TQ 47178 88535</t>
  </si>
  <si>
    <t>F86023</t>
  </si>
  <si>
    <t>The Evergreen Practice</t>
  </si>
  <si>
    <t>RB-4</t>
  </si>
  <si>
    <t>Wanstead &amp; Woodford</t>
  </si>
  <si>
    <t>26 High Street</t>
  </si>
  <si>
    <t>Wanstead</t>
  </si>
  <si>
    <t>E11 2AQ</t>
  </si>
  <si>
    <t>TQ 40453 88526</t>
  </si>
  <si>
    <t>F86032</t>
  </si>
  <si>
    <t>Wanstead Place Surgery</t>
  </si>
  <si>
    <t>45 Wanstead Place</t>
  </si>
  <si>
    <t>E11 2SW</t>
  </si>
  <si>
    <t>TQ 40289 88521</t>
  </si>
  <si>
    <t>F86731</t>
  </si>
  <si>
    <t>Aldersbrook Medical Centre</t>
  </si>
  <si>
    <t>65 Aldersbrook Road</t>
  </si>
  <si>
    <t>Manor Park</t>
  </si>
  <si>
    <t>E12 5DL</t>
  </si>
  <si>
    <t>TQ 41394 86612</t>
  </si>
  <si>
    <t>F86066</t>
  </si>
  <si>
    <t>Southdene Surgery</t>
  </si>
  <si>
    <t>The Shrubberies, George Ln</t>
  </si>
  <si>
    <t>South Woodford</t>
  </si>
  <si>
    <t>E18 1BD</t>
  </si>
  <si>
    <t>TQ 40404 90279</t>
  </si>
  <si>
    <t>F86641</t>
  </si>
  <si>
    <t>Shrubberies Medical Centre</t>
  </si>
  <si>
    <t xml:space="preserve">12 The Shrubberies, </t>
  </si>
  <si>
    <t>F86020</t>
  </si>
  <si>
    <t>Glebelands Practice</t>
  </si>
  <si>
    <t>2 Glebelands Avenue</t>
  </si>
  <si>
    <t>E18 2AB</t>
  </si>
  <si>
    <t>TQ 40310 90124</t>
  </si>
  <si>
    <t>F86064</t>
  </si>
  <si>
    <t>Elmhurst Practice</t>
  </si>
  <si>
    <t>114 High Road</t>
  </si>
  <si>
    <t>E18 2QS</t>
  </si>
  <si>
    <t>TQ 40129 90669</t>
  </si>
  <si>
    <t>F86658</t>
  </si>
  <si>
    <t>Queen Mary Practice</t>
  </si>
  <si>
    <t>F86691</t>
  </si>
  <si>
    <t>Clayhall Clinic</t>
  </si>
  <si>
    <t>14 Clayhall Avenue</t>
  </si>
  <si>
    <t>IG5 0LG</t>
  </si>
  <si>
    <t>TQ 42206 90038</t>
  </si>
  <si>
    <t>F86013</t>
  </si>
  <si>
    <t>Broadway Surgery</t>
  </si>
  <si>
    <t>3 The Broadway</t>
  </si>
  <si>
    <t>Woodford Green</t>
  </si>
  <si>
    <t>IG8 0HF</t>
  </si>
  <si>
    <t>TQ 40897 91927</t>
  </si>
  <si>
    <t>F86012</t>
  </si>
  <si>
    <t>Rydal Practice</t>
  </si>
  <si>
    <t>375 High Road</t>
  </si>
  <si>
    <t>IG8 9QJ</t>
  </si>
  <si>
    <t>TQ 39982 91888</t>
  </si>
  <si>
    <t>F86022</t>
  </si>
  <si>
    <t>Ilford Medical Centre</t>
  </si>
  <si>
    <t>RB-5</t>
  </si>
  <si>
    <t>Loxford</t>
  </si>
  <si>
    <t>61 Cleveland Road</t>
  </si>
  <si>
    <t>IG1 1EE</t>
  </si>
  <si>
    <t>TQ 43897 86254</t>
  </si>
  <si>
    <t>F86082</t>
  </si>
  <si>
    <t>Ilford Lane Surgery</t>
  </si>
  <si>
    <t>417 Ilford Lane</t>
  </si>
  <si>
    <t>IG1 2SN</t>
  </si>
  <si>
    <t>TQ 44106 85110</t>
  </si>
  <si>
    <t>Y02987</t>
  </si>
  <si>
    <t>The Practice Loxford</t>
  </si>
  <si>
    <t>F86692</t>
  </si>
  <si>
    <t>Mathukias Surgery</t>
  </si>
  <si>
    <t>281 Ilford Lane</t>
  </si>
  <si>
    <t>IG1 2SF</t>
  </si>
  <si>
    <t>TQ 43991 85477</t>
  </si>
  <si>
    <t>F86025</t>
  </si>
  <si>
    <t>Oak Tree Medical Practice</t>
  </si>
  <si>
    <t>273-275 Green Lane</t>
  </si>
  <si>
    <t>IG3 9TJ</t>
  </si>
  <si>
    <t>TQ 45422 86734</t>
  </si>
  <si>
    <t>F84083</t>
  </si>
  <si>
    <t>Bethnal Green Health Centre</t>
  </si>
  <si>
    <t>TH</t>
  </si>
  <si>
    <t>Tower Hamlets</t>
  </si>
  <si>
    <t>TH-NW1</t>
  </si>
  <si>
    <t>The One Network</t>
  </si>
  <si>
    <t>60 Florida Street</t>
  </si>
  <si>
    <t>E2 6LL</t>
  </si>
  <si>
    <t>TQ 34381 82665</t>
  </si>
  <si>
    <t>F84016</t>
  </si>
  <si>
    <t>The Mission Practice</t>
  </si>
  <si>
    <t>208 Cambridge Heath Road</t>
  </si>
  <si>
    <t>E2 9LS</t>
  </si>
  <si>
    <t>TQ 34907 83175</t>
  </si>
  <si>
    <t>F84123</t>
  </si>
  <si>
    <t>Globe Town Surgery</t>
  </si>
  <si>
    <t>82a Roman Road</t>
  </si>
  <si>
    <t>E2 0PJ</t>
  </si>
  <si>
    <t>TQ 35420 82859</t>
  </si>
  <si>
    <t>F84051</t>
  </si>
  <si>
    <t>Strouts Place Medical Centre</t>
  </si>
  <si>
    <t>3 Strouts Place, Pelter Street</t>
  </si>
  <si>
    <t>E2 7QU</t>
  </si>
  <si>
    <t>TQ 33683 82924</t>
  </si>
  <si>
    <t>F84081</t>
  </si>
  <si>
    <t>Spitalfields Practice</t>
  </si>
  <si>
    <t>TH-NW2</t>
  </si>
  <si>
    <t>East End Health Network</t>
  </si>
  <si>
    <t>20 Old Montague Street</t>
  </si>
  <si>
    <t>E1 5PB</t>
  </si>
  <si>
    <t>TQ 34066 81571</t>
  </si>
  <si>
    <t>F84718</t>
  </si>
  <si>
    <t>Blithehale Medical Centre</t>
  </si>
  <si>
    <t>22 Dunbridge Street</t>
  </si>
  <si>
    <t>E2 6JA</t>
  </si>
  <si>
    <t>TQ 34306 82311</t>
  </si>
  <si>
    <t>F84733</t>
  </si>
  <si>
    <t>Health E1</t>
  </si>
  <si>
    <t>9-11 Brick Lane</t>
  </si>
  <si>
    <t>E1 6PU</t>
  </si>
  <si>
    <t>TQ 33910 81676</t>
  </si>
  <si>
    <t>F84012</t>
  </si>
  <si>
    <t>Albion Health Centre</t>
  </si>
  <si>
    <t>333 Whitechapel Road</t>
  </si>
  <si>
    <t>E1 1BU</t>
  </si>
  <si>
    <t>TQ 34859 81910</t>
  </si>
  <si>
    <t>F84087</t>
  </si>
  <si>
    <t>Harford Health Centre</t>
  </si>
  <si>
    <t>TH-NW3</t>
  </si>
  <si>
    <t>79 Ben Jonson Road</t>
  </si>
  <si>
    <t>E1 4SA</t>
  </si>
  <si>
    <t>TQ 35898 81752</t>
  </si>
  <si>
    <t>F84039</t>
  </si>
  <si>
    <t>44-56 Hessel Street</t>
  </si>
  <si>
    <t>E1 2LP</t>
  </si>
  <si>
    <t>TQ 34537 81246</t>
  </si>
  <si>
    <t>F84114</t>
  </si>
  <si>
    <t>129 Cannon Street Road</t>
  </si>
  <si>
    <t>E1 2LX</t>
  </si>
  <si>
    <t>TQ 34595 81156</t>
  </si>
  <si>
    <t>F84079</t>
  </si>
  <si>
    <t>Wapping Group Practice</t>
  </si>
  <si>
    <t>TH-NW4</t>
  </si>
  <si>
    <t>22 Wapping Lane</t>
  </si>
  <si>
    <t>E1W 2RL</t>
  </si>
  <si>
    <t>TQ 34810 80364</t>
  </si>
  <si>
    <t>F84031</t>
  </si>
  <si>
    <t>Jubilee Street Practice</t>
  </si>
  <si>
    <t>368-374 Commercial Road</t>
  </si>
  <si>
    <t>E1 0LS</t>
  </si>
  <si>
    <t>TQ 35359 81212</t>
  </si>
  <si>
    <t>F84731</t>
  </si>
  <si>
    <t>St Katharine Docks Practice</t>
  </si>
  <si>
    <t>12-14 Nightingale House, 50 Thomas More Street</t>
  </si>
  <si>
    <t>E1W 1UA</t>
  </si>
  <si>
    <t>TQ 34160 80441</t>
  </si>
  <si>
    <t>F84044</t>
  </si>
  <si>
    <t>Harley Grove Medical Centre</t>
  </si>
  <si>
    <t>TH-NW5</t>
  </si>
  <si>
    <t>15 Harley Grove</t>
  </si>
  <si>
    <t>E3 2AT</t>
  </si>
  <si>
    <t>TQ 36903 82836</t>
  </si>
  <si>
    <t>F84034</t>
  </si>
  <si>
    <t>St Stephens Health Centre</t>
  </si>
  <si>
    <t>Bow Community Hall, William Place</t>
  </si>
  <si>
    <t>E3 5ED</t>
  </si>
  <si>
    <t>TQ 36678 83316</t>
  </si>
  <si>
    <t>F84030</t>
  </si>
  <si>
    <t>Ruston Street Clinic (Dr Amin)</t>
  </si>
  <si>
    <t>Ruston Street</t>
  </si>
  <si>
    <t>E3 2LR</t>
  </si>
  <si>
    <t>TQ 36931 83782</t>
  </si>
  <si>
    <t>F84055</t>
  </si>
  <si>
    <t>Grove Road Surgery (Dr Shah)</t>
  </si>
  <si>
    <t>3 Ivanhoe House, 130 Grove Road</t>
  </si>
  <si>
    <t>E3 5TW</t>
  </si>
  <si>
    <t>TQ 36133 83031</t>
  </si>
  <si>
    <t>F84696</t>
  </si>
  <si>
    <t>The Tredegar Practice</t>
  </si>
  <si>
    <t>35 St. Stephens Road</t>
  </si>
  <si>
    <t>E3 5JD</t>
  </si>
  <si>
    <t>TQ 36617 83214</t>
  </si>
  <si>
    <t>TH-NW6</t>
  </si>
  <si>
    <t>Mile End East and Bromley by Bow Network</t>
  </si>
  <si>
    <t>Y03023</t>
  </si>
  <si>
    <t>St Andrews Health Centre</t>
  </si>
  <si>
    <t>2 Hannaford Way</t>
  </si>
  <si>
    <t>E3 3FF</t>
  </si>
  <si>
    <t>TQ 37837 82418</t>
  </si>
  <si>
    <t>F84118</t>
  </si>
  <si>
    <t>5 Merchant Street</t>
  </si>
  <si>
    <t>E3 4LJ</t>
  </si>
  <si>
    <t>TQ 36940 82648</t>
  </si>
  <si>
    <t>F84122</t>
  </si>
  <si>
    <t>St Leonard’s Street</t>
  </si>
  <si>
    <t>E3 3BT</t>
  </si>
  <si>
    <t>TQ 37975 82706</t>
  </si>
  <si>
    <t>F84054</t>
  </si>
  <si>
    <t>Limehouse Practice (Gill Street)</t>
  </si>
  <si>
    <t>TH-NW7</t>
  </si>
  <si>
    <t>Poplar and Limehouse Network</t>
  </si>
  <si>
    <t>Gill St Health Centre, 11 Gill Street</t>
  </si>
  <si>
    <t>E14 8HQ</t>
  </si>
  <si>
    <t>TQ 36891 80989</t>
  </si>
  <si>
    <t>F84062</t>
  </si>
  <si>
    <t>Chrisp Street Health Centre</t>
  </si>
  <si>
    <t>100 Chrisp Street</t>
  </si>
  <si>
    <t>E14 6PG</t>
  </si>
  <si>
    <t>TQ 37882 81345</t>
  </si>
  <si>
    <t>F84698</t>
  </si>
  <si>
    <t>Aberfeldy Practice</t>
  </si>
  <si>
    <t>2a Ettrick Street</t>
  </si>
  <si>
    <t>E14 0PU</t>
  </si>
  <si>
    <t>TQ 38534 81393</t>
  </si>
  <si>
    <t>F84025</t>
  </si>
  <si>
    <t>Gough Walk (Dr Selvan)</t>
  </si>
  <si>
    <t xml:space="preserve">21 Newby Place </t>
  </si>
  <si>
    <t>E14 0EY</t>
  </si>
  <si>
    <t>TQ 38012 80933</t>
  </si>
  <si>
    <t>F84710</t>
  </si>
  <si>
    <t>Island Health</t>
  </si>
  <si>
    <t>Healthy Island Network</t>
  </si>
  <si>
    <t>145 East Ferry Road</t>
  </si>
  <si>
    <t>E14 3BQ</t>
  </si>
  <si>
    <t>TQ 37996 79250</t>
  </si>
  <si>
    <t>F84656</t>
  </si>
  <si>
    <t>Docklands Medical Centre</t>
  </si>
  <si>
    <t>100 Spindrift Avenue</t>
  </si>
  <si>
    <t>E14 9WU</t>
  </si>
  <si>
    <t>TQ 37480 78772</t>
  </si>
  <si>
    <t>F84647</t>
  </si>
  <si>
    <t>Island Medical Centre</t>
  </si>
  <si>
    <t>Roserton Street</t>
  </si>
  <si>
    <t>E14 3PG</t>
  </si>
  <si>
    <t>TQ 38227 79604</t>
  </si>
  <si>
    <t>F84747</t>
  </si>
  <si>
    <t>Barkantine Practice</t>
  </si>
  <si>
    <t>121 Westferry Road</t>
  </si>
  <si>
    <t>E14 8JH</t>
  </si>
  <si>
    <t>TQ 37136 79834</t>
  </si>
  <si>
    <t>F86700</t>
  </si>
  <si>
    <t>Kings Head Medical Practice</t>
  </si>
  <si>
    <t>WF</t>
  </si>
  <si>
    <t>Waltham Forest</t>
  </si>
  <si>
    <t>WF-1</t>
  </si>
  <si>
    <t>178 Kings Head Hill</t>
  </si>
  <si>
    <t>Chingford</t>
  </si>
  <si>
    <t>E4 7NX</t>
  </si>
  <si>
    <t>TQ 37715 94859</t>
  </si>
  <si>
    <t>F86664</t>
  </si>
  <si>
    <t>Larkshall Medical Centre</t>
  </si>
  <si>
    <t>1 Larkshall Road</t>
  </si>
  <si>
    <t>E4 7HS</t>
  </si>
  <si>
    <t>TQ 38739 93914</t>
  </si>
  <si>
    <t>F86638</t>
  </si>
  <si>
    <t>The Microfaculty</t>
  </si>
  <si>
    <t>107 Chingford Mount Road</t>
  </si>
  <si>
    <t>E4 8LT</t>
  </si>
  <si>
    <t>TQ 37307 92314</t>
  </si>
  <si>
    <t>F86005</t>
  </si>
  <si>
    <t>2a Penryn Avenue</t>
  </si>
  <si>
    <t>Walthamstow</t>
  </si>
  <si>
    <t>E17 5DB</t>
  </si>
  <si>
    <t>TQ 36985 90544</t>
  </si>
  <si>
    <t>F86626</t>
  </si>
  <si>
    <t>Dr Shantir Practice</t>
  </si>
  <si>
    <t>354-358 Forest Rd</t>
  </si>
  <si>
    <t>E17 5JG</t>
  </si>
  <si>
    <t>TQ 36694 89687</t>
  </si>
  <si>
    <t>Y01839</t>
  </si>
  <si>
    <t>Lime Tree &amp; Sinnott Healthcare Ltd</t>
  </si>
  <si>
    <t>12b Sinnott Road</t>
  </si>
  <si>
    <t>E17 5QB</t>
  </si>
  <si>
    <t>TQ 35891 90652</t>
  </si>
  <si>
    <t>F86689</t>
  </si>
  <si>
    <t>The Bailey Practice</t>
  </si>
  <si>
    <t>107 Shernhall Street</t>
  </si>
  <si>
    <t>E17 9HS</t>
  </si>
  <si>
    <t>TQ 38167 89081</t>
  </si>
  <si>
    <t>F86026</t>
  </si>
  <si>
    <t>Forest Surgery</t>
  </si>
  <si>
    <t>2 Macdonald Road</t>
  </si>
  <si>
    <t>E17 4BA</t>
  </si>
  <si>
    <t>TQ 38283 90316</t>
  </si>
  <si>
    <t>F86004</t>
  </si>
  <si>
    <t>Handsworth Medical Centre</t>
  </si>
  <si>
    <t>WF-2</t>
  </si>
  <si>
    <t>Chingford E4</t>
  </si>
  <si>
    <t>Highams Park, Handsworth Avenue</t>
  </si>
  <si>
    <t>E4 9PD</t>
  </si>
  <si>
    <t>Y01291</t>
  </si>
  <si>
    <t>Chingford Medical Practice</t>
  </si>
  <si>
    <t>109 York Road</t>
  </si>
  <si>
    <t>E4 8LF</t>
  </si>
  <si>
    <t>TQ 37006 92657</t>
  </si>
  <si>
    <t>F86627</t>
  </si>
  <si>
    <t>Churchill Medical Centre</t>
  </si>
  <si>
    <t>1 Churchill Terrace</t>
  </si>
  <si>
    <t>E4 8DG</t>
  </si>
  <si>
    <t>TQ 37293 92913</t>
  </si>
  <si>
    <t>F86078</t>
  </si>
  <si>
    <t>The Ridgeway Surgery</t>
  </si>
  <si>
    <t>1 Mount Echo Avenue</t>
  </si>
  <si>
    <t>E4 7JX</t>
  </si>
  <si>
    <t>TQ 37765 94083</t>
  </si>
  <si>
    <t>F86616</t>
  </si>
  <si>
    <t>Old Church Surgery</t>
  </si>
  <si>
    <t>99 Chingford Avenue</t>
  </si>
  <si>
    <t>E4 6RG</t>
  </si>
  <si>
    <t>TQ 37534 93450</t>
  </si>
  <si>
    <t>F86011</t>
  </si>
  <si>
    <t>The Manor Practice</t>
  </si>
  <si>
    <t>WF-3</t>
  </si>
  <si>
    <t>Leyton Collaborative</t>
  </si>
  <si>
    <t>454 Lea Bridge Road</t>
  </si>
  <si>
    <t>Leyton</t>
  </si>
  <si>
    <t>E10 7DY</t>
  </si>
  <si>
    <t>TQ 37179 87682</t>
  </si>
  <si>
    <t>F86038</t>
  </si>
  <si>
    <t>Sma Medical Centre</t>
  </si>
  <si>
    <t>693-695 High Road</t>
  </si>
  <si>
    <t>E10 6RA</t>
  </si>
  <si>
    <t>TQ 38108 87688</t>
  </si>
  <si>
    <t>E10 5LG</t>
  </si>
  <si>
    <t>TQ 37815 86429</t>
  </si>
  <si>
    <t>F86074</t>
  </si>
  <si>
    <t>Leyton Healthcare (Oliver Road)</t>
  </si>
  <si>
    <t>Leyton Orient Football Club (West Stand), 75 Oliver Road</t>
  </si>
  <si>
    <t>F86036</t>
  </si>
  <si>
    <t>The Allum Medical Centre</t>
  </si>
  <si>
    <t>WF-4</t>
  </si>
  <si>
    <t>Forest Integrated Health</t>
  </si>
  <si>
    <t>Fairlop Road</t>
  </si>
  <si>
    <t>Leytonstone</t>
  </si>
  <si>
    <t>E11 1BN</t>
  </si>
  <si>
    <t>TQ 38947 87574</t>
  </si>
  <si>
    <t>F86044</t>
  </si>
  <si>
    <t>479 High Road</t>
  </si>
  <si>
    <t>E10 5EL</t>
  </si>
  <si>
    <t>TQ 37940 86918</t>
  </si>
  <si>
    <t>F86696</t>
  </si>
  <si>
    <t>Francis Road Medical Centre</t>
  </si>
  <si>
    <t>94 Francis Road</t>
  </si>
  <si>
    <t>E10 6PP</t>
  </si>
  <si>
    <t>TQ 38466 86672</t>
  </si>
  <si>
    <t>F86712</t>
  </si>
  <si>
    <t>Hampton Medical Centre</t>
  </si>
  <si>
    <t>1 Pretoria Road</t>
  </si>
  <si>
    <t>E11 4BB</t>
  </si>
  <si>
    <t>TQ 38721 87186</t>
  </si>
  <si>
    <t>F86650</t>
  </si>
  <si>
    <t>Lime Tree Surgery</t>
  </si>
  <si>
    <t>38 Cann Hall Road</t>
  </si>
  <si>
    <t>E11 3HZ</t>
  </si>
  <si>
    <t>TQ 39258 85734</t>
  </si>
  <si>
    <t>F86088</t>
  </si>
  <si>
    <t>The Lyndhurst Surgery</t>
  </si>
  <si>
    <t>53 Lyndhurst Drive</t>
  </si>
  <si>
    <t>E10 6JB</t>
  </si>
  <si>
    <t>TQ 38433 87787</t>
  </si>
  <si>
    <t>F86018</t>
  </si>
  <si>
    <t>The Ecclesbourne Practice</t>
  </si>
  <si>
    <t>Ecclesbourne Warwick Terrace, Leabridge Rd</t>
  </si>
  <si>
    <t>E17 9DP</t>
  </si>
  <si>
    <t>TQ 38574 88755</t>
  </si>
  <si>
    <t>F86621</t>
  </si>
  <si>
    <t>Green Man Medical Centre</t>
  </si>
  <si>
    <t>WF-5</t>
  </si>
  <si>
    <t>South Leytonstone</t>
  </si>
  <si>
    <t>1 Hanbury Drive</t>
  </si>
  <si>
    <t>E11 1HR</t>
  </si>
  <si>
    <t>TQ 39685 87696</t>
  </si>
  <si>
    <t>F86045</t>
  </si>
  <si>
    <t>High Road Surgery</t>
  </si>
  <si>
    <t>287 High Road</t>
  </si>
  <si>
    <t>E11 4HH</t>
  </si>
  <si>
    <t>TQ 39101 85749</t>
  </si>
  <si>
    <t>F86701</t>
  </si>
  <si>
    <t>Kiyani Medical Practice</t>
  </si>
  <si>
    <t>13 Langthorne Rd</t>
  </si>
  <si>
    <t>E11 4HX</t>
  </si>
  <si>
    <t>TQ 38897 85957</t>
  </si>
  <si>
    <t>F86625</t>
  </si>
  <si>
    <t>LL Medical Care (Agarwal &amp; Agrwal Practice)</t>
  </si>
  <si>
    <t>F86666</t>
  </si>
  <si>
    <t>The Harrow Road Surgery</t>
  </si>
  <si>
    <t>2-8 Harrow Road</t>
  </si>
  <si>
    <t>E11 3QF</t>
  </si>
  <si>
    <t>TQ 39369 86366</t>
  </si>
  <si>
    <t>F86705</t>
  </si>
  <si>
    <t>The Langthorne Sharma Family Practice</t>
  </si>
  <si>
    <t>F86607</t>
  </si>
  <si>
    <t>Addison Road Medical Practice</t>
  </si>
  <si>
    <t>WF-6</t>
  </si>
  <si>
    <t>Central Walthamstow</t>
  </si>
  <si>
    <t>Comely Bank Clinic</t>
  </si>
  <si>
    <t>E17 9LY</t>
  </si>
  <si>
    <t>TQ 38040 89024</t>
  </si>
  <si>
    <t>F86708</t>
  </si>
  <si>
    <t>Claremont Medical Centre</t>
  </si>
  <si>
    <t>29-31 Claremont Medical Centre</t>
  </si>
  <si>
    <t>E17 5RJ</t>
  </si>
  <si>
    <t>TQ 36291 90221</t>
  </si>
  <si>
    <t>F86001</t>
  </si>
  <si>
    <t>26 Stephenson Road</t>
  </si>
  <si>
    <t>E17 7JT</t>
  </si>
  <si>
    <t>TQ 36241 88655</t>
  </si>
  <si>
    <t>F86086</t>
  </si>
  <si>
    <t>Dr Dhital Practice</t>
  </si>
  <si>
    <t>6 Linford Rd</t>
  </si>
  <si>
    <t>E17 3LA</t>
  </si>
  <si>
    <t>TQ 38444 89544</t>
  </si>
  <si>
    <t>F86644</t>
  </si>
  <si>
    <t>Waltham Forest Community &amp; Family Health Services Ltd</t>
  </si>
  <si>
    <t>F86006</t>
  </si>
  <si>
    <t>Seymour Medical Centre</t>
  </si>
  <si>
    <t>WF-7</t>
  </si>
  <si>
    <t>Walthamstow West</t>
  </si>
  <si>
    <t>266 Lea Bridge Road</t>
  </si>
  <si>
    <t>E10 7LD</t>
  </si>
  <si>
    <t>TQ 36763 87420</t>
  </si>
  <si>
    <t>F86030</t>
  </si>
  <si>
    <t>48 Queens Road</t>
  </si>
  <si>
    <t>E17 8PX</t>
  </si>
  <si>
    <t>TQ 37259 88627</t>
  </si>
  <si>
    <t>F86062</t>
  </si>
  <si>
    <t>103-105 Grove Road</t>
  </si>
  <si>
    <t>E17 9BU</t>
  </si>
  <si>
    <t>TQ 37919 88578</t>
  </si>
  <si>
    <t>F86679</t>
  </si>
  <si>
    <t>Higham Hill Medical Centre</t>
  </si>
  <si>
    <t>258-260 Higham Hill Road</t>
  </si>
  <si>
    <t>E17 5RQ</t>
  </si>
  <si>
    <t>TQ 36234 90272</t>
  </si>
  <si>
    <t>F86058</t>
  </si>
  <si>
    <t>St James Medical Practice Ltd</t>
  </si>
  <si>
    <t>47 St James St</t>
  </si>
  <si>
    <t>E17 7NH</t>
  </si>
  <si>
    <t>TQ 36455 88670</t>
  </si>
  <si>
    <t>Search</t>
  </si>
  <si>
    <t>ProjectID</t>
  </si>
  <si>
    <t>Rel_D</t>
  </si>
  <si>
    <t>Run_D</t>
  </si>
  <si>
    <t>Locality Name</t>
  </si>
  <si>
    <t>CCG ID</t>
  </si>
  <si>
    <t>CCG Name</t>
  </si>
  <si>
    <t>Data unavailable</t>
  </si>
  <si>
    <t>Last Run</t>
  </si>
  <si>
    <t>Source.Name.1</t>
  </si>
  <si>
    <t>Lives in a Nursing Home</t>
  </si>
  <si>
    <t>01 Seen in Nursing Home</t>
  </si>
  <si>
    <t>02 Emergency Visit</t>
  </si>
  <si>
    <t>02a A&amp;E Attendance Avoided</t>
  </si>
  <si>
    <t>02b Attended/Discharged A&amp;E</t>
  </si>
  <si>
    <t>03 Deprivation of liberty recorded</t>
  </si>
  <si>
    <t>04 Co-ordinated Support Plan given</t>
  </si>
  <si>
    <t>05 Medication Review</t>
  </si>
  <si>
    <t>06 Falls in last year</t>
  </si>
  <si>
    <t>07 Initial Memory Assesment Recorded</t>
  </si>
  <si>
    <t>08 Patient is Palliative</t>
  </si>
  <si>
    <t>08a End of Life care plan or review</t>
  </si>
  <si>
    <t>08b Discussion about advance care planning declined</t>
  </si>
  <si>
    <t>08c Resuscitation discussed</t>
  </si>
  <si>
    <t>08d Preferred place of care recorded</t>
  </si>
  <si>
    <t>08e Preferred place of death recorded</t>
  </si>
  <si>
    <t>High risk of developing COVID-19 Infection</t>
  </si>
  <si>
    <t>Exposure to COVID-19 Infection</t>
  </si>
  <si>
    <t>Suspected COVID-19 Infection</t>
  </si>
  <si>
    <t>Confirmed COVID-19 Infection</t>
  </si>
  <si>
    <t>Tested for COVID-19 Infection</t>
  </si>
  <si>
    <t>Excluded for COVID-19 Infection</t>
  </si>
  <si>
    <t>E7 Health - First 4 Health Group</t>
  </si>
  <si>
    <t>Aurora Medcare</t>
  </si>
  <si>
    <t>Currently Registered Patients</t>
  </si>
  <si>
    <t>Patients on the asthma register (18-26 exc LD, 26+ )</t>
  </si>
  <si>
    <t>High-risk Asthma patients</t>
  </si>
  <si>
    <t>Rescue Pack Issued (Asthma)</t>
  </si>
  <si>
    <t>Discussion about Hygiene (Asthma)</t>
  </si>
  <si>
    <t>Asthma Management Plan Given</t>
  </si>
  <si>
    <t>Asthma Management Plan Declined</t>
  </si>
  <si>
    <t>Patients on the COPD register</t>
  </si>
  <si>
    <t>High-risk COPD patients</t>
  </si>
  <si>
    <t>Rescue Pack Issued (COPD)</t>
  </si>
  <si>
    <t>Rescue Pack Declined</t>
  </si>
  <si>
    <t>Discussion about Hygiene (COPD)</t>
  </si>
  <si>
    <t>COPD Management Plan Given</t>
  </si>
  <si>
    <t>High Risk Review (Asthma)</t>
  </si>
  <si>
    <t>High Risk Review (COPD))</t>
  </si>
  <si>
    <t>High Risk Review (COPD)</t>
  </si>
  <si>
    <t>Rescue Pack Declined (COPD)</t>
  </si>
  <si>
    <t>03 Sep 2020 14:46</t>
  </si>
  <si>
    <t>03 Sep 2020 10:57</t>
  </si>
  <si>
    <t>03 Sep 2020 11:10</t>
  </si>
  <si>
    <t>03 Sep 2020 11:06</t>
  </si>
  <si>
    <t>03/09/2020 10:58</t>
  </si>
  <si>
    <t>Res</t>
  </si>
  <si>
    <t>07/09/2020 08:53</t>
  </si>
  <si>
    <t>*Asthma Respiratory High Risk Review completed (Payment)</t>
  </si>
  <si>
    <t>*Respiratory COPD High Risk Review Completed (Payment)</t>
  </si>
  <si>
    <t>Asthma Trigger recorded</t>
  </si>
  <si>
    <t>Asthma Control Score</t>
  </si>
  <si>
    <t>Influenza vaccination given/needed/declined (Asthma)</t>
  </si>
  <si>
    <t>Pneumococcal Vaccination given/needed/declined (Asthma)</t>
  </si>
  <si>
    <t>Smoking Status (Asthma)</t>
  </si>
  <si>
    <t>CAT Score recorded</t>
  </si>
  <si>
    <t>Influenza vaccination given/needed/declined (COPD)</t>
  </si>
  <si>
    <t>MRC Scale recorded</t>
  </si>
  <si>
    <t>Pneumococcal Vaccination given/needed/declined (COPD)</t>
  </si>
  <si>
    <t>Smoking Status (COPD)</t>
  </si>
  <si>
    <t>Influenza vaccination given/needed/declined (asthma)</t>
  </si>
  <si>
    <t>South Hornchurch Medical Practice</t>
  </si>
  <si>
    <t>RB-6</t>
  </si>
  <si>
    <t>NewCross Alliance</t>
  </si>
  <si>
    <t>For monitoring/quality purposes only.</t>
  </si>
  <si>
    <t>Kings Park Surgery</t>
  </si>
  <si>
    <t>Wood Lane Medical Centre</t>
  </si>
  <si>
    <t>Dr V M Patel Surgery</t>
  </si>
  <si>
    <t>0 High Risk Respiratory LIS</t>
  </si>
  <si>
    <t>Last Run:</t>
  </si>
  <si>
    <t>Relative Date:</t>
  </si>
  <si>
    <t>Population Count</t>
  </si>
  <si>
    <t>Males</t>
  </si>
  <si>
    <t>Females</t>
  </si>
  <si>
    <t>Organisation Code</t>
  </si>
  <si>
    <t>High Risk Review</t>
  </si>
  <si>
    <t>Discussion about Hygiene</t>
  </si>
  <si>
    <t>Influenza vaccination given/needed/declined</t>
  </si>
  <si>
    <t>Pneumococcal Vaccination given/needed/declined</t>
  </si>
  <si>
    <t>Smoking Status</t>
  </si>
  <si>
    <t>Clinical System</t>
  </si>
  <si>
    <t>Barking and Dagenham</t>
  </si>
  <si>
    <t>EMISweb</t>
  </si>
  <si>
    <t>SystmOne</t>
  </si>
  <si>
    <t>Central</t>
  </si>
  <si>
    <t>AbbaMoor Surgery</t>
  </si>
  <si>
    <t>Harlow Road Surgery (Dr N Tariq)</t>
  </si>
  <si>
    <t>Rainham Health Centre</t>
  </si>
  <si>
    <t>E16 Health</t>
  </si>
  <si>
    <t>Carpenter's Practice</t>
  </si>
  <si>
    <t>The Vicarage Lane Surgery</t>
  </si>
  <si>
    <t>Tower Network</t>
  </si>
  <si>
    <t>Goodman’s Field Health Centre</t>
  </si>
  <si>
    <t>City Square Medical Group</t>
  </si>
  <si>
    <t xml:space="preserve">Bow Health </t>
  </si>
  <si>
    <t>Queens Road Medical Centre</t>
  </si>
  <si>
    <t>Y06760</t>
  </si>
  <si>
    <t>City &amp; Hackney GP Confederation</t>
  </si>
  <si>
    <t>Quarter 1</t>
  </si>
  <si>
    <t>Quarter 2</t>
  </si>
  <si>
    <t>Quarter 3</t>
  </si>
  <si>
    <t>Quarter 4</t>
  </si>
  <si>
    <t>COPD Annual Review</t>
  </si>
  <si>
    <t>*COPD Annual Review LIS Completed (Payment)</t>
  </si>
  <si>
    <t>Asthma Annual Review</t>
  </si>
  <si>
    <t>*Asthma Annual Review LIS Completed (payment)</t>
  </si>
  <si>
    <t>Quarter 2 Payment (Excluding Qtr1)</t>
  </si>
  <si>
    <t>Quarter 3 Payment (Excluding Qtr2)</t>
  </si>
  <si>
    <t>Quarter 4 Payment (Excluding Qtr3)</t>
  </si>
  <si>
    <t>Status</t>
  </si>
  <si>
    <t>PCN/Network</t>
  </si>
  <si>
    <t>PCN code</t>
  </si>
  <si>
    <t>Active</t>
  </si>
  <si>
    <t>Network East</t>
  </si>
  <si>
    <t>U86967</t>
  </si>
  <si>
    <t>U86968</t>
  </si>
  <si>
    <t>U86969</t>
  </si>
  <si>
    <t>Network East One</t>
  </si>
  <si>
    <t>U27362</t>
  </si>
  <si>
    <t>U26744</t>
  </si>
  <si>
    <t>Network West One</t>
  </si>
  <si>
    <t>U11211</t>
  </si>
  <si>
    <t>Network North</t>
  </si>
  <si>
    <t>U55387</t>
  </si>
  <si>
    <t>U55388</t>
  </si>
  <si>
    <t>U55389</t>
  </si>
  <si>
    <t>Network Central</t>
  </si>
  <si>
    <t>U92874</t>
  </si>
  <si>
    <t>U89154</t>
  </si>
  <si>
    <t>U21268</t>
  </si>
  <si>
    <t>U46293</t>
  </si>
  <si>
    <t>U51492</t>
  </si>
  <si>
    <t>U05451</t>
  </si>
  <si>
    <t>U58256</t>
  </si>
  <si>
    <t>U40100</t>
  </si>
  <si>
    <t>U07169</t>
  </si>
  <si>
    <t>Havering Crest Network</t>
  </si>
  <si>
    <t>U29424</t>
  </si>
  <si>
    <t>Marshall Network</t>
  </si>
  <si>
    <t>U50107</t>
  </si>
  <si>
    <t>Ashton Gardens Surgery</t>
  </si>
  <si>
    <t>North Network</t>
  </si>
  <si>
    <t>U55939</t>
  </si>
  <si>
    <t>South Network</t>
  </si>
  <si>
    <t>U00367</t>
  </si>
  <si>
    <t>U23362</t>
  </si>
  <si>
    <t>U56681</t>
  </si>
  <si>
    <t>U71739</t>
  </si>
  <si>
    <t>U11373</t>
  </si>
  <si>
    <t>U34188</t>
  </si>
  <si>
    <t>U06978</t>
  </si>
  <si>
    <t>U52641</t>
  </si>
  <si>
    <t>U76122</t>
  </si>
  <si>
    <t>Newham Vicarage Practice</t>
  </si>
  <si>
    <t>U94747</t>
  </si>
  <si>
    <t>U51307</t>
  </si>
  <si>
    <t>U03653</t>
  </si>
  <si>
    <t>U27585</t>
  </si>
  <si>
    <t>U78575</t>
  </si>
  <si>
    <t>U20290</t>
  </si>
  <si>
    <t>New Cross Alliance</t>
  </si>
  <si>
    <t>U08578</t>
  </si>
  <si>
    <t>Network 1</t>
  </si>
  <si>
    <t>U50771</t>
  </si>
  <si>
    <t>Network 2</t>
  </si>
  <si>
    <t>U54453</t>
  </si>
  <si>
    <t>U37286</t>
  </si>
  <si>
    <t>Network 5</t>
  </si>
  <si>
    <t>U87199</t>
  </si>
  <si>
    <t>Network 6</t>
  </si>
  <si>
    <t>U08803</t>
  </si>
  <si>
    <t>XX Place /Bromley-by-Bow</t>
  </si>
  <si>
    <t>Network 7</t>
  </si>
  <si>
    <t>U60865</t>
  </si>
  <si>
    <t>Network 8</t>
  </si>
  <si>
    <t>U09193</t>
  </si>
  <si>
    <t>U92720</t>
  </si>
  <si>
    <t>The Penryhn Surgery</t>
  </si>
  <si>
    <t>U47946</t>
  </si>
  <si>
    <t>U87776</t>
  </si>
  <si>
    <t>Forest Intergrated Health</t>
  </si>
  <si>
    <t>U65471</t>
  </si>
  <si>
    <t>Crawley Road Medical Centre</t>
  </si>
  <si>
    <t>U47812</t>
  </si>
  <si>
    <t>U93045</t>
  </si>
  <si>
    <t>The Firs</t>
  </si>
  <si>
    <t xml:space="preserve">Walthamstow West </t>
  </si>
  <si>
    <t>U17084</t>
  </si>
  <si>
    <t>U17085</t>
  </si>
  <si>
    <t>N/A</t>
  </si>
  <si>
    <t>Respiratory Care LIS Monitoring (Asthma)</t>
  </si>
  <si>
    <t>Respiratory Care LIS Monitoring (COPD)</t>
  </si>
  <si>
    <t>Havering - Respiratory Care</t>
  </si>
  <si>
    <t>Total</t>
  </si>
  <si>
    <t>New West</t>
  </si>
  <si>
    <t>The Oval Practice</t>
  </si>
  <si>
    <t>Network New West</t>
  </si>
  <si>
    <t>Wellington Way Health Centre</t>
  </si>
  <si>
    <t>Plashet Harmony Practice</t>
  </si>
  <si>
    <t>Complete results are available</t>
  </si>
  <si>
    <t>High Risk Review Asthma</t>
  </si>
  <si>
    <t>Respiratory Care LIS Monitoring Asthma &amp; COPD</t>
  </si>
  <si>
    <t>High Risk</t>
  </si>
  <si>
    <t>The Grove Road Medical Centre</t>
  </si>
  <si>
    <t>RC Payment</t>
  </si>
  <si>
    <t>Eligible for High Risk Asthma Review</t>
  </si>
  <si>
    <t>*Asthma High Risk Review Completed (payment)</t>
  </si>
  <si>
    <t>Eligible for High Risk COPD Review</t>
  </si>
  <si>
    <t>*COPD High Risk Review Completed (Payment)</t>
  </si>
  <si>
    <t>Sutton Ave Surgery</t>
  </si>
  <si>
    <t>OrgID</t>
  </si>
  <si>
    <t>Patients on the Asthma register (Curr. Reg.)</t>
  </si>
  <si>
    <t>Patients on the COPD register (Curr. Reg.)</t>
  </si>
  <si>
    <t>Dr Alkaisy Surgery</t>
  </si>
  <si>
    <t>St Albans Surgery</t>
  </si>
  <si>
    <t>Western Road Medical Centre</t>
  </si>
  <si>
    <t>01/05/2024</t>
  </si>
  <si>
    <t>01/06/2024</t>
  </si>
  <si>
    <t>01/07/2024</t>
  </si>
  <si>
    <t>01/08/2024</t>
  </si>
  <si>
    <t>01/09/2024</t>
  </si>
  <si>
    <t>01/10/2024</t>
  </si>
  <si>
    <t>01/11/2024</t>
  </si>
  <si>
    <t>01/12/2024</t>
  </si>
  <si>
    <t>01/01/2025</t>
  </si>
  <si>
    <t>01/02/2025</t>
  </si>
  <si>
    <t>01/03/2025</t>
  </si>
  <si>
    <t>01/04/2025</t>
  </si>
  <si>
    <t>Parent Population</t>
  </si>
  <si>
    <t>Currently registered patients</t>
  </si>
  <si>
    <t>Author</t>
  </si>
  <si>
    <t>MALIK, Rumana (Miss)</t>
  </si>
  <si>
    <t>Date Modified</t>
  </si>
  <si>
    <t>Relative Date</t>
  </si>
  <si>
    <t>Organisation</t>
  </si>
  <si>
    <t>CDB</t>
  </si>
  <si>
    <t>Parent</t>
  </si>
  <si>
    <t>%</t>
  </si>
  <si>
    <t>Excluded</t>
  </si>
  <si>
    <t>Completed</t>
  </si>
  <si>
    <t>The Upstairs Surgery</t>
  </si>
  <si>
    <t>Chase Cross Medical Centre</t>
  </si>
  <si>
    <t>The Redbridge Surgery</t>
  </si>
  <si>
    <t>The Fullwell Avenue Surgery</t>
  </si>
  <si>
    <t>VICTORIA MEDICAL CENTRE</t>
  </si>
  <si>
    <t>HARLOW ROAD SURGERY</t>
  </si>
  <si>
    <t>Abbey Medical Centre</t>
  </si>
  <si>
    <t>Oak Lodge Surgery</t>
  </si>
  <si>
    <t>Tulasi Medical Practice</t>
  </si>
  <si>
    <t>UPMINSTER MEDICAL CENTRE</t>
  </si>
  <si>
    <t>Salisbury Avenue Surgery</t>
  </si>
  <si>
    <t>John Smith Medical Centre</t>
  </si>
  <si>
    <t>Cranham Village Surgery</t>
  </si>
  <si>
    <t>MATHUKIA'S SURGERY</t>
  </si>
  <si>
    <t>THE DOCTORS HOUSE</t>
  </si>
  <si>
    <t>Evergreen Surgery</t>
  </si>
  <si>
    <t>The Elmhurst Practice</t>
  </si>
  <si>
    <t>The Drive Surgery</t>
  </si>
  <si>
    <t>Parkview Medical Centre</t>
  </si>
  <si>
    <t>Dr John O'Moore</t>
  </si>
  <si>
    <t>GREEN LANE, GOODMAYES MEDICAL PRACTICE</t>
  </si>
  <si>
    <t>FULLWELL CROSS MED. CTR.</t>
  </si>
  <si>
    <t>MODERN MEDICAL CENTRE</t>
  </si>
  <si>
    <t>Dr KM Alkaisy Practice</t>
  </si>
  <si>
    <t>The Surgery, Glanville Drive</t>
  </si>
  <si>
    <t>The Heathcote Primary Care Centre</t>
  </si>
  <si>
    <t>Billet Lane Medical Practice</t>
  </si>
  <si>
    <t>Barking Medical Group Practice</t>
  </si>
  <si>
    <t>St Edwards Medical Centre</t>
  </si>
  <si>
    <t>THE GREEN WOOD PRACTICE</t>
  </si>
  <si>
    <t>The Shrubberies Medical Centre</t>
  </si>
  <si>
    <t>Julia Engwell Health Centre</t>
  </si>
  <si>
    <t>The Forest Edge Practice</t>
  </si>
  <si>
    <t>High Street Surgery</t>
  </si>
  <si>
    <t>Rydal Group Practice</t>
  </si>
  <si>
    <t>HORNCHURCH HEALTHCARE</t>
  </si>
  <si>
    <t>Straight Road Doctors Surgery</t>
  </si>
  <si>
    <t>Dr Saheecha's Practices</t>
  </si>
  <si>
    <t>FIVE ELMS MEDICAL PRACTICE</t>
  </si>
  <si>
    <t>Dr Sanomi &amp; Olajide - RushGreen Medical Centre</t>
  </si>
  <si>
    <t>BROAD STREET MEDICAL CENTRE</t>
  </si>
  <si>
    <t>Central Park Surgery</t>
  </si>
  <si>
    <t>Avon Road Surgery</t>
  </si>
  <si>
    <t>Laburnum Health Centre</t>
  </si>
  <si>
    <t>Hedgemans Medical Centre</t>
  </si>
  <si>
    <t>GREEN LANE SURGERY</t>
  </si>
  <si>
    <t>Primary Healthcare Centre</t>
  </si>
  <si>
    <t>Dr Poolo's Surgery</t>
  </si>
  <si>
    <t>QUEEN MARY PRACTICE</t>
  </si>
  <si>
    <t>Halbutt St. Surgery</t>
  </si>
  <si>
    <t>Fencepiece Road Medical Centre</t>
  </si>
  <si>
    <t>Dr M Fateh's Practice Dagenham</t>
  </si>
  <si>
    <t>Marks Gate HC</t>
  </si>
  <si>
    <t>Dr Marks Practice</t>
  </si>
  <si>
    <t>SUTTONS AVENUE SURGERY</t>
  </si>
  <si>
    <t>Maylands Healthcare</t>
  </si>
  <si>
    <t>Clayhall Group Practice</t>
  </si>
  <si>
    <t>THE LOXFORD PRACTICE</t>
  </si>
  <si>
    <t>KINGS PARK SURGERY</t>
  </si>
  <si>
    <t>Porters Avenue Health Centre</t>
  </si>
  <si>
    <t>Dr A Arif's Practice</t>
  </si>
  <si>
    <r>
      <t xml:space="preserve">Patients on the asthma register </t>
    </r>
    <r>
      <rPr>
        <b/>
        <i/>
        <sz val="10"/>
        <color theme="1"/>
        <rFont val="Calibri"/>
        <family val="2"/>
        <scheme val="minor"/>
      </rPr>
      <t>- Baseline from 01/04/2024</t>
    </r>
  </si>
  <si>
    <t>Description</t>
  </si>
  <si>
    <t>QOF</t>
  </si>
  <si>
    <r>
      <t>Patients on the COPD register -</t>
    </r>
    <r>
      <rPr>
        <b/>
        <sz val="10"/>
        <color theme="1"/>
        <rFont val="Calibri"/>
        <family val="2"/>
        <scheme val="minor"/>
      </rPr>
      <t xml:space="preserve"> </t>
    </r>
    <r>
      <rPr>
        <b/>
        <i/>
        <sz val="10"/>
        <color theme="1"/>
        <rFont val="Calibri"/>
        <family val="2"/>
        <scheme val="minor"/>
      </rPr>
      <t>Baseline from 01/04/2024</t>
    </r>
  </si>
  <si>
    <r>
      <t>Patients on the COPD register -</t>
    </r>
    <r>
      <rPr>
        <b/>
        <sz val="10"/>
        <color theme="0"/>
        <rFont val="Calibri"/>
        <family val="2"/>
        <scheme val="minor"/>
      </rPr>
      <t xml:space="preserve"> </t>
    </r>
    <r>
      <rPr>
        <b/>
        <i/>
        <sz val="10"/>
        <color theme="0"/>
        <rFont val="Calibri"/>
        <family val="2"/>
        <scheme val="minor"/>
      </rPr>
      <t>Baseline from 01/04/2024</t>
    </r>
  </si>
  <si>
    <t>Patients on the asthma register - Baseline from 01/04/2023</t>
  </si>
  <si>
    <t>01/04/2024 - 01/04/2025</t>
  </si>
  <si>
    <t>Forest 8</t>
  </si>
  <si>
    <t xml:space="preserve">v1 </t>
  </si>
  <si>
    <t>Dates rolled over</t>
  </si>
  <si>
    <t>v2</t>
  </si>
  <si>
    <t>% rounded up</t>
  </si>
  <si>
    <t>*All % rounded to the nearest whole number.</t>
  </si>
  <si>
    <t>Lower Clapton General Practice</t>
  </si>
  <si>
    <t>HV-5</t>
  </si>
  <si>
    <t>Liberty</t>
  </si>
  <si>
    <t>Quarter</t>
  </si>
  <si>
    <t>Asthma Annual Review LIS Completed (Payment)</t>
  </si>
  <si>
    <t>COPD Annual Review LIS Completed (Payment)</t>
  </si>
  <si>
    <t>Q1</t>
  </si>
  <si>
    <t>Q2</t>
  </si>
  <si>
    <t>Q3</t>
  </si>
  <si>
    <t>Q4</t>
  </si>
  <si>
    <t>Asthma Annual Review LIS Completed (payment)</t>
  </si>
  <si>
    <t>Chadwell Heath Health Centre - The Upstairs Surgery</t>
  </si>
  <si>
    <t>V2</t>
  </si>
  <si>
    <t>Payment tab</t>
  </si>
  <si>
    <t>Liberty PCN added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</si>
</sst>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3" formatCode="_-* #,##0.00_-;\-* #,##0.00_-;_-* &quot;-&quot;??_-;_-@_-"/>
    <numFmt numFmtId="164" formatCode="_-* #,##0_-;\-* #,##0_-;_-* &quot;-&quot;??_-;_-@_-"/>
    <numFmt numFmtId="165" formatCode="0.0%"/>
  </numFmts>
  <fonts count="33"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1"/>
      <color rgb="FFFFFFFF"/>
      <name val="Calibri"/>
      <family val="2"/>
      <scheme val="minor"/>
    </font>
    <font>
      <sz val="8"/>
      <name val="Calibri"/>
      <family val="2"/>
      <scheme val="minor"/>
    </font>
    <font>
      <sz val="10"/>
      <color theme="1"/>
      <name val="Calibri"/>
      <family val="2"/>
      <scheme val="minor"/>
    </font>
    <font>
      <sz val="10"/>
      <color theme="0"/>
      <name val="Calibri"/>
      <family val="2"/>
      <scheme val="minor"/>
    </font>
    <font>
      <sz val="10"/>
      <name val="Calibri"/>
      <family val="2"/>
      <scheme val="minor"/>
    </font>
    <font>
      <sz val="36"/>
      <color theme="1"/>
      <name val="Calibri"/>
      <family val="2"/>
      <scheme val="minor"/>
    </font>
    <font>
      <b/>
      <i/>
      <sz val="10"/>
      <color theme="1"/>
      <name val="Calibri"/>
      <family val="2"/>
      <scheme val="minor"/>
    </font>
    <font>
      <b/>
      <sz val="10"/>
      <color theme="1"/>
      <name val="Calibri"/>
      <family val="2"/>
      <scheme val="minor"/>
    </font>
    <font>
      <sz val="24"/>
      <color theme="5" tint="-0.249977111117893"/>
      <name val="Calibri"/>
      <family val="2"/>
      <scheme val="minor"/>
    </font>
    <font>
      <sz val="14"/>
      <color theme="1"/>
      <name val="Calibri"/>
      <family val="2"/>
      <scheme val="minor"/>
    </font>
    <font>
      <b/>
      <sz val="18"/>
      <color theme="1"/>
      <name val="Calibri"/>
      <family val="2"/>
      <scheme val="minor"/>
    </font>
    <font>
      <b/>
      <u/>
      <sz val="12"/>
      <color theme="1"/>
      <name val="Calibri"/>
      <family val="2"/>
      <scheme val="minor"/>
    </font>
    <font>
      <b/>
      <sz val="24"/>
      <color theme="1"/>
      <name val="Calibri"/>
      <family val="2"/>
      <scheme val="minor"/>
    </font>
    <font>
      <sz val="16"/>
      <color theme="1"/>
      <name val="Arial"/>
      <family val="2"/>
    </font>
    <font>
      <sz val="24"/>
      <name val="Calibri"/>
      <family val="2"/>
      <scheme val="minor"/>
    </font>
    <font>
      <sz val="14"/>
      <name val="Calibri"/>
      <family val="2"/>
      <scheme val="minor"/>
    </font>
    <font>
      <b/>
      <u/>
      <sz val="12"/>
      <name val="Calibri"/>
      <family val="2"/>
      <scheme val="minor"/>
    </font>
    <font>
      <b/>
      <sz val="11"/>
      <name val="Calibri"/>
      <family val="2"/>
      <scheme val="minor"/>
    </font>
    <font>
      <b/>
      <sz val="11"/>
      <color theme="0"/>
      <name val="Calibri"/>
      <family val="2"/>
      <scheme val="minor"/>
    </font>
    <font>
      <sz val="11"/>
      <color theme="0"/>
      <name val="Calibri"/>
      <family val="2"/>
      <scheme val="minor"/>
    </font>
    <font>
      <sz val="24"/>
      <color theme="0"/>
      <name val="Calibri"/>
      <family val="2"/>
      <scheme val="minor"/>
    </font>
    <font>
      <sz val="14"/>
      <color theme="0"/>
      <name val="Calibri"/>
      <family val="2"/>
      <scheme val="minor"/>
    </font>
    <font>
      <b/>
      <sz val="10"/>
      <color theme="0"/>
      <name val="Calibri"/>
      <family val="2"/>
      <scheme val="minor"/>
    </font>
    <font>
      <b/>
      <i/>
      <sz val="10"/>
      <color theme="0"/>
      <name val="Calibri"/>
      <family val="2"/>
      <scheme val="minor"/>
    </font>
    <font>
      <sz val="24"/>
      <color theme="7" tint="-0.249977111117893"/>
      <name val="Calibri"/>
      <family val="2"/>
      <scheme val="minor"/>
    </font>
    <font>
      <sz val="16"/>
      <color theme="1"/>
      <name val="Calibri"/>
      <family val="2"/>
      <scheme val="minor"/>
    </font>
    <font>
      <b/>
      <i/>
      <sz val="14"/>
      <color theme="1"/>
      <name val="Calibri"/>
      <family val="2"/>
      <scheme val="minor"/>
    </font>
    <font>
      <i/>
      <sz val="11"/>
      <color theme="1"/>
      <name val="Calibri"/>
      <family val="2"/>
      <scheme val="minor"/>
    </font>
    <font>
      <b/>
      <sz val="18"/>
      <color theme="0"/>
      <name val="Calibri"/>
      <family val="2"/>
      <scheme val="minor"/>
    </font>
  </fonts>
  <fills count="12">
    <fill>
      <patternFill patternType="none"/>
    </fill>
    <fill>
      <patternFill patternType="gray125"/>
    </fill>
    <fill>
      <patternFill patternType="solid">
        <fgColor theme="0"/>
        <bgColor indexed="64"/>
      </patternFill>
    </fill>
    <fill>
      <patternFill patternType="solid">
        <fgColor rgb="FF70AD47"/>
        <bgColor indexed="64"/>
      </patternFill>
    </fill>
    <fill>
      <patternFill patternType="solid">
        <fgColor theme="9" tint="0.79998168889431442"/>
        <bgColor theme="9" tint="0.79998168889431442"/>
      </patternFill>
    </fill>
    <fill>
      <patternFill patternType="solid">
        <fgColor theme="9"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rgb="FFFF0000"/>
        <bgColor indexed="64"/>
      </patternFill>
    </fill>
  </fills>
  <borders count="6">
    <border>
      <left/>
      <right/>
      <top/>
      <bottom/>
      <diagonal/>
    </border>
    <border>
      <left/>
      <right/>
      <top style="thin">
        <color rgb="FFA9D08E"/>
      </top>
      <bottom style="thin">
        <color rgb="FFA9D08E"/>
      </bottom>
      <diagonal/>
    </border>
    <border>
      <left style="thin">
        <color theme="9" tint="0.39997558519241921"/>
      </left>
      <right/>
      <top style="thin">
        <color theme="9" tint="0.39997558519241921"/>
      </top>
      <bottom style="thin">
        <color theme="9" tint="0.3999755851924192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theme="2" tint="-9.9978637043366805E-2"/>
      </right>
      <top style="thin">
        <color theme="0" tint="-0.14999847407452621"/>
      </top>
      <bottom/>
      <diagonal/>
    </border>
    <border>
      <left/>
      <right style="thin">
        <color theme="2" tint="-9.9978637043366805E-2"/>
      </right>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97">
    <xf numFmtId="0" fontId="0" fillId="0" borderId="0" xfId="0"/>
    <xf numFmtId="0" fontId="0" fillId="0" borderId="0" xfId="0" quotePrefix="1"/>
    <xf numFmtId="14" fontId="0" fillId="0" borderId="0" xfId="0" applyNumberFormat="1"/>
    <xf numFmtId="0" fontId="0" fillId="2" borderId="0" xfId="0" applyFill="1"/>
    <xf numFmtId="164" fontId="0" fillId="0" borderId="0" xfId="1" applyNumberFormat="1" applyFont="1" applyProtection="1"/>
    <xf numFmtId="0" fontId="3" fillId="0" borderId="0" xfId="0" applyFont="1"/>
    <xf numFmtId="0" fontId="2" fillId="0" borderId="0" xfId="0" applyFont="1"/>
    <xf numFmtId="0" fontId="2" fillId="0" borderId="0" xfId="0" applyFont="1" applyAlignment="1">
      <alignment horizontal="center" vertical="center" wrapText="1"/>
    </xf>
    <xf numFmtId="0" fontId="4" fillId="3" borderId="1" xfId="0" applyFont="1" applyFill="1" applyBorder="1"/>
    <xf numFmtId="0" fontId="0" fillId="4" borderId="2" xfId="0" applyFill="1" applyBorder="1"/>
    <xf numFmtId="0" fontId="0" fillId="0" borderId="2" xfId="0" applyBorder="1"/>
    <xf numFmtId="0" fontId="6" fillId="0" borderId="0" xfId="0" applyFont="1"/>
    <xf numFmtId="0" fontId="7" fillId="5" borderId="0" xfId="0" applyFont="1" applyFill="1"/>
    <xf numFmtId="0" fontId="8" fillId="6" borderId="0" xfId="0" applyFont="1" applyFill="1"/>
    <xf numFmtId="0" fontId="8" fillId="7" borderId="0" xfId="0" applyFont="1" applyFill="1"/>
    <xf numFmtId="0" fontId="0" fillId="8" borderId="0" xfId="0" applyFill="1"/>
    <xf numFmtId="0" fontId="6" fillId="8" borderId="0" xfId="0" applyFont="1" applyFill="1"/>
    <xf numFmtId="0" fontId="9" fillId="2" borderId="0" xfId="0" applyFont="1" applyFill="1" applyAlignment="1">
      <alignment horizontal="left" vertical="top"/>
    </xf>
    <xf numFmtId="22" fontId="0" fillId="0" borderId="0" xfId="0" applyNumberFormat="1"/>
    <xf numFmtId="15" fontId="0" fillId="0" borderId="0" xfId="0" applyNumberFormat="1"/>
    <xf numFmtId="9" fontId="0" fillId="0" borderId="0" xfId="2" applyFont="1" applyAlignment="1">
      <alignment horizontal="right"/>
    </xf>
    <xf numFmtId="9" fontId="0" fillId="8" borderId="0" xfId="0" applyNumberFormat="1" applyFill="1"/>
    <xf numFmtId="0" fontId="12" fillId="2" borderId="0" xfId="0" applyFont="1" applyFill="1" applyAlignment="1">
      <alignment horizontal="left" vertical="top"/>
    </xf>
    <xf numFmtId="14" fontId="13" fillId="2" borderId="0" xfId="0" applyNumberFormat="1" applyFont="1" applyFill="1" applyAlignment="1">
      <alignment horizontal="left" vertical="top"/>
    </xf>
    <xf numFmtId="0" fontId="15" fillId="2" borderId="0" xfId="0" applyFont="1" applyFill="1" applyAlignment="1">
      <alignment horizontal="center"/>
    </xf>
    <xf numFmtId="0" fontId="15" fillId="2" borderId="0" xfId="0" applyFont="1" applyFill="1" applyAlignment="1">
      <alignment horizontal="center" vertical="center"/>
    </xf>
    <xf numFmtId="0" fontId="0" fillId="9" borderId="0" xfId="0" applyFill="1"/>
    <xf numFmtId="0" fontId="0" fillId="10" borderId="0" xfId="0" applyFill="1"/>
    <xf numFmtId="14" fontId="0" fillId="2" borderId="0" xfId="0" applyNumberFormat="1" applyFill="1" applyAlignment="1">
      <alignment horizontal="center" vertical="center"/>
    </xf>
    <xf numFmtId="0" fontId="2" fillId="9" borderId="0" xfId="0" applyFont="1" applyFill="1" applyAlignment="1">
      <alignment horizontal="center" vertical="center" wrapText="1"/>
    </xf>
    <xf numFmtId="0" fontId="2" fillId="2" borderId="0" xfId="0" applyFont="1" applyFill="1" applyAlignment="1">
      <alignment horizontal="center" vertical="center" wrapText="1"/>
    </xf>
    <xf numFmtId="164" fontId="2" fillId="0" borderId="0" xfId="1" applyNumberFormat="1" applyFont="1" applyProtection="1"/>
    <xf numFmtId="164" fontId="0" fillId="2" borderId="0" xfId="1" applyNumberFormat="1" applyFont="1" applyFill="1" applyProtection="1"/>
    <xf numFmtId="164" fontId="2" fillId="2" borderId="0" xfId="1" applyNumberFormat="1" applyFont="1" applyFill="1" applyProtection="1"/>
    <xf numFmtId="0" fontId="6" fillId="9" borderId="0" xfId="0" applyFont="1" applyFill="1"/>
    <xf numFmtId="0" fontId="2" fillId="9" borderId="0" xfId="0" applyFont="1" applyFill="1"/>
    <xf numFmtId="0" fontId="2" fillId="2" borderId="0" xfId="0" applyFont="1" applyFill="1"/>
    <xf numFmtId="0" fontId="0" fillId="2" borderId="0" xfId="1" applyNumberFormat="1" applyFont="1" applyFill="1" applyAlignment="1" applyProtection="1">
      <alignment horizontal="right"/>
    </xf>
    <xf numFmtId="14" fontId="14" fillId="2" borderId="0" xfId="0" applyNumberFormat="1" applyFont="1" applyFill="1" applyAlignment="1">
      <alignment horizontal="left" vertical="top"/>
    </xf>
    <xf numFmtId="0" fontId="15" fillId="9" borderId="0" xfId="0" applyFont="1" applyFill="1" applyAlignment="1">
      <alignment horizontal="center" vertical="center"/>
    </xf>
    <xf numFmtId="1" fontId="0" fillId="0" borderId="0" xfId="1" applyNumberFormat="1" applyFont="1" applyProtection="1"/>
    <xf numFmtId="1" fontId="2" fillId="0" borderId="0" xfId="1" applyNumberFormat="1" applyFont="1" applyProtection="1"/>
    <xf numFmtId="1" fontId="2" fillId="0" borderId="0" xfId="1" applyNumberFormat="1" applyFont="1" applyAlignment="1" applyProtection="1">
      <alignment horizontal="right"/>
    </xf>
    <xf numFmtId="1" fontId="2" fillId="9" borderId="0" xfId="0" applyNumberFormat="1" applyFont="1" applyFill="1"/>
    <xf numFmtId="9" fontId="0" fillId="2" borderId="0" xfId="2" applyFont="1" applyFill="1" applyAlignment="1">
      <alignment horizontal="right"/>
    </xf>
    <xf numFmtId="9" fontId="0" fillId="2" borderId="0" xfId="0" applyNumberFormat="1" applyFill="1"/>
    <xf numFmtId="1" fontId="0" fillId="0" borderId="0" xfId="2" applyNumberFormat="1" applyFont="1" applyAlignment="1">
      <alignment horizontal="right"/>
    </xf>
    <xf numFmtId="0" fontId="16" fillId="2" borderId="0" xfId="0" applyFont="1" applyFill="1"/>
    <xf numFmtId="0" fontId="17" fillId="0" borderId="0" xfId="0" applyFont="1"/>
    <xf numFmtId="14" fontId="3" fillId="2" borderId="3" xfId="0" applyNumberFormat="1" applyFont="1" applyFill="1" applyBorder="1" applyAlignment="1">
      <alignment horizontal="center" vertical="center"/>
    </xf>
    <xf numFmtId="0" fontId="2" fillId="0" borderId="3" xfId="0" applyFont="1" applyBorder="1" applyAlignment="1">
      <alignment horizontal="center" vertical="center" wrapText="1"/>
    </xf>
    <xf numFmtId="0" fontId="0" fillId="0" borderId="0" xfId="1" applyNumberFormat="1" applyFont="1" applyProtection="1"/>
    <xf numFmtId="14" fontId="0" fillId="0" borderId="0" xfId="0" quotePrefix="1" applyNumberFormat="1"/>
    <xf numFmtId="0" fontId="0" fillId="2" borderId="0" xfId="0" applyFill="1" applyAlignment="1">
      <alignment vertical="top" wrapText="1"/>
    </xf>
    <xf numFmtId="0" fontId="0" fillId="0" borderId="0" xfId="0" applyAlignment="1">
      <alignment vertical="top" wrapText="1"/>
    </xf>
    <xf numFmtId="0" fontId="3" fillId="11" borderId="0" xfId="0" applyFont="1" applyFill="1"/>
    <xf numFmtId="1" fontId="2" fillId="2" borderId="0" xfId="1" applyNumberFormat="1" applyFont="1" applyFill="1" applyProtection="1"/>
    <xf numFmtId="1" fontId="2" fillId="2" borderId="0" xfId="0" applyNumberFormat="1" applyFont="1" applyFill="1"/>
    <xf numFmtId="0" fontId="18" fillId="11" borderId="0" xfId="0" applyFont="1" applyFill="1" applyAlignment="1">
      <alignment horizontal="left" vertical="top"/>
    </xf>
    <xf numFmtId="14" fontId="19" fillId="11" borderId="0" xfId="0" applyNumberFormat="1" applyFont="1" applyFill="1" applyAlignment="1">
      <alignment horizontal="left" vertical="top"/>
    </xf>
    <xf numFmtId="0" fontId="20" fillId="11" borderId="0" xfId="0" applyFont="1" applyFill="1" applyAlignment="1">
      <alignment horizontal="center" vertical="center"/>
    </xf>
    <xf numFmtId="1" fontId="21" fillId="11" borderId="0" xfId="1" applyNumberFormat="1" applyFont="1" applyFill="1" applyProtection="1"/>
    <xf numFmtId="1" fontId="21" fillId="11" borderId="0" xfId="0" applyNumberFormat="1" applyFont="1" applyFill="1"/>
    <xf numFmtId="0" fontId="24" fillId="11" borderId="0" xfId="0" applyFont="1" applyFill="1" applyAlignment="1">
      <alignment horizontal="left" vertical="top"/>
    </xf>
    <xf numFmtId="14" fontId="25" fillId="11" borderId="0" xfId="0" applyNumberFormat="1" applyFont="1" applyFill="1" applyAlignment="1">
      <alignment horizontal="left" vertical="top"/>
    </xf>
    <xf numFmtId="0" fontId="23" fillId="11" borderId="0" xfId="0" applyFont="1" applyFill="1"/>
    <xf numFmtId="0" fontId="22" fillId="11" borderId="0" xfId="0" applyFont="1" applyFill="1" applyAlignment="1">
      <alignment horizontal="center" vertical="center" wrapText="1"/>
    </xf>
    <xf numFmtId="164" fontId="23" fillId="11" borderId="0" xfId="1" applyNumberFormat="1" applyFont="1" applyFill="1" applyProtection="1"/>
    <xf numFmtId="0" fontId="23" fillId="11" borderId="0" xfId="1" applyNumberFormat="1" applyFont="1" applyFill="1" applyAlignment="1" applyProtection="1">
      <alignment horizontal="right"/>
    </xf>
    <xf numFmtId="1" fontId="0" fillId="11" borderId="0" xfId="1" applyNumberFormat="1" applyFont="1" applyFill="1" applyProtection="1"/>
    <xf numFmtId="0" fontId="28" fillId="2" borderId="0" xfId="0" applyFont="1" applyFill="1" applyAlignment="1">
      <alignment horizontal="left" vertical="top"/>
    </xf>
    <xf numFmtId="14" fontId="29" fillId="2" borderId="0" xfId="0" applyNumberFormat="1" applyFont="1" applyFill="1" applyAlignment="1">
      <alignment horizontal="left" vertical="top"/>
    </xf>
    <xf numFmtId="0" fontId="30" fillId="2" borderId="0" xfId="0" applyFont="1" applyFill="1"/>
    <xf numFmtId="9" fontId="0" fillId="0" borderId="0" xfId="0" applyNumberFormat="1" applyAlignment="1">
      <alignment vertical="top" wrapText="1"/>
    </xf>
    <xf numFmtId="9" fontId="2" fillId="0" borderId="3" xfId="0" applyNumberFormat="1" applyFont="1" applyBorder="1" applyAlignment="1">
      <alignment horizontal="center" vertical="center" wrapText="1"/>
    </xf>
    <xf numFmtId="9" fontId="0" fillId="0" borderId="0" xfId="0" applyNumberFormat="1"/>
    <xf numFmtId="9" fontId="0" fillId="2" borderId="0" xfId="2" applyFont="1" applyFill="1"/>
    <xf numFmtId="9" fontId="0" fillId="0" borderId="0" xfId="2" applyFont="1" applyAlignment="1">
      <alignment vertical="top" wrapText="1"/>
    </xf>
    <xf numFmtId="9" fontId="2" fillId="0" borderId="3" xfId="2" applyFont="1" applyBorder="1" applyAlignment="1">
      <alignment horizontal="center" vertical="center" wrapText="1"/>
    </xf>
    <xf numFmtId="9" fontId="0" fillId="8" borderId="0" xfId="2" applyFont="1" applyFill="1"/>
    <xf numFmtId="9" fontId="0" fillId="0" borderId="0" xfId="2" applyFont="1"/>
    <xf numFmtId="9" fontId="0" fillId="0" borderId="4" xfId="2" applyFont="1" applyBorder="1" applyAlignment="1">
      <alignment horizontal="right"/>
    </xf>
    <xf numFmtId="9" fontId="0" fillId="0" borderId="5" xfId="2" applyFont="1" applyBorder="1" applyAlignment="1">
      <alignment horizontal="right"/>
    </xf>
    <xf numFmtId="0" fontId="31" fillId="0" borderId="0" xfId="0" applyFont="1"/>
    <xf numFmtId="1" fontId="1" fillId="0" borderId="0" xfId="1" applyNumberFormat="1" applyFont="1" applyAlignment="1" applyProtection="1">
      <alignment horizontal="right"/>
    </xf>
    <xf numFmtId="0" fontId="15" fillId="9" borderId="0" xfId="0" applyFont="1" applyFill="1" applyAlignment="1">
      <alignment horizontal="center" vertical="center" wrapText="1"/>
    </xf>
    <xf numFmtId="0" fontId="15" fillId="9" borderId="0" xfId="0" applyFont="1" applyFill="1" applyAlignment="1">
      <alignment horizontal="center"/>
    </xf>
    <xf numFmtId="0" fontId="0" fillId="0" borderId="0" xfId="0" applyNumberFormat="1"/>
    <xf numFmtId="165" fontId="0" fillId="0" borderId="0" xfId="2" applyNumberFormat="1" applyFont="1" applyAlignment="1">
      <alignment horizontal="right"/>
    </xf>
    <xf numFmtId="1" fontId="0" fillId="0" borderId="0" xfId="1" applyNumberFormat="1" applyFont="1" applyAlignment="1" applyProtection="1">
      <alignment horizontal="right" indent="1"/>
    </xf>
    <xf numFmtId="0" fontId="2" fillId="0" borderId="0" xfId="1" applyNumberFormat="1" applyFont="1" applyProtection="1"/>
    <xf numFmtId="0" fontId="23" fillId="2" borderId="0" xfId="0" applyFont="1" applyFill="1"/>
    <xf numFmtId="0" fontId="32" fillId="2" borderId="0" xfId="0" applyFont="1" applyFill="1"/>
    <xf numFmtId="0" fontId="32" fillId="2" borderId="0" xfId="0" applyFont="1" applyFill="1" applyAlignment="1">
      <alignment horizontal="center" vertical="center"/>
    </xf>
    <xf numFmtId="0" fontId="32" fillId="11" borderId="0" xfId="0" applyFont="1" applyFill="1" applyAlignment="1">
      <alignment horizontal="center" vertical="center"/>
    </xf>
    <xf numFmtId="0" fontId="32" fillId="2" borderId="0" xfId="0" applyFont="1" applyFill="1" applyAlignment="1">
      <alignment horizontal="center"/>
    </xf>
    <xf numFmtId="0" fontId="23" fillId="0" borderId="0" xfId="0" applyFont="1"/>
  </cellXfs>
  <cellStyles count="3">
    <cellStyle name="Comma" xfId="1" builtinId="3"/>
    <cellStyle name="Normal" xfId="0" builtinId="0"/>
    <cellStyle name="Percent" xfId="2" builtinId="5"/>
  </cellStyles>
  <dxfs count="127">
    <dxf>
      <font>
        <color rgb="FFFF0000"/>
      </font>
    </dxf>
    <dxf>
      <font>
        <color theme="0"/>
      </font>
      <fill>
        <patternFill>
          <bgColor theme="5" tint="-0.499984740745262"/>
        </patternFill>
      </fill>
    </dxf>
    <dxf>
      <font>
        <color theme="0"/>
      </font>
      <fill>
        <patternFill>
          <bgColor theme="5" tint="-0.24994659260841701"/>
        </patternFill>
      </fill>
    </dxf>
    <dxf>
      <font>
        <color theme="1"/>
      </font>
      <fill>
        <patternFill>
          <bgColor theme="5" tint="0.39994506668294322"/>
        </patternFill>
      </fill>
    </dxf>
    <dxf>
      <font>
        <color auto="1"/>
      </font>
      <fill>
        <patternFill>
          <bgColor theme="5" tint="0.59996337778862885"/>
        </patternFill>
      </fill>
    </dxf>
    <dxf>
      <font>
        <color auto="1"/>
      </font>
      <fill>
        <patternFill>
          <bgColor theme="5" tint="0.79998168889431442"/>
        </patternFill>
      </fill>
    </dxf>
    <dxf>
      <font>
        <color theme="0"/>
      </font>
      <fill>
        <patternFill>
          <bgColor theme="5" tint="-0.499984740745262"/>
        </patternFill>
      </fill>
    </dxf>
    <dxf>
      <font>
        <color theme="0"/>
      </font>
      <fill>
        <patternFill>
          <bgColor theme="5" tint="-0.24994659260841701"/>
        </patternFill>
      </fill>
    </dxf>
    <dxf>
      <font>
        <color theme="1"/>
      </font>
      <fill>
        <patternFill>
          <bgColor theme="5" tint="0.39994506668294322"/>
        </patternFill>
      </fill>
    </dxf>
    <dxf>
      <font>
        <color auto="1"/>
      </font>
      <fill>
        <patternFill>
          <bgColor theme="5" tint="0.59996337778862885"/>
        </patternFill>
      </fill>
    </dxf>
    <dxf>
      <font>
        <color auto="1"/>
      </font>
      <fill>
        <patternFill>
          <bgColor theme="5" tint="0.79998168889431442"/>
        </patternFill>
      </fill>
    </dxf>
    <dxf>
      <font>
        <color auto="1"/>
      </font>
      <fill>
        <patternFill>
          <bgColor theme="5" tint="0.79998168889431442"/>
        </patternFill>
      </fill>
    </dxf>
    <dxf>
      <font>
        <color auto="1"/>
      </font>
      <fill>
        <patternFill>
          <bgColor theme="5" tint="0.59996337778862885"/>
        </patternFill>
      </fill>
    </dxf>
    <dxf>
      <font>
        <color theme="1"/>
      </font>
      <fill>
        <patternFill>
          <bgColor theme="5" tint="0.39994506668294322"/>
        </patternFill>
      </fill>
    </dxf>
    <dxf>
      <font>
        <color theme="0"/>
      </font>
      <fill>
        <patternFill>
          <bgColor theme="5" tint="-0.24994659260841701"/>
        </patternFill>
      </fill>
    </dxf>
    <dxf>
      <font>
        <color rgb="FFFF0000"/>
      </font>
    </dxf>
    <dxf>
      <font>
        <color theme="0"/>
      </font>
      <fill>
        <patternFill>
          <bgColor theme="5" tint="-0.499984740745262"/>
        </patternFill>
      </fill>
    </dxf>
    <dxf>
      <font>
        <color theme="0"/>
      </font>
      <fill>
        <patternFill>
          <bgColor theme="5" tint="-0.499984740745262"/>
        </patternFill>
      </fill>
    </dxf>
    <dxf>
      <font>
        <color theme="0"/>
      </font>
      <fill>
        <patternFill>
          <bgColor theme="5" tint="-0.24994659260841701"/>
        </patternFill>
      </fill>
    </dxf>
    <dxf>
      <font>
        <color theme="1"/>
      </font>
      <fill>
        <patternFill>
          <bgColor theme="5" tint="0.39994506668294322"/>
        </patternFill>
      </fill>
    </dxf>
    <dxf>
      <font>
        <color auto="1"/>
      </font>
      <fill>
        <patternFill>
          <bgColor theme="5" tint="0.59996337778862885"/>
        </patternFill>
      </fill>
    </dxf>
    <dxf>
      <font>
        <color auto="1"/>
      </font>
      <fill>
        <patternFill>
          <bgColor theme="5" tint="0.79998168889431442"/>
        </patternFill>
      </fill>
    </dxf>
    <dxf>
      <font>
        <color rgb="FFFF0000"/>
      </font>
    </dxf>
    <dxf>
      <font>
        <color theme="0"/>
      </font>
      <fill>
        <patternFill>
          <bgColor theme="7" tint="-0.499984740745262"/>
        </patternFill>
      </fill>
    </dxf>
    <dxf>
      <font>
        <color theme="0"/>
      </font>
      <fill>
        <patternFill>
          <bgColor theme="7" tint="-0.24994659260841701"/>
        </patternFill>
      </fill>
    </dxf>
    <dxf>
      <font>
        <color theme="1"/>
      </font>
      <fill>
        <patternFill>
          <bgColor theme="7" tint="0.39994506668294322"/>
        </patternFill>
      </fill>
    </dxf>
    <dxf>
      <font>
        <color auto="1"/>
      </font>
      <fill>
        <patternFill>
          <bgColor theme="7" tint="0.59996337778862885"/>
        </patternFill>
      </fill>
    </dxf>
    <dxf>
      <font>
        <color auto="1"/>
      </font>
      <fill>
        <patternFill>
          <bgColor theme="7" tint="0.79998168889431442"/>
        </patternFill>
      </fill>
    </dxf>
    <dxf>
      <font>
        <color rgb="FFFF0000"/>
      </font>
    </dxf>
    <dxf>
      <font>
        <color theme="0"/>
      </font>
      <fill>
        <patternFill>
          <bgColor theme="5" tint="-0.499984740745262"/>
        </patternFill>
      </fill>
    </dxf>
    <dxf>
      <font>
        <color theme="0"/>
      </font>
      <fill>
        <patternFill>
          <bgColor theme="5" tint="-0.24994659260841701"/>
        </patternFill>
      </fill>
    </dxf>
    <dxf>
      <font>
        <color theme="1"/>
      </font>
      <fill>
        <patternFill>
          <bgColor theme="5" tint="0.39994506668294322"/>
        </patternFill>
      </fill>
    </dxf>
    <dxf>
      <font>
        <color auto="1"/>
      </font>
      <fill>
        <patternFill>
          <bgColor theme="5" tint="0.59996337778862885"/>
        </patternFill>
      </fill>
    </dxf>
    <dxf>
      <font>
        <color auto="1"/>
      </font>
      <fill>
        <patternFill>
          <bgColor theme="5" tint="0.79998168889431442"/>
        </patternFill>
      </fill>
    </dxf>
    <dxf>
      <font>
        <color rgb="FFFF0000"/>
      </font>
    </dxf>
    <dxf>
      <font>
        <color theme="0"/>
      </font>
      <fill>
        <patternFill>
          <bgColor theme="7" tint="-0.499984740745262"/>
        </patternFill>
      </fill>
    </dxf>
    <dxf>
      <font>
        <color theme="0"/>
      </font>
      <fill>
        <patternFill>
          <bgColor theme="7" tint="-0.24994659260841701"/>
        </patternFill>
      </fill>
    </dxf>
    <dxf>
      <font>
        <color theme="1"/>
      </font>
      <fill>
        <patternFill>
          <bgColor theme="7" tint="0.39994506668294322"/>
        </patternFill>
      </fill>
    </dxf>
    <dxf>
      <font>
        <color auto="1"/>
      </font>
      <fill>
        <patternFill>
          <bgColor theme="7" tint="0.59996337778862885"/>
        </patternFill>
      </fill>
    </dxf>
    <dxf>
      <font>
        <color auto="1"/>
      </font>
      <fill>
        <patternFill>
          <bgColor theme="7" tint="0.79998168889431442"/>
        </patternFill>
      </fill>
    </dxf>
    <dxf>
      <font>
        <color theme="0"/>
      </font>
      <fill>
        <patternFill>
          <bgColor theme="7" tint="-0.499984740745262"/>
        </patternFill>
      </fill>
    </dxf>
    <dxf>
      <font>
        <color theme="0"/>
      </font>
      <fill>
        <patternFill>
          <bgColor theme="7" tint="-0.24994659260841701"/>
        </patternFill>
      </fill>
    </dxf>
    <dxf>
      <font>
        <color theme="1"/>
      </font>
      <fill>
        <patternFill>
          <bgColor theme="7" tint="0.39994506668294322"/>
        </patternFill>
      </fill>
    </dxf>
    <dxf>
      <font>
        <color auto="1"/>
      </font>
      <fill>
        <patternFill>
          <bgColor theme="7" tint="0.59996337778862885"/>
        </patternFill>
      </fill>
    </dxf>
    <dxf>
      <font>
        <color auto="1"/>
      </font>
      <fill>
        <patternFill>
          <bgColor theme="7" tint="0.79998168889431442"/>
        </patternFill>
      </fill>
    </dxf>
    <dxf>
      <font>
        <color theme="0"/>
      </font>
      <fill>
        <patternFill>
          <bgColor theme="7" tint="-0.499984740745262"/>
        </patternFill>
      </fill>
    </dxf>
    <dxf>
      <font>
        <color theme="0"/>
      </font>
      <fill>
        <patternFill>
          <bgColor theme="7" tint="-0.24994659260841701"/>
        </patternFill>
      </fill>
    </dxf>
    <dxf>
      <font>
        <color theme="1"/>
      </font>
      <fill>
        <patternFill>
          <bgColor theme="7" tint="0.39994506668294322"/>
        </patternFill>
      </fill>
    </dxf>
    <dxf>
      <font>
        <color auto="1"/>
      </font>
      <fill>
        <patternFill>
          <bgColor theme="7" tint="0.59996337778862885"/>
        </patternFill>
      </fill>
    </dxf>
    <dxf>
      <font>
        <color auto="1"/>
      </font>
      <fill>
        <patternFill>
          <bgColor theme="7" tint="0.79998168889431442"/>
        </patternFill>
      </fill>
    </dxf>
    <dxf>
      <font>
        <color rgb="FFFF0000"/>
      </font>
    </dxf>
    <dxf>
      <font>
        <color theme="0"/>
      </font>
      <fill>
        <patternFill>
          <bgColor theme="7" tint="-0.499984740745262"/>
        </patternFill>
      </fill>
    </dxf>
    <dxf>
      <font>
        <color theme="0"/>
      </font>
      <fill>
        <patternFill>
          <bgColor theme="7" tint="-0.24994659260841701"/>
        </patternFill>
      </fill>
    </dxf>
    <dxf>
      <font>
        <color theme="1"/>
      </font>
      <fill>
        <patternFill>
          <bgColor theme="7" tint="0.39994506668294322"/>
        </patternFill>
      </fill>
    </dxf>
    <dxf>
      <font>
        <color auto="1"/>
      </font>
      <fill>
        <patternFill>
          <bgColor theme="7" tint="0.59996337778862885"/>
        </patternFill>
      </fill>
    </dxf>
    <dxf>
      <font>
        <color auto="1"/>
      </font>
      <fill>
        <patternFill>
          <bgColor theme="7" tint="0.79998168889431442"/>
        </patternFill>
      </fil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dxf>
    <dxf>
      <numFmt numFmtId="0" formatCode="General"/>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alignment horizontal="general" vertical="bottom" textRotation="0" wrapText="0" indent="0" justifyLastLine="0" shrinkToFit="0" readingOrder="0"/>
    </dxf>
    <dxf>
      <numFmt numFmtId="0" formatCode="General"/>
    </dxf>
    <dxf>
      <numFmt numFmtId="0" formatCode="General"/>
    </dxf>
    <dxf>
      <numFmt numFmtId="0" formatCode="General"/>
    </dxf>
    <dxf>
      <numFmt numFmtId="0" formatCode="General"/>
    </dxf>
    <dxf>
      <numFmt numFmtId="0" formatCode="General"/>
    </dxf>
    <dxf>
      <fill>
        <patternFill>
          <bgColor rgb="FFE2EFDA"/>
        </patternFill>
      </fill>
    </dxf>
    <dxf>
      <font>
        <b/>
        <i val="0"/>
        <color rgb="FFFFFFFF"/>
      </font>
      <fill>
        <patternFill>
          <bgColor rgb="FF70AD47"/>
        </patternFill>
      </fill>
    </dxf>
    <dxf>
      <border>
        <left style="thin">
          <color rgb="FFA9D08E"/>
        </left>
        <right style="thin">
          <color rgb="FFA9D08E"/>
        </right>
        <top style="thin">
          <color rgb="FFA9D08E"/>
        </top>
        <bottom style="thin">
          <color rgb="FFA9D08E"/>
        </bottom>
        <horizontal style="thin">
          <color rgb="FFA9D08E"/>
        </horizontal>
      </border>
    </dxf>
    <dxf>
      <fill>
        <patternFill>
          <bgColor rgb="FFF0F0F0"/>
        </patternFill>
      </fill>
    </dxf>
    <dxf>
      <font>
        <b/>
        <i val="0"/>
        <color rgb="FFFFFFFF"/>
      </font>
      <fill>
        <patternFill>
          <bgColor rgb="FFABABAB"/>
        </patternFill>
      </fill>
    </dxf>
    <dxf>
      <border>
        <left style="thin">
          <color rgb="FFC6C6C6"/>
        </left>
        <right style="thin">
          <color rgb="FFC6C6C6"/>
        </right>
        <top style="thin">
          <color rgb="FFC6C6C6"/>
        </top>
        <bottom style="thin">
          <color rgb="FFC6C6C6"/>
        </bottom>
        <horizontal style="thin">
          <color rgb="FFC6C6C6"/>
        </horizontal>
      </border>
    </dxf>
  </dxfs>
  <tableStyles count="2" defaultTableStyle="TableStyleMedium2" defaultPivotStyle="PivotStyleLight16">
    <tableStyle name="TableStyleQueryPreview" pivot="0" count="3" xr9:uid="{00000000-0011-0000-FFFF-FFFF00000000}">
      <tableStyleElement type="wholeTable" dxfId="126"/>
      <tableStyleElement type="headerRow" dxfId="125"/>
      <tableStyleElement type="firstRowStripe" dxfId="124"/>
    </tableStyle>
    <tableStyle name="TableStyleQueryResult" pivot="0" count="3" xr9:uid="{00000000-0011-0000-FFFF-FFFF01000000}">
      <tableStyleElement type="wholeTable" dxfId="123"/>
      <tableStyleElement type="headerRow" dxfId="122"/>
      <tableStyleElement type="firstRowStripe" dxfId="12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connections" Target="connection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29"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802534760383339"/>
          <c:y val="5.6410256410256411E-2"/>
          <c:w val="0.77197465239616658"/>
          <c:h val="0.82462426812033107"/>
        </c:manualLayout>
      </c:layout>
      <c:barChart>
        <c:barDir val="col"/>
        <c:grouping val="clustered"/>
        <c:varyColors val="0"/>
        <c:ser>
          <c:idx val="14"/>
          <c:order val="0"/>
          <c:tx>
            <c:strRef>
              <c:f>'Respiratory Care (Asthma)'!$M$17</c:f>
              <c:strCache>
                <c:ptCount val="1"/>
                <c:pt idx="0">
                  <c:v>Asthma Trigger recorded</c:v>
                </c:pt>
              </c:strCache>
            </c:strRef>
          </c:tx>
          <c:spPr>
            <a:solidFill>
              <a:schemeClr val="accent6">
                <a:lumMod val="60000"/>
                <a:lumOff val="40000"/>
              </a:schemeClr>
            </a:solidFill>
            <a:ln>
              <a:noFill/>
            </a:ln>
            <a:effectLst/>
          </c:spPr>
          <c:invertIfNegative val="0"/>
          <c:cat>
            <c:strRef>
              <c:f>'Respiratory Care (Asthma)'!$C$18:$C$23</c:f>
              <c:strCache>
                <c:ptCount val="6"/>
                <c:pt idx="0">
                  <c:v>Havering</c:v>
                </c:pt>
                <c:pt idx="1">
                  <c:v>Havering Crest</c:v>
                </c:pt>
                <c:pt idx="2">
                  <c:v>Havering Marshall</c:v>
                </c:pt>
                <c:pt idx="3">
                  <c:v>Havering North</c:v>
                </c:pt>
                <c:pt idx="4">
                  <c:v>Havering South</c:v>
                </c:pt>
                <c:pt idx="5">
                  <c:v>Liberty</c:v>
                </c:pt>
              </c:strCache>
            </c:strRef>
          </c:cat>
          <c:val>
            <c:numRef>
              <c:f>'Respiratory Care (Asthma)'!$N$18:$N$23</c:f>
              <c:numCache>
                <c:formatCode>0%</c:formatCode>
                <c:ptCount val="6"/>
                <c:pt idx="0">
                  <c:v>0.59820089955022493</c:v>
                </c:pt>
                <c:pt idx="1">
                  <c:v>0.78623188405797106</c:v>
                </c:pt>
                <c:pt idx="2">
                  <c:v>0.57232704402515722</c:v>
                </c:pt>
                <c:pt idx="3">
                  <c:v>0.62230671736375154</c:v>
                </c:pt>
                <c:pt idx="4">
                  <c:v>0.49676375404530743</c:v>
                </c:pt>
                <c:pt idx="5">
                  <c:v>0.45193929173693087</c:v>
                </c:pt>
              </c:numCache>
            </c:numRef>
          </c:val>
          <c:extLst>
            <c:ext xmlns:c16="http://schemas.microsoft.com/office/drawing/2014/chart" uri="{C3380CC4-5D6E-409C-BE32-E72D297353CC}">
              <c16:uniqueId val="{00000026-7561-4FA0-AD0D-11A8218C873A}"/>
            </c:ext>
          </c:extLst>
        </c:ser>
        <c:ser>
          <c:idx val="16"/>
          <c:order val="1"/>
          <c:tx>
            <c:strRef>
              <c:f>'Respiratory Care (Asthma)'!$G$17</c:f>
              <c:strCache>
                <c:ptCount val="1"/>
                <c:pt idx="0">
                  <c:v>Asthma Control Score</c:v>
                </c:pt>
              </c:strCache>
            </c:strRef>
          </c:tx>
          <c:spPr>
            <a:solidFill>
              <a:schemeClr val="accent4">
                <a:lumMod val="50000"/>
              </a:schemeClr>
            </a:solidFill>
            <a:ln>
              <a:noFill/>
            </a:ln>
            <a:effectLst/>
          </c:spPr>
          <c:invertIfNegative val="0"/>
          <c:cat>
            <c:strRef>
              <c:f>'Respiratory Care (Asthma)'!$C$18:$C$23</c:f>
              <c:strCache>
                <c:ptCount val="6"/>
                <c:pt idx="0">
                  <c:v>Havering</c:v>
                </c:pt>
                <c:pt idx="1">
                  <c:v>Havering Crest</c:v>
                </c:pt>
                <c:pt idx="2">
                  <c:v>Havering Marshall</c:v>
                </c:pt>
                <c:pt idx="3">
                  <c:v>Havering North</c:v>
                </c:pt>
                <c:pt idx="4">
                  <c:v>Havering South</c:v>
                </c:pt>
                <c:pt idx="5">
                  <c:v>Liberty</c:v>
                </c:pt>
              </c:strCache>
            </c:strRef>
          </c:cat>
          <c:val>
            <c:numRef>
              <c:f>'Respiratory Care (Asthma)'!$H$18:$H$23</c:f>
              <c:numCache>
                <c:formatCode>0%</c:formatCode>
                <c:ptCount val="6"/>
                <c:pt idx="0">
                  <c:v>0.97201399300349822</c:v>
                </c:pt>
                <c:pt idx="1">
                  <c:v>0.98188405797101452</c:v>
                </c:pt>
                <c:pt idx="2">
                  <c:v>0.98113207547169812</c:v>
                </c:pt>
                <c:pt idx="3">
                  <c:v>0.96577946768060841</c:v>
                </c:pt>
                <c:pt idx="4">
                  <c:v>0.970873786407767</c:v>
                </c:pt>
                <c:pt idx="5">
                  <c:v>0.9797639123102867</c:v>
                </c:pt>
              </c:numCache>
            </c:numRef>
          </c:val>
          <c:extLst>
            <c:ext xmlns:c16="http://schemas.microsoft.com/office/drawing/2014/chart" uri="{C3380CC4-5D6E-409C-BE32-E72D297353CC}">
              <c16:uniqueId val="{00000028-7561-4FA0-AD0D-11A8218C873A}"/>
            </c:ext>
          </c:extLst>
        </c:ser>
        <c:ser>
          <c:idx val="18"/>
          <c:order val="2"/>
          <c:tx>
            <c:strRef>
              <c:f>'Respiratory Care (Asthma)'!$Q$17</c:f>
              <c:strCache>
                <c:ptCount val="1"/>
                <c:pt idx="0">
                  <c:v>Smoking Status (Asthma)</c:v>
                </c:pt>
              </c:strCache>
            </c:strRef>
          </c:tx>
          <c:spPr>
            <a:solidFill>
              <a:schemeClr val="accent2">
                <a:lumMod val="70000"/>
                <a:lumOff val="30000"/>
              </a:schemeClr>
            </a:solidFill>
            <a:ln>
              <a:noFill/>
            </a:ln>
            <a:effectLst/>
          </c:spPr>
          <c:invertIfNegative val="0"/>
          <c:cat>
            <c:strRef>
              <c:f>'Respiratory Care (Asthma)'!$C$18:$C$23</c:f>
              <c:strCache>
                <c:ptCount val="6"/>
                <c:pt idx="0">
                  <c:v>Havering</c:v>
                </c:pt>
                <c:pt idx="1">
                  <c:v>Havering Crest</c:v>
                </c:pt>
                <c:pt idx="2">
                  <c:v>Havering Marshall</c:v>
                </c:pt>
                <c:pt idx="3">
                  <c:v>Havering North</c:v>
                </c:pt>
                <c:pt idx="4">
                  <c:v>Havering South</c:v>
                </c:pt>
                <c:pt idx="5">
                  <c:v>Liberty</c:v>
                </c:pt>
              </c:strCache>
            </c:strRef>
          </c:cat>
          <c:val>
            <c:numRef>
              <c:f>'Respiratory Care (Asthma)'!$R$18:$R$23</c:f>
              <c:numCache>
                <c:formatCode>0%</c:formatCode>
                <c:ptCount val="6"/>
                <c:pt idx="0">
                  <c:v>0.9980009995002499</c:v>
                </c:pt>
                <c:pt idx="1">
                  <c:v>0.99637681159420288</c:v>
                </c:pt>
                <c:pt idx="2">
                  <c:v>1</c:v>
                </c:pt>
                <c:pt idx="3">
                  <c:v>0.99619771863117867</c:v>
                </c:pt>
                <c:pt idx="4">
                  <c:v>1</c:v>
                </c:pt>
                <c:pt idx="5">
                  <c:v>0.99831365935919059</c:v>
                </c:pt>
              </c:numCache>
            </c:numRef>
          </c:val>
          <c:extLst>
            <c:ext xmlns:c16="http://schemas.microsoft.com/office/drawing/2014/chart" uri="{C3380CC4-5D6E-409C-BE32-E72D297353CC}">
              <c16:uniqueId val="{0000002A-7561-4FA0-AD0D-11A8218C873A}"/>
            </c:ext>
          </c:extLst>
        </c:ser>
        <c:ser>
          <c:idx val="20"/>
          <c:order val="3"/>
          <c:tx>
            <c:strRef>
              <c:f>'Respiratory Care (Asthma)'!$S$17</c:f>
              <c:strCache>
                <c:ptCount val="1"/>
                <c:pt idx="0">
                  <c:v>Influenza vaccination given/needed/declined (asthma)</c:v>
                </c:pt>
              </c:strCache>
            </c:strRef>
          </c:tx>
          <c:spPr>
            <a:solidFill>
              <a:schemeClr val="accent6">
                <a:lumMod val="70000"/>
                <a:lumOff val="30000"/>
              </a:schemeClr>
            </a:solidFill>
            <a:ln>
              <a:noFill/>
            </a:ln>
            <a:effectLst/>
          </c:spPr>
          <c:invertIfNegative val="0"/>
          <c:cat>
            <c:strRef>
              <c:f>'Respiratory Care (Asthma)'!$C$18:$C$23</c:f>
              <c:strCache>
                <c:ptCount val="6"/>
                <c:pt idx="0">
                  <c:v>Havering</c:v>
                </c:pt>
                <c:pt idx="1">
                  <c:v>Havering Crest</c:v>
                </c:pt>
                <c:pt idx="2">
                  <c:v>Havering Marshall</c:v>
                </c:pt>
                <c:pt idx="3">
                  <c:v>Havering North</c:v>
                </c:pt>
                <c:pt idx="4">
                  <c:v>Havering South</c:v>
                </c:pt>
                <c:pt idx="5">
                  <c:v>Liberty</c:v>
                </c:pt>
              </c:strCache>
            </c:strRef>
          </c:cat>
          <c:val>
            <c:numRef>
              <c:f>'Respiratory Care (Asthma)'!$T$18:$T$23</c:f>
              <c:numCache>
                <c:formatCode>0%</c:formatCode>
                <c:ptCount val="6"/>
                <c:pt idx="0">
                  <c:v>0.42578710644677659</c:v>
                </c:pt>
                <c:pt idx="1">
                  <c:v>0.45652173913043476</c:v>
                </c:pt>
                <c:pt idx="2">
                  <c:v>0.45597484276729561</c:v>
                </c:pt>
                <c:pt idx="3">
                  <c:v>0.40050697084917619</c:v>
                </c:pt>
                <c:pt idx="4">
                  <c:v>0.42880258899676377</c:v>
                </c:pt>
                <c:pt idx="5">
                  <c:v>0.31365935919055649</c:v>
                </c:pt>
              </c:numCache>
            </c:numRef>
          </c:val>
          <c:extLst>
            <c:ext xmlns:c16="http://schemas.microsoft.com/office/drawing/2014/chart" uri="{C3380CC4-5D6E-409C-BE32-E72D297353CC}">
              <c16:uniqueId val="{0000002C-7561-4FA0-AD0D-11A8218C873A}"/>
            </c:ext>
          </c:extLst>
        </c:ser>
        <c:ser>
          <c:idx val="22"/>
          <c:order val="4"/>
          <c:tx>
            <c:strRef>
              <c:f>'Respiratory Care (Asthma)'!$U$17</c:f>
              <c:strCache>
                <c:ptCount val="1"/>
                <c:pt idx="0">
                  <c:v>Pneumococcal Vaccination given/needed/declined (Asthma)</c:v>
                </c:pt>
              </c:strCache>
            </c:strRef>
          </c:tx>
          <c:spPr>
            <a:solidFill>
              <a:schemeClr val="accent4">
                <a:lumMod val="70000"/>
              </a:schemeClr>
            </a:solidFill>
            <a:ln>
              <a:noFill/>
            </a:ln>
            <a:effectLst/>
          </c:spPr>
          <c:invertIfNegative val="0"/>
          <c:cat>
            <c:strRef>
              <c:f>'Respiratory Care (Asthma)'!$C$18:$C$23</c:f>
              <c:strCache>
                <c:ptCount val="6"/>
                <c:pt idx="0">
                  <c:v>Havering</c:v>
                </c:pt>
                <c:pt idx="1">
                  <c:v>Havering Crest</c:v>
                </c:pt>
                <c:pt idx="2">
                  <c:v>Havering Marshall</c:v>
                </c:pt>
                <c:pt idx="3">
                  <c:v>Havering North</c:v>
                </c:pt>
                <c:pt idx="4">
                  <c:v>Havering South</c:v>
                </c:pt>
                <c:pt idx="5">
                  <c:v>Liberty</c:v>
                </c:pt>
              </c:strCache>
            </c:strRef>
          </c:cat>
          <c:val>
            <c:numRef>
              <c:f>'Respiratory Care (Asthma)'!$V$18:$V$23</c:f>
              <c:numCache>
                <c:formatCode>0%</c:formatCode>
                <c:ptCount val="6"/>
                <c:pt idx="0">
                  <c:v>5.3973013493253376E-2</c:v>
                </c:pt>
                <c:pt idx="1">
                  <c:v>3.2608695652173912E-2</c:v>
                </c:pt>
                <c:pt idx="2">
                  <c:v>3.4591194968553458E-2</c:v>
                </c:pt>
                <c:pt idx="3">
                  <c:v>9.8859315589353611E-2</c:v>
                </c:pt>
                <c:pt idx="4">
                  <c:v>1.6181229773462782E-2</c:v>
                </c:pt>
                <c:pt idx="5">
                  <c:v>2.3608768971332208E-2</c:v>
                </c:pt>
              </c:numCache>
            </c:numRef>
          </c:val>
          <c:extLst>
            <c:ext xmlns:c16="http://schemas.microsoft.com/office/drawing/2014/chart" uri="{C3380CC4-5D6E-409C-BE32-E72D297353CC}">
              <c16:uniqueId val="{0000002E-7561-4FA0-AD0D-11A8218C873A}"/>
            </c:ext>
          </c:extLst>
        </c:ser>
        <c:ser>
          <c:idx val="0"/>
          <c:order val="5"/>
          <c:tx>
            <c:strRef>
              <c:f>'Respiratory Care (Asthma)'!$I$17</c:f>
              <c:strCache>
                <c:ptCount val="1"/>
                <c:pt idx="0">
                  <c:v>Asthma Management Plan Given</c:v>
                </c:pt>
              </c:strCache>
            </c:strRef>
          </c:tx>
          <c:spPr>
            <a:solidFill>
              <a:schemeClr val="accent2"/>
            </a:solidFill>
            <a:ln>
              <a:noFill/>
            </a:ln>
            <a:effectLst/>
          </c:spPr>
          <c:invertIfNegative val="0"/>
          <c:cat>
            <c:strRef>
              <c:f>'Respiratory Care (Asthma)'!$C$18:$C$23</c:f>
              <c:strCache>
                <c:ptCount val="6"/>
                <c:pt idx="0">
                  <c:v>Havering</c:v>
                </c:pt>
                <c:pt idx="1">
                  <c:v>Havering Crest</c:v>
                </c:pt>
                <c:pt idx="2">
                  <c:v>Havering Marshall</c:v>
                </c:pt>
                <c:pt idx="3">
                  <c:v>Havering North</c:v>
                </c:pt>
                <c:pt idx="4">
                  <c:v>Havering South</c:v>
                </c:pt>
                <c:pt idx="5">
                  <c:v>Liberty</c:v>
                </c:pt>
              </c:strCache>
            </c:strRef>
          </c:cat>
          <c:val>
            <c:numRef>
              <c:f>'Respiratory Care (Asthma)'!$J$18:$J$23</c:f>
              <c:numCache>
                <c:formatCode>0%</c:formatCode>
                <c:ptCount val="6"/>
                <c:pt idx="0">
                  <c:v>0.94352823588205892</c:v>
                </c:pt>
                <c:pt idx="1">
                  <c:v>0.94565217391304346</c:v>
                </c:pt>
                <c:pt idx="2">
                  <c:v>0.95283018867924529</c:v>
                </c:pt>
                <c:pt idx="3">
                  <c:v>0.91634980988593151</c:v>
                </c:pt>
                <c:pt idx="4">
                  <c:v>0.97249190938511332</c:v>
                </c:pt>
                <c:pt idx="5">
                  <c:v>0.98482293423271505</c:v>
                </c:pt>
              </c:numCache>
            </c:numRef>
          </c:val>
          <c:extLst>
            <c:ext xmlns:c16="http://schemas.microsoft.com/office/drawing/2014/chart" uri="{C3380CC4-5D6E-409C-BE32-E72D297353CC}">
              <c16:uniqueId val="{00000001-5A3A-4454-989B-25155146439B}"/>
            </c:ext>
          </c:extLst>
        </c:ser>
        <c:dLbls>
          <c:showLegendKey val="0"/>
          <c:showVal val="0"/>
          <c:showCatName val="0"/>
          <c:showSerName val="0"/>
          <c:showPercent val="0"/>
          <c:showBubbleSize val="0"/>
        </c:dLbls>
        <c:gapWidth val="204"/>
        <c:overlap val="-27"/>
        <c:axId val="735859776"/>
        <c:axId val="735860192"/>
        <c:extLst/>
      </c:barChart>
      <c:catAx>
        <c:axId val="7358597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735860192"/>
        <c:crosses val="autoZero"/>
        <c:auto val="1"/>
        <c:lblAlgn val="ctr"/>
        <c:lblOffset val="100"/>
        <c:noMultiLvlLbl val="0"/>
      </c:catAx>
      <c:valAx>
        <c:axId val="73586019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5859776"/>
        <c:crosses val="autoZero"/>
        <c:crossBetween val="between"/>
      </c:valAx>
      <c:spPr>
        <a:noFill/>
        <a:ln>
          <a:noFill/>
        </a:ln>
        <a:effectLst/>
      </c:spPr>
    </c:plotArea>
    <c:legend>
      <c:legendPos val="l"/>
      <c:layout>
        <c:manualLayout>
          <c:xMode val="edge"/>
          <c:yMode val="edge"/>
          <c:x val="4.0842369037496513E-3"/>
          <c:y val="6.1109977656804933E-2"/>
          <c:w val="0.20777284953671243"/>
          <c:h val="0.87777971401900756"/>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802534760383339"/>
          <c:y val="5.6410256410256411E-2"/>
          <c:w val="0.77197463286871071"/>
          <c:h val="0.82462426812033107"/>
        </c:manualLayout>
      </c:layout>
      <c:barChart>
        <c:barDir val="col"/>
        <c:grouping val="clustered"/>
        <c:varyColors val="0"/>
        <c:ser>
          <c:idx val="13"/>
          <c:order val="0"/>
          <c:tx>
            <c:strRef>
              <c:f>'Respiratory Care (COPD)'!$I$17</c:f>
              <c:strCache>
                <c:ptCount val="1"/>
                <c:pt idx="0">
                  <c:v>COPD Management Plan Given</c:v>
                </c:pt>
              </c:strCache>
            </c:strRef>
          </c:tx>
          <c:spPr>
            <a:solidFill>
              <a:schemeClr val="accent4">
                <a:lumMod val="60000"/>
                <a:lumOff val="40000"/>
              </a:schemeClr>
            </a:solidFill>
            <a:ln>
              <a:noFill/>
            </a:ln>
            <a:effectLst/>
          </c:spPr>
          <c:invertIfNegative val="0"/>
          <c:cat>
            <c:strRef>
              <c:f>'Respiratory Care (COPD)'!$C$18:$C$23</c:f>
              <c:strCache>
                <c:ptCount val="6"/>
                <c:pt idx="0">
                  <c:v>Havering</c:v>
                </c:pt>
                <c:pt idx="1">
                  <c:v>Havering Crest</c:v>
                </c:pt>
                <c:pt idx="2">
                  <c:v>Havering Marshall</c:v>
                </c:pt>
                <c:pt idx="3">
                  <c:v>Havering North</c:v>
                </c:pt>
                <c:pt idx="4">
                  <c:v>Havering South</c:v>
                </c:pt>
                <c:pt idx="5">
                  <c:v>Liberty</c:v>
                </c:pt>
              </c:strCache>
            </c:strRef>
          </c:cat>
          <c:val>
            <c:numRef>
              <c:f>'Respiratory Care (COPD)'!$J$18:$J$23</c:f>
              <c:numCache>
                <c:formatCode>0%</c:formatCode>
                <c:ptCount val="6"/>
                <c:pt idx="0">
                  <c:v>0.53705815279361457</c:v>
                </c:pt>
                <c:pt idx="1">
                  <c:v>0.4756756756756757</c:v>
                </c:pt>
                <c:pt idx="2">
                  <c:v>0.55555555555555558</c:v>
                </c:pt>
                <c:pt idx="3">
                  <c:v>0.43935309973045822</c:v>
                </c:pt>
                <c:pt idx="4">
                  <c:v>0.75117370892018775</c:v>
                </c:pt>
                <c:pt idx="5">
                  <c:v>0.77653631284916202</c:v>
                </c:pt>
              </c:numCache>
            </c:numRef>
          </c:val>
          <c:extLst>
            <c:ext xmlns:c16="http://schemas.microsoft.com/office/drawing/2014/chart" uri="{C3380CC4-5D6E-409C-BE32-E72D297353CC}">
              <c16:uniqueId val="{0000000E-D248-4E2A-9D61-1BC57F5DD223}"/>
            </c:ext>
          </c:extLst>
        </c:ser>
        <c:ser>
          <c:idx val="16"/>
          <c:order val="1"/>
          <c:tx>
            <c:strRef>
              <c:f>'Respiratory Care (COPD)'!$G$17</c:f>
              <c:strCache>
                <c:ptCount val="1"/>
                <c:pt idx="0">
                  <c:v>CAT Score recorded</c:v>
                </c:pt>
              </c:strCache>
            </c:strRef>
          </c:tx>
          <c:spPr>
            <a:solidFill>
              <a:schemeClr val="accent4">
                <a:lumMod val="50000"/>
              </a:schemeClr>
            </a:solidFill>
            <a:ln>
              <a:noFill/>
            </a:ln>
            <a:effectLst/>
          </c:spPr>
          <c:invertIfNegative val="0"/>
          <c:cat>
            <c:strRef>
              <c:f>'Respiratory Care (COPD)'!$C$18:$C$23</c:f>
              <c:strCache>
                <c:ptCount val="6"/>
                <c:pt idx="0">
                  <c:v>Havering</c:v>
                </c:pt>
                <c:pt idx="1">
                  <c:v>Havering Crest</c:v>
                </c:pt>
                <c:pt idx="2">
                  <c:v>Havering Marshall</c:v>
                </c:pt>
                <c:pt idx="3">
                  <c:v>Havering North</c:v>
                </c:pt>
                <c:pt idx="4">
                  <c:v>Havering South</c:v>
                </c:pt>
                <c:pt idx="5">
                  <c:v>Liberty</c:v>
                </c:pt>
              </c:strCache>
            </c:strRef>
          </c:cat>
          <c:val>
            <c:numRef>
              <c:f>'Respiratory Care (COPD)'!$H$18:$H$23</c:f>
              <c:numCache>
                <c:formatCode>0%</c:formatCode>
                <c:ptCount val="6"/>
                <c:pt idx="0">
                  <c:v>0.92246294184720634</c:v>
                </c:pt>
                <c:pt idx="1">
                  <c:v>0.92432432432432432</c:v>
                </c:pt>
                <c:pt idx="2">
                  <c:v>0.88888888888888884</c:v>
                </c:pt>
                <c:pt idx="3">
                  <c:v>0.92722371967654982</c:v>
                </c:pt>
                <c:pt idx="4">
                  <c:v>0.92957746478873238</c:v>
                </c:pt>
                <c:pt idx="5">
                  <c:v>0.93296089385474856</c:v>
                </c:pt>
              </c:numCache>
            </c:numRef>
          </c:val>
          <c:extLst>
            <c:ext xmlns:c16="http://schemas.microsoft.com/office/drawing/2014/chart" uri="{C3380CC4-5D6E-409C-BE32-E72D297353CC}">
              <c16:uniqueId val="{00000010-D248-4E2A-9D61-1BC57F5DD223}"/>
            </c:ext>
          </c:extLst>
        </c:ser>
        <c:ser>
          <c:idx val="18"/>
          <c:order val="2"/>
          <c:tx>
            <c:strRef>
              <c:f>'Respiratory Care (COPD)'!$O$17</c:f>
              <c:strCache>
                <c:ptCount val="1"/>
                <c:pt idx="0">
                  <c:v>MRC Scale recorded</c:v>
                </c:pt>
              </c:strCache>
            </c:strRef>
          </c:tx>
          <c:spPr>
            <a:solidFill>
              <a:schemeClr val="accent2">
                <a:lumMod val="70000"/>
                <a:lumOff val="30000"/>
              </a:schemeClr>
            </a:solidFill>
            <a:ln>
              <a:noFill/>
            </a:ln>
            <a:effectLst/>
          </c:spPr>
          <c:invertIfNegative val="0"/>
          <c:cat>
            <c:strRef>
              <c:f>'Respiratory Care (COPD)'!$C$18:$C$23</c:f>
              <c:strCache>
                <c:ptCount val="6"/>
                <c:pt idx="0">
                  <c:v>Havering</c:v>
                </c:pt>
                <c:pt idx="1">
                  <c:v>Havering Crest</c:v>
                </c:pt>
                <c:pt idx="2">
                  <c:v>Havering Marshall</c:v>
                </c:pt>
                <c:pt idx="3">
                  <c:v>Havering North</c:v>
                </c:pt>
                <c:pt idx="4">
                  <c:v>Havering South</c:v>
                </c:pt>
                <c:pt idx="5">
                  <c:v>Liberty</c:v>
                </c:pt>
              </c:strCache>
            </c:strRef>
          </c:cat>
          <c:val>
            <c:numRef>
              <c:f>'Respiratory Care (COPD)'!$P$18:$P$23</c:f>
              <c:numCache>
                <c:formatCode>0%</c:formatCode>
                <c:ptCount val="6"/>
                <c:pt idx="0">
                  <c:v>0.97947548460661349</c:v>
                </c:pt>
                <c:pt idx="1">
                  <c:v>0.98378378378378384</c:v>
                </c:pt>
                <c:pt idx="2">
                  <c:v>0.97222222222222221</c:v>
                </c:pt>
                <c:pt idx="3">
                  <c:v>0.97574123989218331</c:v>
                </c:pt>
                <c:pt idx="4">
                  <c:v>0.9859154929577465</c:v>
                </c:pt>
                <c:pt idx="5">
                  <c:v>0.98882681564245811</c:v>
                </c:pt>
              </c:numCache>
            </c:numRef>
          </c:val>
          <c:extLst>
            <c:ext xmlns:c16="http://schemas.microsoft.com/office/drawing/2014/chart" uri="{C3380CC4-5D6E-409C-BE32-E72D297353CC}">
              <c16:uniqueId val="{00000012-D248-4E2A-9D61-1BC57F5DD223}"/>
            </c:ext>
          </c:extLst>
        </c:ser>
        <c:ser>
          <c:idx val="20"/>
          <c:order val="3"/>
          <c:tx>
            <c:strRef>
              <c:f>'Respiratory Care (COPD)'!$S$17</c:f>
              <c:strCache>
                <c:ptCount val="1"/>
                <c:pt idx="0">
                  <c:v>Smoking Status (COPD)</c:v>
                </c:pt>
              </c:strCache>
            </c:strRef>
          </c:tx>
          <c:spPr>
            <a:solidFill>
              <a:schemeClr val="accent6">
                <a:lumMod val="70000"/>
                <a:lumOff val="30000"/>
              </a:schemeClr>
            </a:solidFill>
            <a:ln>
              <a:noFill/>
            </a:ln>
            <a:effectLst/>
          </c:spPr>
          <c:invertIfNegative val="0"/>
          <c:cat>
            <c:strRef>
              <c:f>'Respiratory Care (COPD)'!$C$18:$C$23</c:f>
              <c:strCache>
                <c:ptCount val="6"/>
                <c:pt idx="0">
                  <c:v>Havering</c:v>
                </c:pt>
                <c:pt idx="1">
                  <c:v>Havering Crest</c:v>
                </c:pt>
                <c:pt idx="2">
                  <c:v>Havering Marshall</c:v>
                </c:pt>
                <c:pt idx="3">
                  <c:v>Havering North</c:v>
                </c:pt>
                <c:pt idx="4">
                  <c:v>Havering South</c:v>
                </c:pt>
                <c:pt idx="5">
                  <c:v>Liberty</c:v>
                </c:pt>
              </c:strCache>
            </c:strRef>
          </c:cat>
          <c:val>
            <c:numRef>
              <c:f>'Respiratory Care (COPD)'!$T$18:$T$23</c:f>
              <c:numCache>
                <c:formatCode>0%</c:formatCode>
                <c:ptCount val="6"/>
                <c:pt idx="0">
                  <c:v>0.9965792474344356</c:v>
                </c:pt>
                <c:pt idx="1">
                  <c:v>1</c:v>
                </c:pt>
                <c:pt idx="2">
                  <c:v>1</c:v>
                </c:pt>
                <c:pt idx="3">
                  <c:v>0.99460916442048519</c:v>
                </c:pt>
                <c:pt idx="4">
                  <c:v>0.99530516431924887</c:v>
                </c:pt>
                <c:pt idx="5">
                  <c:v>1</c:v>
                </c:pt>
              </c:numCache>
            </c:numRef>
          </c:val>
          <c:extLst>
            <c:ext xmlns:c16="http://schemas.microsoft.com/office/drawing/2014/chart" uri="{C3380CC4-5D6E-409C-BE32-E72D297353CC}">
              <c16:uniqueId val="{00000014-D248-4E2A-9D61-1BC57F5DD223}"/>
            </c:ext>
          </c:extLst>
        </c:ser>
        <c:ser>
          <c:idx val="22"/>
          <c:order val="4"/>
          <c:tx>
            <c:strRef>
              <c:f>'Respiratory Care (COPD)'!$U$17</c:f>
              <c:strCache>
                <c:ptCount val="1"/>
                <c:pt idx="0">
                  <c:v>Influenza vaccination given/needed/declined (COPD)</c:v>
                </c:pt>
              </c:strCache>
            </c:strRef>
          </c:tx>
          <c:spPr>
            <a:solidFill>
              <a:schemeClr val="accent4">
                <a:lumMod val="70000"/>
              </a:schemeClr>
            </a:solidFill>
            <a:ln>
              <a:noFill/>
            </a:ln>
            <a:effectLst/>
          </c:spPr>
          <c:invertIfNegative val="0"/>
          <c:cat>
            <c:strRef>
              <c:f>'Respiratory Care (COPD)'!$C$18:$C$23</c:f>
              <c:strCache>
                <c:ptCount val="6"/>
                <c:pt idx="0">
                  <c:v>Havering</c:v>
                </c:pt>
                <c:pt idx="1">
                  <c:v>Havering Crest</c:v>
                </c:pt>
                <c:pt idx="2">
                  <c:v>Havering Marshall</c:v>
                </c:pt>
                <c:pt idx="3">
                  <c:v>Havering North</c:v>
                </c:pt>
                <c:pt idx="4">
                  <c:v>Havering South</c:v>
                </c:pt>
                <c:pt idx="5">
                  <c:v>Liberty</c:v>
                </c:pt>
              </c:strCache>
            </c:strRef>
          </c:cat>
          <c:val>
            <c:numRef>
              <c:f>'Respiratory Care (COPD)'!$V$18:$V$23</c:f>
              <c:numCache>
                <c:formatCode>0%</c:formatCode>
                <c:ptCount val="6"/>
                <c:pt idx="0">
                  <c:v>0.41847206385404789</c:v>
                </c:pt>
                <c:pt idx="1">
                  <c:v>0.38378378378378381</c:v>
                </c:pt>
                <c:pt idx="2">
                  <c:v>0.48148148148148145</c:v>
                </c:pt>
                <c:pt idx="3">
                  <c:v>0.45283018867924529</c:v>
                </c:pt>
                <c:pt idx="4">
                  <c:v>0.35680751173708919</c:v>
                </c:pt>
                <c:pt idx="5">
                  <c:v>0.29608938547486036</c:v>
                </c:pt>
              </c:numCache>
            </c:numRef>
          </c:val>
          <c:extLst>
            <c:ext xmlns:c16="http://schemas.microsoft.com/office/drawing/2014/chart" uri="{C3380CC4-5D6E-409C-BE32-E72D297353CC}">
              <c16:uniqueId val="{00000016-D248-4E2A-9D61-1BC57F5DD223}"/>
            </c:ext>
          </c:extLst>
        </c:ser>
        <c:ser>
          <c:idx val="24"/>
          <c:order val="5"/>
          <c:tx>
            <c:strRef>
              <c:f>'Respiratory Care (COPD)'!$W$17</c:f>
              <c:strCache>
                <c:ptCount val="1"/>
                <c:pt idx="0">
                  <c:v>Pneumococcal Vaccination given/needed/declined (COPD)</c:v>
                </c:pt>
              </c:strCache>
            </c:strRef>
          </c:tx>
          <c:spPr>
            <a:solidFill>
              <a:schemeClr val="accent2">
                <a:lumMod val="50000"/>
                <a:lumOff val="50000"/>
              </a:schemeClr>
            </a:solidFill>
            <a:ln>
              <a:noFill/>
            </a:ln>
            <a:effectLst/>
          </c:spPr>
          <c:invertIfNegative val="0"/>
          <c:cat>
            <c:strRef>
              <c:f>'Respiratory Care (COPD)'!$C$18:$C$23</c:f>
              <c:strCache>
                <c:ptCount val="6"/>
                <c:pt idx="0">
                  <c:v>Havering</c:v>
                </c:pt>
                <c:pt idx="1">
                  <c:v>Havering Crest</c:v>
                </c:pt>
                <c:pt idx="2">
                  <c:v>Havering Marshall</c:v>
                </c:pt>
                <c:pt idx="3">
                  <c:v>Havering North</c:v>
                </c:pt>
                <c:pt idx="4">
                  <c:v>Havering South</c:v>
                </c:pt>
                <c:pt idx="5">
                  <c:v>Liberty</c:v>
                </c:pt>
              </c:strCache>
            </c:strRef>
          </c:cat>
          <c:val>
            <c:numRef>
              <c:f>'Respiratory Care (COPD)'!$X$18:$X$23</c:f>
              <c:numCache>
                <c:formatCode>0%</c:formatCode>
                <c:ptCount val="6"/>
                <c:pt idx="0">
                  <c:v>0.13112884834663627</c:v>
                </c:pt>
                <c:pt idx="1">
                  <c:v>7.567567567567568E-2</c:v>
                </c:pt>
                <c:pt idx="2">
                  <c:v>0.12962962962962962</c:v>
                </c:pt>
                <c:pt idx="3">
                  <c:v>0.19676549865229109</c:v>
                </c:pt>
                <c:pt idx="4">
                  <c:v>6.5727699530516437E-2</c:v>
                </c:pt>
                <c:pt idx="5">
                  <c:v>7.2625698324022353E-2</c:v>
                </c:pt>
              </c:numCache>
            </c:numRef>
          </c:val>
          <c:extLst>
            <c:ext xmlns:c16="http://schemas.microsoft.com/office/drawing/2014/chart" uri="{C3380CC4-5D6E-409C-BE32-E72D297353CC}">
              <c16:uniqueId val="{00000018-D248-4E2A-9D61-1BC57F5DD223}"/>
            </c:ext>
          </c:extLst>
        </c:ser>
        <c:dLbls>
          <c:showLegendKey val="0"/>
          <c:showVal val="0"/>
          <c:showCatName val="0"/>
          <c:showSerName val="0"/>
          <c:showPercent val="0"/>
          <c:showBubbleSize val="0"/>
        </c:dLbls>
        <c:gapWidth val="204"/>
        <c:overlap val="-27"/>
        <c:axId val="735859776"/>
        <c:axId val="735860192"/>
        <c:extLst/>
      </c:barChart>
      <c:catAx>
        <c:axId val="7358597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735860192"/>
        <c:crosses val="autoZero"/>
        <c:auto val="1"/>
        <c:lblAlgn val="ctr"/>
        <c:lblOffset val="100"/>
        <c:noMultiLvlLbl val="0"/>
      </c:catAx>
      <c:valAx>
        <c:axId val="73586019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5859776"/>
        <c:crosses val="autoZero"/>
        <c:crossBetween val="between"/>
      </c:valAx>
      <c:spPr>
        <a:noFill/>
        <a:ln>
          <a:noFill/>
        </a:ln>
        <a:effectLst/>
      </c:spPr>
    </c:plotArea>
    <c:legend>
      <c:legendPos val="l"/>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F9F5232-67CD-4EAD-A8F2-2B9F809D66D3}" type="doc">
      <dgm:prSet loTypeId="urn:microsoft.com/office/officeart/2011/layout/TabList" loCatId="list" qsTypeId="urn:microsoft.com/office/officeart/2005/8/quickstyle/simple1" qsCatId="simple" csTypeId="urn:microsoft.com/office/officeart/2005/8/colors/accent1_2" csCatId="accent1" phldr="1"/>
      <dgm:spPr/>
      <dgm:t>
        <a:bodyPr/>
        <a:lstStyle/>
        <a:p>
          <a:endParaRPr lang="en-US"/>
        </a:p>
      </dgm:t>
    </dgm:pt>
    <dgm:pt modelId="{26A3973F-029A-4742-A5CC-8E593A15BC5A}">
      <dgm:prSet phldrT="[Text]"/>
      <dgm:spPr/>
      <dgm:t>
        <a:bodyPr/>
        <a:lstStyle/>
        <a:p>
          <a:r>
            <a:rPr lang="en-US"/>
            <a:t>Source</a:t>
          </a:r>
        </a:p>
      </dgm:t>
    </dgm:pt>
    <dgm:pt modelId="{E13B4914-91BE-482F-95B8-1AEC12558A90}" type="parTrans" cxnId="{981276F6-473D-4221-8818-BD97F29E7A05}">
      <dgm:prSet/>
      <dgm:spPr/>
      <dgm:t>
        <a:bodyPr/>
        <a:lstStyle/>
        <a:p>
          <a:endParaRPr lang="en-US"/>
        </a:p>
      </dgm:t>
    </dgm:pt>
    <dgm:pt modelId="{973F0D04-8AAE-4B24-AD7B-98EFB1909A89}" type="sibTrans" cxnId="{981276F6-473D-4221-8818-BD97F29E7A05}">
      <dgm:prSet/>
      <dgm:spPr/>
      <dgm:t>
        <a:bodyPr/>
        <a:lstStyle/>
        <a:p>
          <a:endParaRPr lang="en-US"/>
        </a:p>
      </dgm:t>
    </dgm:pt>
    <dgm:pt modelId="{82C04A1F-9838-407B-ACB9-B2B7C9846780}">
      <dgm:prSet phldrT="[Text]"/>
      <dgm:spPr/>
      <dgm:t>
        <a:bodyPr/>
        <a:lstStyle/>
        <a:p>
          <a:r>
            <a:rPr lang="en-US"/>
            <a:t>GP </a:t>
          </a:r>
          <a:r>
            <a:rPr lang="en-US" u="sng"/>
            <a:t>c</a:t>
          </a:r>
          <a:r>
            <a:rPr lang="en-US"/>
            <a:t>linical systems (Emis &amp; SystmOne)</a:t>
          </a:r>
        </a:p>
      </dgm:t>
    </dgm:pt>
    <dgm:pt modelId="{323A2799-1C31-4FB7-BEB5-80AD5B24C495}" type="parTrans" cxnId="{8343C3E0-55CD-4CB5-AC68-E05FB2B83CA1}">
      <dgm:prSet/>
      <dgm:spPr/>
      <dgm:t>
        <a:bodyPr/>
        <a:lstStyle/>
        <a:p>
          <a:endParaRPr lang="en-US"/>
        </a:p>
      </dgm:t>
    </dgm:pt>
    <dgm:pt modelId="{27A28BF1-8116-470D-9ADF-F7B954EB1094}" type="sibTrans" cxnId="{8343C3E0-55CD-4CB5-AC68-E05FB2B83CA1}">
      <dgm:prSet/>
      <dgm:spPr/>
      <dgm:t>
        <a:bodyPr/>
        <a:lstStyle/>
        <a:p>
          <a:endParaRPr lang="en-US"/>
        </a:p>
      </dgm:t>
    </dgm:pt>
    <dgm:pt modelId="{BC616FDC-85E9-4BC2-9E9E-11EBC0C67787}">
      <dgm:prSet phldrT="[Text]" custT="1"/>
      <dgm:spPr/>
      <dgm:t>
        <a:bodyPr/>
        <a:lstStyle/>
        <a:p>
          <a:r>
            <a:rPr lang="en-GB" sz="1200"/>
            <a:t>The data contained within this dashboard is extracted from GP clinical systems only and is based on their registered population.  Data must be coded to be extracted.</a:t>
          </a:r>
          <a:endParaRPr lang="en-US" sz="1200"/>
        </a:p>
      </dgm:t>
    </dgm:pt>
    <dgm:pt modelId="{33F2338F-678A-4DD9-A2E3-7DC9E9D7EC61}" type="parTrans" cxnId="{D9C94F68-BFC0-41C4-872E-B7F54462349A}">
      <dgm:prSet/>
      <dgm:spPr/>
      <dgm:t>
        <a:bodyPr/>
        <a:lstStyle/>
        <a:p>
          <a:endParaRPr lang="en-US"/>
        </a:p>
      </dgm:t>
    </dgm:pt>
    <dgm:pt modelId="{0C9FF749-2402-419B-9EAF-4E6BBE6E4619}" type="sibTrans" cxnId="{D9C94F68-BFC0-41C4-872E-B7F54462349A}">
      <dgm:prSet/>
      <dgm:spPr/>
      <dgm:t>
        <a:bodyPr/>
        <a:lstStyle/>
        <a:p>
          <a:endParaRPr lang="en-US"/>
        </a:p>
      </dgm:t>
    </dgm:pt>
    <dgm:pt modelId="{30AF8427-2E0D-4E8B-AFF6-9D491DBEEF27}">
      <dgm:prSet phldrT="[Text]"/>
      <dgm:spPr/>
      <dgm:t>
        <a:bodyPr/>
        <a:lstStyle/>
        <a:p>
          <a:r>
            <a:rPr lang="en-US"/>
            <a:t>Purpose</a:t>
          </a:r>
        </a:p>
      </dgm:t>
    </dgm:pt>
    <dgm:pt modelId="{09F5D760-9843-468E-B6D9-C5B3C4CB1056}" type="parTrans" cxnId="{5D3462FD-2BEE-43CF-A9D0-75C44D17A566}">
      <dgm:prSet/>
      <dgm:spPr/>
      <dgm:t>
        <a:bodyPr/>
        <a:lstStyle/>
        <a:p>
          <a:endParaRPr lang="en-US"/>
        </a:p>
      </dgm:t>
    </dgm:pt>
    <dgm:pt modelId="{9323F5DA-7594-40E4-ACD8-3424EBEA3E21}" type="sibTrans" cxnId="{5D3462FD-2BEE-43CF-A9D0-75C44D17A566}">
      <dgm:prSet/>
      <dgm:spPr/>
      <dgm:t>
        <a:bodyPr/>
        <a:lstStyle/>
        <a:p>
          <a:endParaRPr lang="en-US"/>
        </a:p>
      </dgm:t>
    </dgm:pt>
    <dgm:pt modelId="{051EFD70-2CD5-494D-AF8C-1DF443370C1E}">
      <dgm:prSet phldrT="[Text]"/>
      <dgm:spPr/>
      <dgm:t>
        <a:bodyPr/>
        <a:lstStyle/>
        <a:p>
          <a:r>
            <a:rPr lang="en-GB"/>
            <a:t>Activity for Respiratory Care Asthma &amp; COPD</a:t>
          </a:r>
          <a:endParaRPr lang="en-US"/>
        </a:p>
      </dgm:t>
    </dgm:pt>
    <dgm:pt modelId="{35D5B2F9-0EE9-4BA3-8098-CF78FA40DAF0}" type="parTrans" cxnId="{BA33E629-1238-4379-9BEF-9BFF48E45113}">
      <dgm:prSet/>
      <dgm:spPr/>
      <dgm:t>
        <a:bodyPr/>
        <a:lstStyle/>
        <a:p>
          <a:endParaRPr lang="en-US"/>
        </a:p>
      </dgm:t>
    </dgm:pt>
    <dgm:pt modelId="{2D6236CA-7BD4-4A89-B2A0-EC6829E9A6A7}" type="sibTrans" cxnId="{BA33E629-1238-4379-9BEF-9BFF48E45113}">
      <dgm:prSet/>
      <dgm:spPr/>
      <dgm:t>
        <a:bodyPr/>
        <a:lstStyle/>
        <a:p>
          <a:endParaRPr lang="en-US"/>
        </a:p>
      </dgm:t>
    </dgm:pt>
    <dgm:pt modelId="{41D359CF-E48A-4F83-9738-A6F24607D381}">
      <dgm:prSet phldrT="[Text]" custT="1"/>
      <dgm:spPr/>
      <dgm:t>
        <a:bodyPr/>
        <a:lstStyle/>
        <a:p>
          <a:r>
            <a:rPr lang="en-US" sz="1200"/>
            <a:t>The dashboard should be used to monitor uptake rates and forward planning It is broken down by cohort and tabulated by practices signed up to provide the service.  It contains numbers of patients receiving Resipiratory Care Asthma &amp; COPD – Primary Care Identification and Treatment  </a:t>
          </a:r>
        </a:p>
      </dgm:t>
    </dgm:pt>
    <dgm:pt modelId="{342FDC26-64D2-474A-8B07-A53F26709279}" type="parTrans" cxnId="{9B62C75D-D51C-430A-9C35-58B2450586E0}">
      <dgm:prSet/>
      <dgm:spPr/>
      <dgm:t>
        <a:bodyPr/>
        <a:lstStyle/>
        <a:p>
          <a:endParaRPr lang="en-US"/>
        </a:p>
      </dgm:t>
    </dgm:pt>
    <dgm:pt modelId="{92928ECC-0AA2-4A91-9561-9470D6D56403}" type="sibTrans" cxnId="{9B62C75D-D51C-430A-9C35-58B2450586E0}">
      <dgm:prSet/>
      <dgm:spPr/>
      <dgm:t>
        <a:bodyPr/>
        <a:lstStyle/>
        <a:p>
          <a:endParaRPr lang="en-US"/>
        </a:p>
      </dgm:t>
    </dgm:pt>
    <dgm:pt modelId="{19B83CF6-9C03-4899-9BF9-C05F0DEC3A31}">
      <dgm:prSet phldrT="[Text]"/>
      <dgm:spPr/>
      <dgm:t>
        <a:bodyPr/>
        <a:lstStyle/>
        <a:p>
          <a:r>
            <a:rPr lang="en-US"/>
            <a:t>Audience</a:t>
          </a:r>
        </a:p>
      </dgm:t>
    </dgm:pt>
    <dgm:pt modelId="{05199531-0403-4768-A9D5-F6012497456E}" type="parTrans" cxnId="{6B4C2BCE-652D-4485-9DFA-C8F868D49DE0}">
      <dgm:prSet/>
      <dgm:spPr/>
      <dgm:t>
        <a:bodyPr/>
        <a:lstStyle/>
        <a:p>
          <a:endParaRPr lang="en-US"/>
        </a:p>
      </dgm:t>
    </dgm:pt>
    <dgm:pt modelId="{51438792-5446-4AB9-87BE-A98F8E2ADD2B}" type="sibTrans" cxnId="{6B4C2BCE-652D-4485-9DFA-C8F868D49DE0}">
      <dgm:prSet/>
      <dgm:spPr/>
      <dgm:t>
        <a:bodyPr/>
        <a:lstStyle/>
        <a:p>
          <a:endParaRPr lang="en-US"/>
        </a:p>
      </dgm:t>
    </dgm:pt>
    <dgm:pt modelId="{9D26DE09-EF55-4602-A634-F72D6AD6BA7A}">
      <dgm:prSet phldrT="[Text]"/>
      <dgm:spPr/>
      <dgm:t>
        <a:bodyPr/>
        <a:lstStyle/>
        <a:p>
          <a:r>
            <a:rPr lang="en-US"/>
            <a:t>Havering</a:t>
          </a:r>
        </a:p>
      </dgm:t>
    </dgm:pt>
    <dgm:pt modelId="{110C5C30-5CF0-4A86-BFD4-D33A6BCE7F49}" type="parTrans" cxnId="{54587CB0-BAED-4B2F-87D6-FFD1CEF04828}">
      <dgm:prSet/>
      <dgm:spPr/>
      <dgm:t>
        <a:bodyPr/>
        <a:lstStyle/>
        <a:p>
          <a:endParaRPr lang="en-US"/>
        </a:p>
      </dgm:t>
    </dgm:pt>
    <dgm:pt modelId="{99E8221C-B2A4-4318-879A-C521DADC7669}" type="sibTrans" cxnId="{54587CB0-BAED-4B2F-87D6-FFD1CEF04828}">
      <dgm:prSet/>
      <dgm:spPr/>
      <dgm:t>
        <a:bodyPr/>
        <a:lstStyle/>
        <a:p>
          <a:endParaRPr lang="en-US"/>
        </a:p>
      </dgm:t>
    </dgm:pt>
    <dgm:pt modelId="{8E4D11DB-84E4-4434-BD26-5F4D081C13D4}">
      <dgm:prSet phldrT="[Text]" custT="1"/>
      <dgm:spPr/>
      <dgm:t>
        <a:bodyPr/>
        <a:lstStyle/>
        <a:p>
          <a:r>
            <a:rPr lang="en-US" sz="1200"/>
            <a:t>The dashboard will be disseminated by Havering to commissioning and provider leads as necessary.</a:t>
          </a:r>
        </a:p>
      </dgm:t>
    </dgm:pt>
    <dgm:pt modelId="{D6403F83-4824-46B6-9DCD-C0E8E4877BCA}" type="parTrans" cxnId="{04F9E5D5-AAE3-4724-A759-103FA426263C}">
      <dgm:prSet/>
      <dgm:spPr/>
      <dgm:t>
        <a:bodyPr/>
        <a:lstStyle/>
        <a:p>
          <a:endParaRPr lang="en-US"/>
        </a:p>
      </dgm:t>
    </dgm:pt>
    <dgm:pt modelId="{7AF2FFF2-841E-45B2-873F-A5703E756CBB}" type="sibTrans" cxnId="{04F9E5D5-AAE3-4724-A759-103FA426263C}">
      <dgm:prSet/>
      <dgm:spPr/>
      <dgm:t>
        <a:bodyPr/>
        <a:lstStyle/>
        <a:p>
          <a:endParaRPr lang="en-US"/>
        </a:p>
      </dgm:t>
    </dgm:pt>
    <dgm:pt modelId="{C75C376F-522B-4C8B-B71E-214EC8200593}" type="pres">
      <dgm:prSet presAssocID="{3F9F5232-67CD-4EAD-A8F2-2B9F809D66D3}" presName="Name0" presStyleCnt="0">
        <dgm:presLayoutVars>
          <dgm:chMax/>
          <dgm:chPref val="3"/>
          <dgm:dir/>
          <dgm:animOne val="branch"/>
          <dgm:animLvl val="lvl"/>
        </dgm:presLayoutVars>
      </dgm:prSet>
      <dgm:spPr/>
    </dgm:pt>
    <dgm:pt modelId="{B46654BD-8837-431F-99A8-C269890DA076}" type="pres">
      <dgm:prSet presAssocID="{26A3973F-029A-4742-A5CC-8E593A15BC5A}" presName="composite" presStyleCnt="0"/>
      <dgm:spPr/>
    </dgm:pt>
    <dgm:pt modelId="{B6C8BB58-F41B-4C87-A951-93D035C16AE2}" type="pres">
      <dgm:prSet presAssocID="{26A3973F-029A-4742-A5CC-8E593A15BC5A}" presName="FirstChild" presStyleLbl="revTx" presStyleIdx="0" presStyleCnt="6">
        <dgm:presLayoutVars>
          <dgm:chMax val="0"/>
          <dgm:chPref val="0"/>
          <dgm:bulletEnabled val="1"/>
        </dgm:presLayoutVars>
      </dgm:prSet>
      <dgm:spPr/>
    </dgm:pt>
    <dgm:pt modelId="{82CA0EC6-34EC-4CB1-8A4A-DF4E2BB15C6A}" type="pres">
      <dgm:prSet presAssocID="{26A3973F-029A-4742-A5CC-8E593A15BC5A}" presName="Parent" presStyleLbl="alignNode1" presStyleIdx="0" presStyleCnt="3">
        <dgm:presLayoutVars>
          <dgm:chMax val="3"/>
          <dgm:chPref val="3"/>
          <dgm:bulletEnabled val="1"/>
        </dgm:presLayoutVars>
      </dgm:prSet>
      <dgm:spPr/>
    </dgm:pt>
    <dgm:pt modelId="{E185F234-0E2C-4C1A-91CF-C3EE0756F913}" type="pres">
      <dgm:prSet presAssocID="{26A3973F-029A-4742-A5CC-8E593A15BC5A}" presName="Accent" presStyleLbl="parChTrans1D1" presStyleIdx="0" presStyleCnt="3"/>
      <dgm:spPr/>
    </dgm:pt>
    <dgm:pt modelId="{03814A64-FC6F-475E-865D-7AECFC27E8A1}" type="pres">
      <dgm:prSet presAssocID="{26A3973F-029A-4742-A5CC-8E593A15BC5A}" presName="Child" presStyleLbl="revTx" presStyleIdx="1" presStyleCnt="6">
        <dgm:presLayoutVars>
          <dgm:chMax val="0"/>
          <dgm:chPref val="0"/>
          <dgm:bulletEnabled val="1"/>
        </dgm:presLayoutVars>
      </dgm:prSet>
      <dgm:spPr/>
    </dgm:pt>
    <dgm:pt modelId="{554909FC-0F28-4F69-9B4F-8E4FF3D69CEA}" type="pres">
      <dgm:prSet presAssocID="{973F0D04-8AAE-4B24-AD7B-98EFB1909A89}" presName="sibTrans" presStyleCnt="0"/>
      <dgm:spPr/>
    </dgm:pt>
    <dgm:pt modelId="{C0DAEA6E-68A4-441D-9F63-D1B1558126C5}" type="pres">
      <dgm:prSet presAssocID="{30AF8427-2E0D-4E8B-AFF6-9D491DBEEF27}" presName="composite" presStyleCnt="0"/>
      <dgm:spPr/>
    </dgm:pt>
    <dgm:pt modelId="{7E7A5673-37B9-4491-972F-260C0E269FE3}" type="pres">
      <dgm:prSet presAssocID="{30AF8427-2E0D-4E8B-AFF6-9D491DBEEF27}" presName="FirstChild" presStyleLbl="revTx" presStyleIdx="2" presStyleCnt="6">
        <dgm:presLayoutVars>
          <dgm:chMax val="0"/>
          <dgm:chPref val="0"/>
          <dgm:bulletEnabled val="1"/>
        </dgm:presLayoutVars>
      </dgm:prSet>
      <dgm:spPr/>
    </dgm:pt>
    <dgm:pt modelId="{E53FB297-F1EB-4352-8099-33742831008F}" type="pres">
      <dgm:prSet presAssocID="{30AF8427-2E0D-4E8B-AFF6-9D491DBEEF27}" presName="Parent" presStyleLbl="alignNode1" presStyleIdx="1" presStyleCnt="3">
        <dgm:presLayoutVars>
          <dgm:chMax val="3"/>
          <dgm:chPref val="3"/>
          <dgm:bulletEnabled val="1"/>
        </dgm:presLayoutVars>
      </dgm:prSet>
      <dgm:spPr/>
    </dgm:pt>
    <dgm:pt modelId="{2D6C4C8C-9635-4498-BF7E-41761A7597F4}" type="pres">
      <dgm:prSet presAssocID="{30AF8427-2E0D-4E8B-AFF6-9D491DBEEF27}" presName="Accent" presStyleLbl="parChTrans1D1" presStyleIdx="1" presStyleCnt="3"/>
      <dgm:spPr/>
    </dgm:pt>
    <dgm:pt modelId="{113585A0-EF6A-4DB5-8596-ECB7CBD92882}" type="pres">
      <dgm:prSet presAssocID="{30AF8427-2E0D-4E8B-AFF6-9D491DBEEF27}" presName="Child" presStyleLbl="revTx" presStyleIdx="3" presStyleCnt="6" custScaleY="157731">
        <dgm:presLayoutVars>
          <dgm:chMax val="0"/>
          <dgm:chPref val="0"/>
          <dgm:bulletEnabled val="1"/>
        </dgm:presLayoutVars>
      </dgm:prSet>
      <dgm:spPr/>
    </dgm:pt>
    <dgm:pt modelId="{B4E70560-5E47-4AE5-94AD-C1369F9C94F4}" type="pres">
      <dgm:prSet presAssocID="{9323F5DA-7594-40E4-ACD8-3424EBEA3E21}" presName="sibTrans" presStyleCnt="0"/>
      <dgm:spPr/>
    </dgm:pt>
    <dgm:pt modelId="{C653364A-B3C8-4D33-89FE-3A04138318C3}" type="pres">
      <dgm:prSet presAssocID="{19B83CF6-9C03-4899-9BF9-C05F0DEC3A31}" presName="composite" presStyleCnt="0"/>
      <dgm:spPr/>
    </dgm:pt>
    <dgm:pt modelId="{B99B5860-6E7F-4396-BEA9-AD312F3FAC8C}" type="pres">
      <dgm:prSet presAssocID="{19B83CF6-9C03-4899-9BF9-C05F0DEC3A31}" presName="FirstChild" presStyleLbl="revTx" presStyleIdx="4" presStyleCnt="6">
        <dgm:presLayoutVars>
          <dgm:chMax val="0"/>
          <dgm:chPref val="0"/>
          <dgm:bulletEnabled val="1"/>
        </dgm:presLayoutVars>
      </dgm:prSet>
      <dgm:spPr/>
    </dgm:pt>
    <dgm:pt modelId="{048563F4-29FD-4D27-9E4F-C4F6AB1BA267}" type="pres">
      <dgm:prSet presAssocID="{19B83CF6-9C03-4899-9BF9-C05F0DEC3A31}" presName="Parent" presStyleLbl="alignNode1" presStyleIdx="2" presStyleCnt="3">
        <dgm:presLayoutVars>
          <dgm:chMax val="3"/>
          <dgm:chPref val="3"/>
          <dgm:bulletEnabled val="1"/>
        </dgm:presLayoutVars>
      </dgm:prSet>
      <dgm:spPr/>
    </dgm:pt>
    <dgm:pt modelId="{026D3D08-EAEC-4C29-9349-58CB0284A5AC}" type="pres">
      <dgm:prSet presAssocID="{19B83CF6-9C03-4899-9BF9-C05F0DEC3A31}" presName="Accent" presStyleLbl="parChTrans1D1" presStyleIdx="2" presStyleCnt="3"/>
      <dgm:spPr/>
    </dgm:pt>
    <dgm:pt modelId="{166BA69B-D79F-4782-93BB-2058018F9263}" type="pres">
      <dgm:prSet presAssocID="{19B83CF6-9C03-4899-9BF9-C05F0DEC3A31}" presName="Child" presStyleLbl="revTx" presStyleIdx="5" presStyleCnt="6">
        <dgm:presLayoutVars>
          <dgm:chMax val="0"/>
          <dgm:chPref val="0"/>
          <dgm:bulletEnabled val="1"/>
        </dgm:presLayoutVars>
      </dgm:prSet>
      <dgm:spPr/>
    </dgm:pt>
  </dgm:ptLst>
  <dgm:cxnLst>
    <dgm:cxn modelId="{B2B8BF1C-5A38-4970-94A0-B91B7FBEA1BF}" type="presOf" srcId="{051EFD70-2CD5-494D-AF8C-1DF443370C1E}" destId="{7E7A5673-37B9-4491-972F-260C0E269FE3}" srcOrd="0" destOrd="0" presId="urn:microsoft.com/office/officeart/2011/layout/TabList"/>
    <dgm:cxn modelId="{BA33E629-1238-4379-9BEF-9BFF48E45113}" srcId="{30AF8427-2E0D-4E8B-AFF6-9D491DBEEF27}" destId="{051EFD70-2CD5-494D-AF8C-1DF443370C1E}" srcOrd="0" destOrd="0" parTransId="{35D5B2F9-0EE9-4BA3-8098-CF78FA40DAF0}" sibTransId="{2D6236CA-7BD4-4A89-B2A0-EC6829E9A6A7}"/>
    <dgm:cxn modelId="{6818833A-E06E-421C-90FC-4F8B54A7FF30}" type="presOf" srcId="{19B83CF6-9C03-4899-9BF9-C05F0DEC3A31}" destId="{048563F4-29FD-4D27-9E4F-C4F6AB1BA267}" srcOrd="0" destOrd="0" presId="urn:microsoft.com/office/officeart/2011/layout/TabList"/>
    <dgm:cxn modelId="{96119A5C-BB6F-4232-8995-3E863FF0A629}" type="presOf" srcId="{BC616FDC-85E9-4BC2-9E9E-11EBC0C67787}" destId="{03814A64-FC6F-475E-865D-7AECFC27E8A1}" srcOrd="0" destOrd="0" presId="urn:microsoft.com/office/officeart/2011/layout/TabList"/>
    <dgm:cxn modelId="{16DD075D-05CB-4AAC-97E7-A3B4E72A05A1}" type="presOf" srcId="{9D26DE09-EF55-4602-A634-F72D6AD6BA7A}" destId="{B99B5860-6E7F-4396-BEA9-AD312F3FAC8C}" srcOrd="0" destOrd="0" presId="urn:microsoft.com/office/officeart/2011/layout/TabList"/>
    <dgm:cxn modelId="{9B62C75D-D51C-430A-9C35-58B2450586E0}" srcId="{30AF8427-2E0D-4E8B-AFF6-9D491DBEEF27}" destId="{41D359CF-E48A-4F83-9738-A6F24607D381}" srcOrd="1" destOrd="0" parTransId="{342FDC26-64D2-474A-8B07-A53F26709279}" sibTransId="{92928ECC-0AA2-4A91-9561-9470D6D56403}"/>
    <dgm:cxn modelId="{72E76366-DF1C-418F-B9AA-9209020CB569}" type="presOf" srcId="{8E4D11DB-84E4-4434-BD26-5F4D081C13D4}" destId="{166BA69B-D79F-4782-93BB-2058018F9263}" srcOrd="0" destOrd="0" presId="urn:microsoft.com/office/officeart/2011/layout/TabList"/>
    <dgm:cxn modelId="{D9C94F68-BFC0-41C4-872E-B7F54462349A}" srcId="{26A3973F-029A-4742-A5CC-8E593A15BC5A}" destId="{BC616FDC-85E9-4BC2-9E9E-11EBC0C67787}" srcOrd="1" destOrd="0" parTransId="{33F2338F-678A-4DD9-A2E3-7DC9E9D7EC61}" sibTransId="{0C9FF749-2402-419B-9EAF-4E6BBE6E4619}"/>
    <dgm:cxn modelId="{0A516787-49AD-4E8A-A248-DFCFBCC4712E}" type="presOf" srcId="{3F9F5232-67CD-4EAD-A8F2-2B9F809D66D3}" destId="{C75C376F-522B-4C8B-B71E-214EC8200593}" srcOrd="0" destOrd="0" presId="urn:microsoft.com/office/officeart/2011/layout/TabList"/>
    <dgm:cxn modelId="{62798E9E-761A-4AAF-A3FE-53E0FF1411E7}" type="presOf" srcId="{82C04A1F-9838-407B-ACB9-B2B7C9846780}" destId="{B6C8BB58-F41B-4C87-A951-93D035C16AE2}" srcOrd="0" destOrd="0" presId="urn:microsoft.com/office/officeart/2011/layout/TabList"/>
    <dgm:cxn modelId="{86A1EAA0-EE74-4C23-9780-95D1649AA0AE}" type="presOf" srcId="{26A3973F-029A-4742-A5CC-8E593A15BC5A}" destId="{82CA0EC6-34EC-4CB1-8A4A-DF4E2BB15C6A}" srcOrd="0" destOrd="0" presId="urn:microsoft.com/office/officeart/2011/layout/TabList"/>
    <dgm:cxn modelId="{9C82B0AF-F507-4B78-8C3F-1ACB74B0CD55}" type="presOf" srcId="{30AF8427-2E0D-4E8B-AFF6-9D491DBEEF27}" destId="{E53FB297-F1EB-4352-8099-33742831008F}" srcOrd="0" destOrd="0" presId="urn:microsoft.com/office/officeart/2011/layout/TabList"/>
    <dgm:cxn modelId="{54587CB0-BAED-4B2F-87D6-FFD1CEF04828}" srcId="{19B83CF6-9C03-4899-9BF9-C05F0DEC3A31}" destId="{9D26DE09-EF55-4602-A634-F72D6AD6BA7A}" srcOrd="0" destOrd="0" parTransId="{110C5C30-5CF0-4A86-BFD4-D33A6BCE7F49}" sibTransId="{99E8221C-B2A4-4318-879A-C521DADC7669}"/>
    <dgm:cxn modelId="{6B4C2BCE-652D-4485-9DFA-C8F868D49DE0}" srcId="{3F9F5232-67CD-4EAD-A8F2-2B9F809D66D3}" destId="{19B83CF6-9C03-4899-9BF9-C05F0DEC3A31}" srcOrd="2" destOrd="0" parTransId="{05199531-0403-4768-A9D5-F6012497456E}" sibTransId="{51438792-5446-4AB9-87BE-A98F8E2ADD2B}"/>
    <dgm:cxn modelId="{4EF24DD5-0F2B-4B4C-AEAE-F120581828CA}" type="presOf" srcId="{41D359CF-E48A-4F83-9738-A6F24607D381}" destId="{113585A0-EF6A-4DB5-8596-ECB7CBD92882}" srcOrd="0" destOrd="0" presId="urn:microsoft.com/office/officeart/2011/layout/TabList"/>
    <dgm:cxn modelId="{04F9E5D5-AAE3-4724-A759-103FA426263C}" srcId="{19B83CF6-9C03-4899-9BF9-C05F0DEC3A31}" destId="{8E4D11DB-84E4-4434-BD26-5F4D081C13D4}" srcOrd="1" destOrd="0" parTransId="{D6403F83-4824-46B6-9DCD-C0E8E4877BCA}" sibTransId="{7AF2FFF2-841E-45B2-873F-A5703E756CBB}"/>
    <dgm:cxn modelId="{8343C3E0-55CD-4CB5-AC68-E05FB2B83CA1}" srcId="{26A3973F-029A-4742-A5CC-8E593A15BC5A}" destId="{82C04A1F-9838-407B-ACB9-B2B7C9846780}" srcOrd="0" destOrd="0" parTransId="{323A2799-1C31-4FB7-BEB5-80AD5B24C495}" sibTransId="{27A28BF1-8116-470D-9ADF-F7B954EB1094}"/>
    <dgm:cxn modelId="{981276F6-473D-4221-8818-BD97F29E7A05}" srcId="{3F9F5232-67CD-4EAD-A8F2-2B9F809D66D3}" destId="{26A3973F-029A-4742-A5CC-8E593A15BC5A}" srcOrd="0" destOrd="0" parTransId="{E13B4914-91BE-482F-95B8-1AEC12558A90}" sibTransId="{973F0D04-8AAE-4B24-AD7B-98EFB1909A89}"/>
    <dgm:cxn modelId="{5D3462FD-2BEE-43CF-A9D0-75C44D17A566}" srcId="{3F9F5232-67CD-4EAD-A8F2-2B9F809D66D3}" destId="{30AF8427-2E0D-4E8B-AFF6-9D491DBEEF27}" srcOrd="1" destOrd="0" parTransId="{09F5D760-9843-468E-B6D9-C5B3C4CB1056}" sibTransId="{9323F5DA-7594-40E4-ACD8-3424EBEA3E21}"/>
    <dgm:cxn modelId="{9AE2F2DB-3A19-48C8-A2E1-40B5379E8B86}" type="presParOf" srcId="{C75C376F-522B-4C8B-B71E-214EC8200593}" destId="{B46654BD-8837-431F-99A8-C269890DA076}" srcOrd="0" destOrd="0" presId="urn:microsoft.com/office/officeart/2011/layout/TabList"/>
    <dgm:cxn modelId="{E6798160-A335-4505-BC14-00155258F92B}" type="presParOf" srcId="{B46654BD-8837-431F-99A8-C269890DA076}" destId="{B6C8BB58-F41B-4C87-A951-93D035C16AE2}" srcOrd="0" destOrd="0" presId="urn:microsoft.com/office/officeart/2011/layout/TabList"/>
    <dgm:cxn modelId="{6AC5D25B-7EBE-49E5-B2D0-77B8EE892824}" type="presParOf" srcId="{B46654BD-8837-431F-99A8-C269890DA076}" destId="{82CA0EC6-34EC-4CB1-8A4A-DF4E2BB15C6A}" srcOrd="1" destOrd="0" presId="urn:microsoft.com/office/officeart/2011/layout/TabList"/>
    <dgm:cxn modelId="{9B4BF4D0-CF97-4423-A7EF-1C0FC8AC44CF}" type="presParOf" srcId="{B46654BD-8837-431F-99A8-C269890DA076}" destId="{E185F234-0E2C-4C1A-91CF-C3EE0756F913}" srcOrd="2" destOrd="0" presId="urn:microsoft.com/office/officeart/2011/layout/TabList"/>
    <dgm:cxn modelId="{20A623DF-97B7-452D-982F-C1A1D7F3AF78}" type="presParOf" srcId="{C75C376F-522B-4C8B-B71E-214EC8200593}" destId="{03814A64-FC6F-475E-865D-7AECFC27E8A1}" srcOrd="1" destOrd="0" presId="urn:microsoft.com/office/officeart/2011/layout/TabList"/>
    <dgm:cxn modelId="{78BC7025-D8FD-45F5-BCBC-851BEC69BE3E}" type="presParOf" srcId="{C75C376F-522B-4C8B-B71E-214EC8200593}" destId="{554909FC-0F28-4F69-9B4F-8E4FF3D69CEA}" srcOrd="2" destOrd="0" presId="urn:microsoft.com/office/officeart/2011/layout/TabList"/>
    <dgm:cxn modelId="{8AB6C112-924C-48F3-9C64-A21ACF012F10}" type="presParOf" srcId="{C75C376F-522B-4C8B-B71E-214EC8200593}" destId="{C0DAEA6E-68A4-441D-9F63-D1B1558126C5}" srcOrd="3" destOrd="0" presId="urn:microsoft.com/office/officeart/2011/layout/TabList"/>
    <dgm:cxn modelId="{CF42E559-C4EE-42D2-8313-1E1291C3BFC5}" type="presParOf" srcId="{C0DAEA6E-68A4-441D-9F63-D1B1558126C5}" destId="{7E7A5673-37B9-4491-972F-260C0E269FE3}" srcOrd="0" destOrd="0" presId="urn:microsoft.com/office/officeart/2011/layout/TabList"/>
    <dgm:cxn modelId="{18020D4D-734F-4661-AE3D-5632F80A5526}" type="presParOf" srcId="{C0DAEA6E-68A4-441D-9F63-D1B1558126C5}" destId="{E53FB297-F1EB-4352-8099-33742831008F}" srcOrd="1" destOrd="0" presId="urn:microsoft.com/office/officeart/2011/layout/TabList"/>
    <dgm:cxn modelId="{1AEA9216-664E-4454-92F7-B3157C7AF576}" type="presParOf" srcId="{C0DAEA6E-68A4-441D-9F63-D1B1558126C5}" destId="{2D6C4C8C-9635-4498-BF7E-41761A7597F4}" srcOrd="2" destOrd="0" presId="urn:microsoft.com/office/officeart/2011/layout/TabList"/>
    <dgm:cxn modelId="{3A553E51-730D-4C06-9C57-B8CC3C7ED518}" type="presParOf" srcId="{C75C376F-522B-4C8B-B71E-214EC8200593}" destId="{113585A0-EF6A-4DB5-8596-ECB7CBD92882}" srcOrd="4" destOrd="0" presId="urn:microsoft.com/office/officeart/2011/layout/TabList"/>
    <dgm:cxn modelId="{342B10F6-9CB1-4307-A6C7-2B87BD41271F}" type="presParOf" srcId="{C75C376F-522B-4C8B-B71E-214EC8200593}" destId="{B4E70560-5E47-4AE5-94AD-C1369F9C94F4}" srcOrd="5" destOrd="0" presId="urn:microsoft.com/office/officeart/2011/layout/TabList"/>
    <dgm:cxn modelId="{D73F2EAE-7B4D-4D07-84FB-85ED1F64180A}" type="presParOf" srcId="{C75C376F-522B-4C8B-B71E-214EC8200593}" destId="{C653364A-B3C8-4D33-89FE-3A04138318C3}" srcOrd="6" destOrd="0" presId="urn:microsoft.com/office/officeart/2011/layout/TabList"/>
    <dgm:cxn modelId="{EBF4B166-F3A3-46F5-9746-9F86447E1963}" type="presParOf" srcId="{C653364A-B3C8-4D33-89FE-3A04138318C3}" destId="{B99B5860-6E7F-4396-BEA9-AD312F3FAC8C}" srcOrd="0" destOrd="0" presId="urn:microsoft.com/office/officeart/2011/layout/TabList"/>
    <dgm:cxn modelId="{6905384D-F9CD-4C59-97E6-9B8E30302302}" type="presParOf" srcId="{C653364A-B3C8-4D33-89FE-3A04138318C3}" destId="{048563F4-29FD-4D27-9E4F-C4F6AB1BA267}" srcOrd="1" destOrd="0" presId="urn:microsoft.com/office/officeart/2011/layout/TabList"/>
    <dgm:cxn modelId="{A4E3E089-B03F-4B08-8375-83EBFE4F9632}" type="presParOf" srcId="{C653364A-B3C8-4D33-89FE-3A04138318C3}" destId="{026D3D08-EAEC-4C29-9349-58CB0284A5AC}" srcOrd="2" destOrd="0" presId="urn:microsoft.com/office/officeart/2011/layout/TabList"/>
    <dgm:cxn modelId="{2A7CD98E-88B8-4CAE-B042-3DF26118A589}" type="presParOf" srcId="{C75C376F-522B-4C8B-B71E-214EC8200593}" destId="{166BA69B-D79F-4782-93BB-2058018F9263}" srcOrd="7" destOrd="0" presId="urn:microsoft.com/office/officeart/2011/layout/TabList"/>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026D3D08-EAEC-4C29-9349-58CB0284A5AC}">
      <dsp:nvSpPr>
        <dsp:cNvPr id="0" name=""/>
        <dsp:cNvSpPr/>
      </dsp:nvSpPr>
      <dsp:spPr>
        <a:xfrm>
          <a:off x="0" y="1847633"/>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D6C4C8C-9635-4498-BF7E-41761A7597F4}">
      <dsp:nvSpPr>
        <dsp:cNvPr id="0" name=""/>
        <dsp:cNvSpPr/>
      </dsp:nvSpPr>
      <dsp:spPr>
        <a:xfrm>
          <a:off x="0" y="906633"/>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185F234-0E2C-4C1A-91CF-C3EE0756F913}">
      <dsp:nvSpPr>
        <dsp:cNvPr id="0" name=""/>
        <dsp:cNvSpPr/>
      </dsp:nvSpPr>
      <dsp:spPr>
        <a:xfrm>
          <a:off x="0" y="224047"/>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6C8BB58-F41B-4C87-A951-93D035C16AE2}">
      <dsp:nvSpPr>
        <dsp:cNvPr id="0" name=""/>
        <dsp:cNvSpPr/>
      </dsp:nvSpPr>
      <dsp:spPr>
        <a:xfrm>
          <a:off x="1426463" y="271"/>
          <a:ext cx="4059936" cy="223776"/>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GP </a:t>
          </a:r>
          <a:r>
            <a:rPr lang="en-US" sz="1100" u="sng" kern="1200"/>
            <a:t>c</a:t>
          </a:r>
          <a:r>
            <a:rPr lang="en-US" sz="1100" kern="1200"/>
            <a:t>linical systems (Emis &amp; SystmOne)</a:t>
          </a:r>
        </a:p>
      </dsp:txBody>
      <dsp:txXfrm>
        <a:off x="1426463" y="271"/>
        <a:ext cx="4059936" cy="223776"/>
      </dsp:txXfrm>
    </dsp:sp>
    <dsp:sp modelId="{82CA0EC6-34EC-4CB1-8A4A-DF4E2BB15C6A}">
      <dsp:nvSpPr>
        <dsp:cNvPr id="0" name=""/>
        <dsp:cNvSpPr/>
      </dsp:nvSpPr>
      <dsp:spPr>
        <a:xfrm>
          <a:off x="0" y="271"/>
          <a:ext cx="1426464" cy="223776"/>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Source</a:t>
          </a:r>
        </a:p>
      </dsp:txBody>
      <dsp:txXfrm>
        <a:off x="10926" y="11197"/>
        <a:ext cx="1404612" cy="212850"/>
      </dsp:txXfrm>
    </dsp:sp>
    <dsp:sp modelId="{03814A64-FC6F-475E-865D-7AECFC27E8A1}">
      <dsp:nvSpPr>
        <dsp:cNvPr id="0" name=""/>
        <dsp:cNvSpPr/>
      </dsp:nvSpPr>
      <dsp:spPr>
        <a:xfrm>
          <a:off x="0" y="224047"/>
          <a:ext cx="5486400" cy="4476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GB" sz="1200" kern="1200"/>
            <a:t>The data contained within this dashboard is extracted from GP clinical systems only and is based on their registered population.  Data must be coded to be extracted.</a:t>
          </a:r>
          <a:endParaRPr lang="en-US" sz="1200" kern="1200"/>
        </a:p>
      </dsp:txBody>
      <dsp:txXfrm>
        <a:off x="0" y="224047"/>
        <a:ext cx="5486400" cy="447619"/>
      </dsp:txXfrm>
    </dsp:sp>
    <dsp:sp modelId="{7E7A5673-37B9-4491-972F-260C0E269FE3}">
      <dsp:nvSpPr>
        <dsp:cNvPr id="0" name=""/>
        <dsp:cNvSpPr/>
      </dsp:nvSpPr>
      <dsp:spPr>
        <a:xfrm>
          <a:off x="1426463" y="682856"/>
          <a:ext cx="4059936" cy="223776"/>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GB" sz="1100" kern="1200"/>
            <a:t>Activity for Respiratory Care Asthma &amp; COPD</a:t>
          </a:r>
          <a:endParaRPr lang="en-US" sz="1100" kern="1200"/>
        </a:p>
      </dsp:txBody>
      <dsp:txXfrm>
        <a:off x="1426463" y="682856"/>
        <a:ext cx="4059936" cy="223776"/>
      </dsp:txXfrm>
    </dsp:sp>
    <dsp:sp modelId="{E53FB297-F1EB-4352-8099-33742831008F}">
      <dsp:nvSpPr>
        <dsp:cNvPr id="0" name=""/>
        <dsp:cNvSpPr/>
      </dsp:nvSpPr>
      <dsp:spPr>
        <a:xfrm>
          <a:off x="0" y="682856"/>
          <a:ext cx="1426464" cy="223776"/>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Purpose</a:t>
          </a:r>
        </a:p>
      </dsp:txBody>
      <dsp:txXfrm>
        <a:off x="10926" y="693782"/>
        <a:ext cx="1404612" cy="212850"/>
      </dsp:txXfrm>
    </dsp:sp>
    <dsp:sp modelId="{113585A0-EF6A-4DB5-8596-ECB7CBD92882}">
      <dsp:nvSpPr>
        <dsp:cNvPr id="0" name=""/>
        <dsp:cNvSpPr/>
      </dsp:nvSpPr>
      <dsp:spPr>
        <a:xfrm>
          <a:off x="0" y="906633"/>
          <a:ext cx="5486400" cy="706035"/>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should be used to monitor uptake rates and forward planning It is broken down by cohort and tabulated by practices signed up to provide the service.  It contains numbers of patients receiving Resipiratory Care Asthma &amp; COPD – Primary Care Identification and Treatment  </a:t>
          </a:r>
        </a:p>
      </dsp:txBody>
      <dsp:txXfrm>
        <a:off x="0" y="906633"/>
        <a:ext cx="5486400" cy="706035"/>
      </dsp:txXfrm>
    </dsp:sp>
    <dsp:sp modelId="{B99B5860-6E7F-4396-BEA9-AD312F3FAC8C}">
      <dsp:nvSpPr>
        <dsp:cNvPr id="0" name=""/>
        <dsp:cNvSpPr/>
      </dsp:nvSpPr>
      <dsp:spPr>
        <a:xfrm>
          <a:off x="1426463" y="1623857"/>
          <a:ext cx="4059936" cy="223776"/>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Havering</a:t>
          </a:r>
        </a:p>
      </dsp:txBody>
      <dsp:txXfrm>
        <a:off x="1426463" y="1623857"/>
        <a:ext cx="4059936" cy="223776"/>
      </dsp:txXfrm>
    </dsp:sp>
    <dsp:sp modelId="{048563F4-29FD-4D27-9E4F-C4F6AB1BA267}">
      <dsp:nvSpPr>
        <dsp:cNvPr id="0" name=""/>
        <dsp:cNvSpPr/>
      </dsp:nvSpPr>
      <dsp:spPr>
        <a:xfrm>
          <a:off x="0" y="1623857"/>
          <a:ext cx="1426464" cy="223776"/>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Audience</a:t>
          </a:r>
        </a:p>
      </dsp:txBody>
      <dsp:txXfrm>
        <a:off x="10926" y="1634783"/>
        <a:ext cx="1404612" cy="212850"/>
      </dsp:txXfrm>
    </dsp:sp>
    <dsp:sp modelId="{166BA69B-D79F-4782-93BB-2058018F9263}">
      <dsp:nvSpPr>
        <dsp:cNvPr id="0" name=""/>
        <dsp:cNvSpPr/>
      </dsp:nvSpPr>
      <dsp:spPr>
        <a:xfrm>
          <a:off x="0" y="1847633"/>
          <a:ext cx="5486400" cy="4476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will be disseminated by Havering to commissioning and provider leads as necessary.</a:t>
          </a:r>
        </a:p>
      </dsp:txBody>
      <dsp:txXfrm>
        <a:off x="0" y="1847633"/>
        <a:ext cx="5486400" cy="447619"/>
      </dsp:txXfrm>
    </dsp:sp>
  </dsp:spTree>
</dsp:drawing>
</file>

<file path=xl/diagrams/layout1.xml><?xml version="1.0" encoding="utf-8"?>
<dgm:layoutDef xmlns:dgm="http://schemas.openxmlformats.org/drawingml/2006/diagram" xmlns:a="http://schemas.openxmlformats.org/drawingml/2006/main" uniqueId="urn:microsoft.com/office/officeart/2011/layout/TabList">
  <dgm:title val="Tab List"/>
  <dgm:desc val="Use to show non-sequential or grouped blocks of information. Works well for lists with a small amount of Level 1 text. The first Level 2 displays next to the Level 1 text  and the remaining Level 2 text appears beneath the Level 1 text."/>
  <dgm:catLst>
    <dgm:cat type="list" pri="4500"/>
    <dgm:cat type="officeonline" pri="11000"/>
  </dgm:catLst>
  <dgm:sampData>
    <dgm:dataModel>
      <dgm:ptLst>
        <dgm:pt modelId="0" type="doc"/>
        <dgm:pt modelId="10">
          <dgm:prSet phldr="1"/>
        </dgm:pt>
        <dgm:pt modelId="11">
          <dgm:prSet phldr="1"/>
        </dgm:pt>
        <dgm:pt modelId="12">
          <dgm:prSet phldr="1"/>
        </dgm:pt>
        <dgm:pt modelId="20">
          <dgm:prSet phldr="1"/>
        </dgm:pt>
        <dgm:pt modelId="21">
          <dgm:prSet phldr="1"/>
        </dgm:pt>
        <dgm:pt modelId="22">
          <dgm:prSet phldr="1"/>
        </dgm:pt>
        <dgm:pt modelId="30">
          <dgm:prSet phldr="1"/>
        </dgm:pt>
        <dgm:pt modelId="31">
          <dgm:prSet phldr="1"/>
        </dgm:pt>
        <dgm:pt modelId="32">
          <dgm:prSet phldr="1"/>
        </dgm:pt>
      </dgm:ptLst>
      <dgm:cxnLst>
        <dgm:cxn modelId="40" srcId="0" destId="10" srcOrd="0" destOrd="0"/>
        <dgm:cxn modelId="41" srcId="10" destId="11" srcOrd="0" destOrd="0"/>
        <dgm:cxn modelId="42" srcId="10" destId="12" srcOrd="0" destOrd="0"/>
        <dgm:cxn modelId="50" srcId="0" destId="20" srcOrd="1" destOrd="0"/>
        <dgm:cxn modelId="51" srcId="20" destId="21" srcOrd="1" destOrd="0"/>
        <dgm:cxn modelId="52" srcId="20" destId="22" srcOrd="1" destOrd="0"/>
        <dgm:cxn modelId="60" srcId="0" destId="30" srcOrd="2" destOrd="0"/>
        <dgm:cxn modelId="61" srcId="30" destId="31" srcOrd="2" destOrd="0"/>
        <dgm:cxn modelId="62" srcId="30" destId="32" srcOrd="2" destOrd="0"/>
      </dgm:cxnLst>
      <dgm:bg/>
      <dgm:whole/>
    </dgm:dataModel>
  </dgm:sampData>
  <dgm:styleData>
    <dgm:dataModel>
      <dgm:ptLst>
        <dgm:pt modelId="0" type="doc"/>
        <dgm:pt modelId="10">
          <dgm:prSet phldr="1"/>
        </dgm:pt>
        <dgm:pt modelId="20">
          <dgm:prSet phldr="1"/>
        </dgm:pt>
      </dgm:ptLst>
      <dgm:cxnLst>
        <dgm:cxn modelId="30" srcId="0" destId="10" srcOrd="0" destOrd="0"/>
        <dgm:cxn modelId="40" srcId="0" destId="20" srcOrd="1" destOrd="0"/>
      </dgm:cxnLst>
      <dgm:bg/>
      <dgm:whole/>
    </dgm:dataModel>
  </dgm:styleData>
  <dgm:clrData>
    <dgm:dataModel>
      <dgm:ptLst>
        <dgm:pt modelId="0" type="doc"/>
        <dgm:pt modelId="10">
          <dgm:prSet phldr="1"/>
        </dgm:pt>
        <dgm:pt modelId="20">
          <dgm:prSet phldr="1"/>
        </dgm:pt>
        <dgm:pt modelId="30">
          <dgm:prSet phldr="1"/>
        </dgm:pt>
        <dgm:pt modelId="40">
          <dgm:prSet phldr="1"/>
        </dgm:pt>
      </dgm:ptLst>
      <dgm:cxnLst>
        <dgm:cxn modelId="50" srcId="0" destId="10" srcOrd="0" destOrd="0"/>
        <dgm:cxn modelId="60" srcId="0" destId="20" srcOrd="1" destOrd="0"/>
        <dgm:cxn modelId="70" srcId="0" destId="30" srcOrd="2" destOrd="0"/>
        <dgm:cxn modelId="80" srcId="0" destId="40" srcOrd="3" destOrd="0"/>
      </dgm:cxnLst>
      <dgm:bg/>
      <dgm:whole/>
    </dgm:dataModel>
  </dgm:clrData>
  <dgm:layoutNode name="Name0">
    <dgm:varLst>
      <dgm:chMax/>
      <dgm:chPref val="3"/>
      <dgm:dir/>
      <dgm:animOne val="branch"/>
      <dgm:animLvl val="lvl"/>
    </dgm:varLst>
    <dgm:alg type="lin">
      <dgm:param type="linDir" val="fromT"/>
    </dgm:alg>
    <dgm:shape xmlns:r="http://schemas.openxmlformats.org/officeDocument/2006/relationships" r:blip="">
      <dgm:adjLst/>
    </dgm:shape>
    <dgm:constrLst>
      <dgm:constr type="w" for="ch" forName="Child" refType="w"/>
      <dgm:constr type="h" for="ch" forName="Child" refType="h" fact="0.6667"/>
      <dgm:constr type="primFontSz" for="des" forName="Parent" op="equ" val="65"/>
      <dgm:constr type="primFontSz" for="des" forName="Child" op="equ" val="65"/>
      <dgm:constr type="primFontSz" for="des" forName="FirstChild" op="equ" val="65"/>
      <dgm:constr type="primFontSz" for="des" forName="Child" refType="primFontSz" refFor="des" refForName="Parent" op="lte"/>
      <dgm:constr type="primFontSz" for="des" forName="FirstChild" refType="primFontSz" refFor="des" refForName="Parent" op="lte"/>
      <dgm:constr type="primFontSz" for="des" forName="Child" refType="primFontSz" refFor="des" refForName="FirstChild" op="lte"/>
      <dgm:constr type="w" for="ch" forName="composite" refType="w"/>
      <dgm:constr type="h" for="ch" forName="composite" refType="h" fact="0.3333"/>
      <dgm:constr type="sp" refType="h" refFor="ch" refForName="composite" op="equ" fact="0.05"/>
      <dgm:constr type="h" for="ch" forName="sibTrans" refType="h" refFor="ch" refForName="composite" op="equ" fact="0.05"/>
      <dgm:constr type="w" for="ch" forName="sibTrans" refType="h" refFor="ch" refForName="sibTrans" op="equ"/>
    </dgm:constrLst>
    <dgm:forEach name="nodesForEach" axis="ch" ptType="node">
      <dgm:layoutNode name="composite">
        <dgm:alg type="composite"/>
        <dgm:shape xmlns:r="http://schemas.openxmlformats.org/officeDocument/2006/relationships" r:blip="">
          <dgm:adjLst/>
        </dgm:shape>
        <dgm:choose name="Name1">
          <dgm:if name="Name2" func="var" arg="dir" op="equ" val="norm">
            <dgm:constrLst>
              <dgm:constr type="l" for="ch" forName="Accent" refType="w" fact="0"/>
              <dgm:constr type="b" for="ch" forName="Accent" refType="h"/>
              <dgm:constr type="w" for="ch" forName="Accent" refType="w"/>
              <dgm:constr type="h" for="ch" forName="Accent" refType="h" fact="0"/>
              <dgm:constr type="l" for="ch" forName="FirstChild" refType="w" fact="0.26"/>
              <dgm:constr type="t" for="ch" forName="FirstChild" refType="h" fact="0"/>
              <dgm:constr type="w" for="ch" forName="FirstChild" refType="w" fact="0.74"/>
              <dgm:constr type="h" for="ch" forName="FirstChild" refType="h"/>
              <dgm:constr type="l" for="ch" forName="Parent" refType="w" fact="0"/>
              <dgm:constr type="t" for="ch" forName="Parent" refType="h" fact="0"/>
              <dgm:constr type="w" for="ch" forName="Parent" refType="w" fact="0.26"/>
              <dgm:constr type="h" for="ch" forName="Parent" refType="h"/>
            </dgm:constrLst>
          </dgm:if>
          <dgm:else name="Name3">
            <dgm:constrLst>
              <dgm:constr type="l" for="ch" forName="Accent" refType="w" fact="0"/>
              <dgm:constr type="b" for="ch" forName="Accent" refType="h"/>
              <dgm:constr type="w" for="ch" forName="Accent" refType="w"/>
              <dgm:constr type="h" for="ch" forName="Accent" refType="h" fact="0"/>
              <dgm:constr type="r" for="ch" forName="FirstChild" refType="w" fact="0.74"/>
              <dgm:constr type="t" for="ch" forName="FirstChild" refType="h" fact="0"/>
              <dgm:constr type="w" for="ch" forName="FirstChild" refType="w" fact="0.74"/>
              <dgm:constr type="h" for="ch" forName="FirstChild" refType="h"/>
              <dgm:constr type="r" for="ch" forName="Parent" refType="w"/>
              <dgm:constr type="t" for="ch" forName="Parent" refType="h" fact="0"/>
              <dgm:constr type="w" for="ch" forName="Parent" refType="w" fact="0.26"/>
              <dgm:constr type="h" for="ch" forName="Parent" refType="h"/>
            </dgm:constrLst>
          </dgm:else>
        </dgm:choose>
        <dgm:layoutNode name="FirstChild" styleLbl="revTx">
          <dgm:varLst>
            <dgm:chMax val="0"/>
            <dgm:chPref val="0"/>
            <dgm:bulletEnabled val="1"/>
          </dgm:varLst>
          <dgm:choose name="Name4">
            <dgm:if name="Name5" func="var" arg="dir" op="equ" val="norm">
              <dgm:alg type="tx">
                <dgm:param type="parTxLTRAlign" val="l"/>
                <dgm:param type="txAnchorVert" val="b"/>
                <dgm:param type="txAnchorVertCh" val="b"/>
                <dgm:param type="parTxRTLAlign" val="l"/>
              </dgm:alg>
            </dgm:if>
            <dgm:else name="Name6">
              <dgm:alg type="tx">
                <dgm:param type="parTxLTRAlign" val="r"/>
                <dgm:param type="shpTxLTRAlignCh" val="r"/>
                <dgm:param type="txAnchorVert" val="b"/>
                <dgm:param type="txAnchorVertCh" val="b"/>
                <dgm:param type="parTxRTLAlign" val="r"/>
              </dgm:alg>
            </dgm:else>
          </dgm:choose>
          <dgm:shape xmlns:r="http://schemas.openxmlformats.org/officeDocument/2006/relationships" type="rect" r:blip="">
            <dgm:adjLst/>
          </dgm:shape>
          <dgm:choose name="Name7">
            <dgm:if name="Name8" axis="ch" ptType="node" func="cnt" op="gte" val="1">
              <dgm:presOf axis="ch desOrSelf" ptType="node node" st="1 1" cnt="1 0"/>
            </dgm:if>
            <dgm:else name="Name9">
              <dgm:presOf/>
            </dgm:else>
          </dgm:choos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Parent" styleLbl="alignNode1">
          <dgm:varLst>
            <dgm:chMax val="3"/>
            <dgm:chPref val="3"/>
            <dgm:bulletEnabled val="1"/>
          </dgm:varLst>
          <dgm:alg type="tx">
            <dgm:param type="shpTxLTRAlignCh" val="ctr"/>
            <dgm:param type="txAnchorVertCh" val="mid"/>
          </dgm:alg>
          <dgm:shape xmlns:r="http://schemas.openxmlformats.org/officeDocument/2006/relationships" type="round2SameRect" r:blip="">
            <dgm:adjLst>
              <dgm:adj idx="1" val="0.1667"/>
              <dgm:adj idx="2" val="0"/>
            </dgm:adjLst>
          </dgm:shape>
          <dgm:presOf axis="self" ptType="nod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Accent" styleLbl="parChTrans1D1">
          <dgm:alg type="sp"/>
          <dgm:shape xmlns:r="http://schemas.openxmlformats.org/officeDocument/2006/relationships" type="line" r:blip="" zOrderOff="-99999">
            <dgm:adjLst/>
          </dgm:shape>
          <dgm:presOf/>
        </dgm:layoutNode>
      </dgm:layoutNode>
      <dgm:choose name="Name10">
        <dgm:if name="Name11" axis="ch" ptType="node" st="2" cnt="1" func="cnt" op="gte" val="1">
          <dgm:layoutNode name="Child" styleLbl="revTx">
            <dgm:varLst>
              <dgm:chMax val="0"/>
              <dgm:chPref val="0"/>
              <dgm:bulletEnabled val="1"/>
            </dgm:varLst>
            <dgm:choose name="Name12">
              <dgm:if name="Name13" func="var" arg="dir" op="equ" val="norm">
                <dgm:alg type="tx">
                  <dgm:param type="stBulletLvl" val="1"/>
                  <dgm:param type="parTxLTRAlign" val="l"/>
                  <dgm:param type="parTxRTLAlign" val="l"/>
                  <dgm:param type="txAnchorVert" val="t"/>
                </dgm:alg>
              </dgm:if>
              <dgm:else name="Name14">
                <dgm:alg type="tx">
                  <dgm:param type="stBulletLvl" val="1"/>
                  <dgm:param type="parTxLTRAlign" val="r"/>
                  <dgm:param type="shpTxLTRAlignCh" val="r"/>
                  <dgm:param type="txAnchorVert" val="t"/>
                  <dgm:param type="parTxRTLAlign" val="r"/>
                </dgm:alg>
              </dgm:else>
            </dgm:choose>
            <dgm:shape xmlns:r="http://schemas.openxmlformats.org/officeDocument/2006/relationships" type="rect" r:blip="">
              <dgm:adjLst/>
            </dgm:shape>
            <dgm:presOf axis="ch desOrSelf" ptType="node node" st="2 1" cnt="0 0"/>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if>
        <dgm:else name="Name15"/>
      </dgm:choose>
      <dgm:forEach name="sibTransForEach" axis="followSib" ptType="sibTrans" cnt="1">
        <dgm:layoutNode name="sibTrans">
          <dgm:alg type="sp"/>
          <dgm:shape xmlns:r="http://schemas.openxmlformats.org/officeDocument/2006/relationships" r:blip="">
            <dgm:adjLst/>
          </dgm:shap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Layout" Target="../diagrams/layout1.xml"/><Relationship Id="rId2" Type="http://schemas.openxmlformats.org/officeDocument/2006/relationships/diagramData" Target="../diagrams/data1.xml"/><Relationship Id="rId1" Type="http://schemas.openxmlformats.org/officeDocument/2006/relationships/image" Target="../media/image1.jpg"/><Relationship Id="rId6" Type="http://schemas.microsoft.com/office/2007/relationships/diagramDrawing" Target="../diagrams/drawing1.xml"/><Relationship Id="rId5" Type="http://schemas.openxmlformats.org/officeDocument/2006/relationships/diagramColors" Target="../diagrams/colors1.xml"/><Relationship Id="rId4" Type="http://schemas.openxmlformats.org/officeDocument/2006/relationships/diagramQuickStyle" Target="../diagrams/quickStyle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13</xdr:col>
      <xdr:colOff>600075</xdr:colOff>
      <xdr:row>0</xdr:row>
      <xdr:rowOff>161925</xdr:rowOff>
    </xdr:from>
    <xdr:to>
      <xdr:col>15</xdr:col>
      <xdr:colOff>540053</xdr:colOff>
      <xdr:row>3</xdr:row>
      <xdr:rowOff>26333</xdr:rowOff>
    </xdr:to>
    <xdr:pic>
      <xdr:nvPicPr>
        <xdr:cNvPr id="2" name="Picture 1">
          <a:extLst>
            <a:ext uri="{FF2B5EF4-FFF2-40B4-BE49-F238E27FC236}">
              <a16:creationId xmlns:a16="http://schemas.microsoft.com/office/drawing/2014/main" id="{C522F832-88F8-4434-8D10-688505ED178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24875" y="161925"/>
          <a:ext cx="1159178" cy="645458"/>
        </a:xfrm>
        <a:prstGeom prst="rect">
          <a:avLst/>
        </a:prstGeom>
      </xdr:spPr>
    </xdr:pic>
    <xdr:clientData/>
  </xdr:twoCellAnchor>
  <xdr:twoCellAnchor>
    <xdr:from>
      <xdr:col>1</xdr:col>
      <xdr:colOff>0</xdr:colOff>
      <xdr:row>6</xdr:row>
      <xdr:rowOff>161925</xdr:rowOff>
    </xdr:from>
    <xdr:to>
      <xdr:col>10</xdr:col>
      <xdr:colOff>0</xdr:colOff>
      <xdr:row>18</xdr:row>
      <xdr:rowOff>171450</xdr:rowOff>
    </xdr:to>
    <xdr:graphicFrame macro="">
      <xdr:nvGraphicFramePr>
        <xdr:cNvPr id="3" name="Diagram 2">
          <a:extLst>
            <a:ext uri="{FF2B5EF4-FFF2-40B4-BE49-F238E27FC236}">
              <a16:creationId xmlns:a16="http://schemas.microsoft.com/office/drawing/2014/main" id="{05945D14-BECD-429F-BF2E-9F8761DAC11A}"/>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20</xdr:col>
      <xdr:colOff>154781</xdr:colOff>
      <xdr:row>0</xdr:row>
      <xdr:rowOff>71437</xdr:rowOff>
    </xdr:from>
    <xdr:to>
      <xdr:col>21</xdr:col>
      <xdr:colOff>378315</xdr:colOff>
      <xdr:row>1</xdr:row>
      <xdr:rowOff>128428</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3943469" y="71437"/>
          <a:ext cx="1176034" cy="654844"/>
        </a:xfrm>
        <a:prstGeom prst="rect">
          <a:avLst/>
        </a:prstGeom>
      </xdr:spPr>
    </xdr:pic>
    <xdr:clientData/>
  </xdr:twoCellAnchor>
  <xdr:twoCellAnchor>
    <xdr:from>
      <xdr:col>2</xdr:col>
      <xdr:colOff>583404</xdr:colOff>
      <xdr:row>3</xdr:row>
      <xdr:rowOff>226219</xdr:rowOff>
    </xdr:from>
    <xdr:to>
      <xdr:col>21</xdr:col>
      <xdr:colOff>690563</xdr:colOff>
      <xdr:row>13</xdr:row>
      <xdr:rowOff>250031</xdr:rowOff>
    </xdr:to>
    <xdr:graphicFrame macro="">
      <xdr:nvGraphicFramePr>
        <xdr:cNvPr id="3" name="Chart 2">
          <a:extLst>
            <a:ext uri="{FF2B5EF4-FFF2-40B4-BE49-F238E27FC236}">
              <a16:creationId xmlns:a16="http://schemas.microsoft.com/office/drawing/2014/main" id="{3F0B5588-3A7A-4409-A481-BD007F1B3B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142875</xdr:colOff>
      <xdr:row>3</xdr:row>
      <xdr:rowOff>309567</xdr:rowOff>
    </xdr:from>
    <xdr:to>
      <xdr:col>23</xdr:col>
      <xdr:colOff>535781</xdr:colOff>
      <xdr:row>13</xdr:row>
      <xdr:rowOff>142875</xdr:rowOff>
    </xdr:to>
    <xdr:graphicFrame macro="">
      <xdr:nvGraphicFramePr>
        <xdr:cNvPr id="3" name="Chart 2">
          <a:extLst>
            <a:ext uri="{FF2B5EF4-FFF2-40B4-BE49-F238E27FC236}">
              <a16:creationId xmlns:a16="http://schemas.microsoft.com/office/drawing/2014/main" id="{BE0B0CEE-DFFC-43A2-9134-307BD42728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22</xdr:col>
      <xdr:colOff>119062</xdr:colOff>
      <xdr:row>0</xdr:row>
      <xdr:rowOff>166687</xdr:rowOff>
    </xdr:from>
    <xdr:to>
      <xdr:col>23</xdr:col>
      <xdr:colOff>306877</xdr:colOff>
      <xdr:row>2</xdr:row>
      <xdr:rowOff>62071</xdr:rowOff>
    </xdr:to>
    <xdr:pic>
      <xdr:nvPicPr>
        <xdr:cNvPr id="4" name="Picture 3">
          <a:extLst>
            <a:ext uri="{FF2B5EF4-FFF2-40B4-BE49-F238E27FC236}">
              <a16:creationId xmlns:a16="http://schemas.microsoft.com/office/drawing/2014/main" id="{A0F68F1A-717F-4092-92FE-1095895E24F2}"/>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4062531" y="166687"/>
          <a:ext cx="1176034" cy="65484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47626</xdr:rowOff>
    </xdr:from>
    <xdr:to>
      <xdr:col>1</xdr:col>
      <xdr:colOff>343326</xdr:colOff>
      <xdr:row>1</xdr:row>
      <xdr:rowOff>119062</xdr:rowOff>
    </xdr:to>
    <xdr:pic>
      <xdr:nvPicPr>
        <xdr:cNvPr id="2" name="Picture 1">
          <a:extLst>
            <a:ext uri="{FF2B5EF4-FFF2-40B4-BE49-F238E27FC236}">
              <a16:creationId xmlns:a16="http://schemas.microsoft.com/office/drawing/2014/main" id="{4C64DDB7-8A33-4AB5-9BD1-C0962D381C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6"/>
          <a:ext cx="855295" cy="476249"/>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1" xr16:uid="{636BDA5C-821F-4455-8A9B-683C4E8AF115}" autoFormatId="16" applyNumberFormats="0" applyBorderFormats="0" applyFontFormats="0" applyPatternFormats="0" applyAlignmentFormats="0" applyWidthHeightFormats="0">
  <queryTableRefresh nextId="33">
    <queryTableFields count="28">
      <queryTableField id="4" name="OrgID" tableColumnId="4"/>
      <queryTableField id="1" name="Locality" tableColumnId="1"/>
      <queryTableField id="2" name="PCN/Network" tableColumnId="2"/>
      <queryTableField id="30" name="SubLocality ID" tableColumnId="29"/>
      <queryTableField id="3" name="Practice" tableColumnId="3"/>
      <queryTableField id="5" name="Rel_D" tableColumnId="5"/>
      <queryTableField id="6" name="Asthma Annual Review" tableColumnId="6"/>
      <queryTableField id="7" name="Asthma Control Score" tableColumnId="7"/>
      <queryTableField id="8" name="Asthma Management Plan Declined" tableColumnId="8"/>
      <queryTableField id="9" name="Asthma Management Plan Given" tableColumnId="9"/>
      <queryTableField id="10" name="Asthma Trigger recorded" tableColumnId="10"/>
      <queryTableField id="11" name="CAT Score recorded" tableColumnId="11"/>
      <queryTableField id="12" name="COPD Annual Review" tableColumnId="12"/>
      <queryTableField id="13" name="COPD Management Plan Given" tableColumnId="13"/>
      <queryTableField id="14" name="Currently Registered Patients" tableColumnId="14"/>
      <queryTableField id="15" name="Discussion about Hygiene (Asthma)" tableColumnId="15"/>
      <queryTableField id="16" name="Discussion about Hygiene (COPD)" tableColumnId="16"/>
      <queryTableField id="17" name="Influenza vaccination given/needed/declined (Asthma)" tableColumnId="17"/>
      <queryTableField id="18" name="Influenza vaccination given/needed/declined (COPD)" tableColumnId="18"/>
      <queryTableField id="19" name="MRC Scale recorded" tableColumnId="19"/>
      <queryTableField id="20" name="Patients on the Asthma register (Curr. Reg.)" tableColumnId="20"/>
      <queryTableField id="21" name="Patients on the COPD register (Curr. Reg.)" tableColumnId="21"/>
      <queryTableField id="22" name="Pneumococcal Vaccination given/needed/declined (Asthma)" tableColumnId="22"/>
      <queryTableField id="23" name="Pneumococcal Vaccination given/needed/declined (COPD)" tableColumnId="23"/>
      <queryTableField id="24" name="Rescue Pack Declined (COPD)" tableColumnId="24"/>
      <queryTableField id="25" name="Rescue Pack Issued (COPD)" tableColumnId="25"/>
      <queryTableField id="26" name="Smoking Status (Asthma)" tableColumnId="26"/>
      <queryTableField id="27" name="Smoking Status (COPD)" tableColumnId="27"/>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F0F4EEB3-C16F-45D7-AFD7-313F7C89F52B}" autoFormatId="16" applyNumberFormats="0" applyBorderFormats="0" applyFontFormats="0" applyPatternFormats="0" applyAlignmentFormats="0" applyWidthHeightFormats="0">
  <queryTableRefresh nextId="12">
    <queryTableFields count="9">
      <queryTableField id="1" name="Locality" tableColumnId="1"/>
      <queryTableField id="2" name="PCN/Network" tableColumnId="2"/>
      <queryTableField id="3" name="Practice" tableColumnId="3"/>
      <queryTableField id="10" name="Practice ID" tableColumnId="10"/>
      <queryTableField id="5" name="Quarter" tableColumnId="5"/>
      <queryTableField id="6" name="Asthma Annual Review" tableColumnId="6"/>
      <queryTableField id="7" name="Asthma Annual Review LIS Completed (Payment)" tableColumnId="7"/>
      <queryTableField id="8" name="COPD Annual Review" tableColumnId="8"/>
      <queryTableField id="9" name="COPD Annual Review LIS Completed (Payment)" tableColumnId="9"/>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1" connectionId="3" xr16:uid="{00000000-0016-0000-0500-000001000000}" autoFormatId="0" applyNumberFormats="0" applyBorderFormats="0" applyFontFormats="1" applyPatternFormats="1" applyAlignmentFormats="0" applyWidthHeightFormats="0">
  <queryTableRefresh preserveSortFilterLayout="0" nextId="19">
    <queryTableFields count="18">
      <queryTableField id="1" name="Status" tableColumnId="91"/>
      <queryTableField id="2" name="Practice ID" tableColumnId="92"/>
      <queryTableField id="3" name="Practice" tableColumnId="93"/>
      <queryTableField id="4" name="Locality ID" tableColumnId="94"/>
      <queryTableField id="5" name="Locality" tableColumnId="95"/>
      <queryTableField id="6" name="SubLocality ID" tableColumnId="96"/>
      <queryTableField id="7" name="SubLocality" tableColumnId="97"/>
      <queryTableField id="8" name="PCN/Network" tableColumnId="98"/>
      <queryTableField id="9" name="PCN code" tableColumnId="99"/>
      <queryTableField id="10" name="Clinical System" tableColumnId="100"/>
      <queryTableField id="11" name="Address 1" tableColumnId="101"/>
      <queryTableField id="12" name="Address 2" tableColumnId="102"/>
      <queryTableField id="13" name="Postcode" tableColumnId="103"/>
      <queryTableField id="14" name="Grid Reference" tableColumnId="104"/>
      <queryTableField id="15" name="X (easting)" tableColumnId="105"/>
      <queryTableField id="16" name="Y (northing)" tableColumnId="106"/>
      <queryTableField id="17" name="Latitude" tableColumnId="107"/>
      <queryTableField id="18" name="Longitude" tableColumnId="108"/>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9069012-FBAC-4D8E-A738-D350E160A99B}" name="DATA" displayName="DATA" ref="A1:AB339" tableType="queryTable" totalsRowShown="0">
  <autoFilter ref="A1:AB339" xr:uid="{E9069012-FBAC-4D8E-A738-D350E160A99B}">
    <filterColumn colId="1">
      <filters>
        <filter val="Havering"/>
      </filters>
    </filterColumn>
  </autoFilter>
  <tableColumns count="28">
    <tableColumn id="4" xr3:uid="{6CB6FF71-772A-4C31-9269-AF90050F25F1}" uniqueName="4" name="OrgID" queryTableFieldId="4" dataDxfId="61"/>
    <tableColumn id="1" xr3:uid="{90BC5BDD-84AB-4E9B-82F4-835334E8C6C8}" uniqueName="1" name="Locality" queryTableFieldId="1" dataDxfId="60"/>
    <tableColumn id="2" xr3:uid="{E074F7B5-EA73-4B3D-9769-66155A0D6ECC}" uniqueName="2" name="PCN/Network" queryTableFieldId="2" dataDxfId="59"/>
    <tableColumn id="29" xr3:uid="{7B3E4520-771B-41B6-8E1F-F906FCC38C39}" uniqueName="29" name="SubLocality ID" queryTableFieldId="30" dataDxfId="58"/>
    <tableColumn id="3" xr3:uid="{C7A14316-0C19-452A-934D-7B8F9057AC2F}" uniqueName="3" name="Practice" queryTableFieldId="3" dataDxfId="57"/>
    <tableColumn id="5" xr3:uid="{EEE8357C-0834-474A-96AD-8FF41953F320}" uniqueName="5" name="Rel_D" queryTableFieldId="5" dataDxfId="56"/>
    <tableColumn id="6" xr3:uid="{667BA467-490D-4A97-B3FB-B4C83A08C7BE}" uniqueName="6" name="Asthma Annual Review" queryTableFieldId="6"/>
    <tableColumn id="7" xr3:uid="{AB0DA539-B4AF-49B1-B717-729F46B4A2E6}" uniqueName="7" name="Asthma Control Score" queryTableFieldId="7"/>
    <tableColumn id="8" xr3:uid="{A94C5EDE-BDBA-4668-9DC6-DED977177CDE}" uniqueName="8" name="Asthma Management Plan Declined" queryTableFieldId="8"/>
    <tableColumn id="9" xr3:uid="{8DC65DEB-76B4-4608-9D5F-EB9CD6DDE863}" uniqueName="9" name="Asthma Management Plan Given" queryTableFieldId="9"/>
    <tableColumn id="10" xr3:uid="{7B805486-64E7-4373-945D-46A00E094211}" uniqueName="10" name="Asthma Trigger recorded" queryTableFieldId="10"/>
    <tableColumn id="11" xr3:uid="{105B8B43-E718-46C9-BE7D-A27A0C87C64B}" uniqueName="11" name="CAT Score recorded" queryTableFieldId="11"/>
    <tableColumn id="12" xr3:uid="{F66BE6C0-CD27-46C5-A21C-17CAC0FDD257}" uniqueName="12" name="COPD Annual Review" queryTableFieldId="12"/>
    <tableColumn id="13" xr3:uid="{24FF2162-A75B-4E57-8016-41F269D718EF}" uniqueName="13" name="COPD Management Plan Given" queryTableFieldId="13"/>
    <tableColumn id="14" xr3:uid="{C067E496-97D8-4967-BA87-E70CA73CBEFD}" uniqueName="14" name="Currently Registered Patients" queryTableFieldId="14"/>
    <tableColumn id="15" xr3:uid="{BC80D814-09E8-4D22-AAE1-94F54691E53E}" uniqueName="15" name="Discussion about Hygiene (Asthma)" queryTableFieldId="15"/>
    <tableColumn id="16" xr3:uid="{AEB95FC9-BC81-45C1-8480-DD6767F7D343}" uniqueName="16" name="Discussion about Hygiene (COPD)" queryTableFieldId="16"/>
    <tableColumn id="17" xr3:uid="{24111289-C31F-451C-A938-173AF36D620B}" uniqueName="17" name="Influenza vaccination given/needed/declined (Asthma)" queryTableFieldId="17"/>
    <tableColumn id="18" xr3:uid="{83E2C529-7F93-497C-97B5-1CC6F40775E5}" uniqueName="18" name="Influenza vaccination given/needed/declined (COPD)" queryTableFieldId="18"/>
    <tableColumn id="19" xr3:uid="{3DF1FBD8-6D76-4CB6-BAA2-4D5BFA7CC525}" uniqueName="19" name="MRC Scale recorded" queryTableFieldId="19"/>
    <tableColumn id="20" xr3:uid="{FBB0BC09-658D-42A2-9929-A097491E1571}" uniqueName="20" name="Patients on the Asthma register (Curr. Reg.)" queryTableFieldId="20"/>
    <tableColumn id="21" xr3:uid="{83A6A923-2043-4976-B611-FE3D923DF1A8}" uniqueName="21" name="Patients on the COPD register (Curr. Reg.)" queryTableFieldId="21"/>
    <tableColumn id="22" xr3:uid="{F0DAAF71-A846-4C0E-B7A1-FAD4ADB5C834}" uniqueName="22" name="Pneumococcal Vaccination given/needed/declined (Asthma)" queryTableFieldId="22"/>
    <tableColumn id="23" xr3:uid="{1CE842C2-0360-4766-A161-643BC9BF6862}" uniqueName="23" name="Pneumococcal Vaccination given/needed/declined (COPD)" queryTableFieldId="23"/>
    <tableColumn id="24" xr3:uid="{FD0414D4-16E2-46A3-A463-0F2BD42F9306}" uniqueName="24" name="Rescue Pack Declined (COPD)" queryTableFieldId="24"/>
    <tableColumn id="25" xr3:uid="{545D1F5C-DA97-4CAE-AD47-FE02A6C06886}" uniqueName="25" name="Rescue Pack Issued (COPD)" queryTableFieldId="25"/>
    <tableColumn id="26" xr3:uid="{755AFEBD-FBEE-4768-9252-CF8A59F361B2}" uniqueName="26" name="Smoking Status (Asthma)" queryTableFieldId="26"/>
    <tableColumn id="27" xr3:uid="{000F8590-D4D0-42FC-9CFA-F96D3ADFF504}" uniqueName="27" name="Smoking Status (COPD)" queryTableFieldId="27"/>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CAFF1EFB-D8A2-4F6B-B1D9-CA9C3488403B}" name="Payment_Data" displayName="Payment_Data" ref="A1:I113" tableType="queryTable" totalsRowShown="0">
  <autoFilter ref="A1:I113" xr:uid="{CAFF1EFB-D8A2-4F6B-B1D9-CA9C3488403B}"/>
  <tableColumns count="9">
    <tableColumn id="1" xr3:uid="{068C9237-814B-45C0-AA97-FCF9ED86C4F8}" uniqueName="1" name="Locality" queryTableFieldId="1" dataDxfId="120"/>
    <tableColumn id="2" xr3:uid="{8F00445A-3043-43FE-BEBC-DAA322D7674F}" uniqueName="2" name="PCN/Network" queryTableFieldId="2" dataDxfId="119"/>
    <tableColumn id="3" xr3:uid="{A597D6AF-C3FE-4879-B224-E264F7665E49}" uniqueName="3" name="Practice" queryTableFieldId="3" dataDxfId="118"/>
    <tableColumn id="10" xr3:uid="{F3C14AAF-4F44-4B91-A8EC-86C1A417A1B4}" uniqueName="10" name="Practice ID" queryTableFieldId="10" dataDxfId="117"/>
    <tableColumn id="5" xr3:uid="{E0683B1B-4964-457C-AB9C-3640A8910F80}" uniqueName="5" name="Quarter" queryTableFieldId="5" dataDxfId="116"/>
    <tableColumn id="6" xr3:uid="{3CB8B3BC-B461-46AF-A842-588524A2DB80}" uniqueName="6" name="Asthma Annual Review" queryTableFieldId="6"/>
    <tableColumn id="7" xr3:uid="{8BC32881-35D2-488D-B878-F585B82193F5}" uniqueName="7" name="Asthma Annual Review LIS Completed (Payment)" queryTableFieldId="7"/>
    <tableColumn id="8" xr3:uid="{37DD764C-8B6B-49DE-A52C-D97193FC2627}" uniqueName="8" name="COPD Annual Review" queryTableFieldId="8"/>
    <tableColumn id="9" xr3:uid="{62AC1CF2-DC14-4EAB-B208-A5F96A2A64BA}" uniqueName="9" name="COPD Annual Review LIS Completed (Payment)" queryTableFieldId="9"/>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Data_emis" displayName="Data_emis" ref="A1:AD2611" totalsRowShown="0" headerRowDxfId="115" dataDxfId="114">
  <autoFilter ref="A1:AD2611" xr:uid="{00000000-000C-0000-FFFF-FFFF00000000}"/>
  <tableColumns count="30">
    <tableColumn id="1" xr3:uid="{7B5EE1F0-54C3-44E5-AC25-90382B0128A1}" name="ProjectID" dataDxfId="113"/>
    <tableColumn id="2" xr3:uid="{EE411195-C25A-44EB-B320-29AB2401C61C}" name="Rel_D" dataDxfId="112"/>
    <tableColumn id="3" xr3:uid="{C0402B07-BA08-4C57-BDE5-65C39AC73B21}" name="Run_D" dataDxfId="111"/>
    <tableColumn id="4" xr3:uid="{1C91617B-6B46-4CF9-B37A-E8FC70E16D2B}" name="Search" dataDxfId="110"/>
    <tableColumn id="5" xr3:uid="{1B38B196-AD61-4A2B-88B2-56AB2C04293E}" name="Currently Registered Patients" dataDxfId="109"/>
    <tableColumn id="6" xr3:uid="{ACE890D1-19FB-4785-BC1A-39D111702801}" name="Patients on the asthma register (18-26 exc LD, 26+ )" dataDxfId="108"/>
    <tableColumn id="7" xr3:uid="{C4B6E6B4-DE4F-4B8A-A552-09EBED821C5D}" name="Discussion about Hygiene (Asthma)" dataDxfId="107"/>
    <tableColumn id="8" xr3:uid="{CF398CA4-4A1E-4754-9E01-128A8CD64311}" name="Asthma Management Plan Given" dataDxfId="106"/>
    <tableColumn id="9" xr3:uid="{6FD31FF8-B7BF-4749-A3EE-1C7C413FF847}" name="Asthma Management Plan Declined" dataDxfId="105"/>
    <tableColumn id="10" xr3:uid="{F1498007-99E7-4DDB-9D2D-92B68EA12A6A}" name="Patients on the COPD register" dataDxfId="104"/>
    <tableColumn id="11" xr3:uid="{510EBB68-4AFD-42C7-B993-8047A442ACBB}" name="Rescue Pack Issued (COPD)" dataDxfId="103"/>
    <tableColumn id="12" xr3:uid="{6DA215B4-8BBB-4094-8096-7952F8FCFC3E}" name="Rescue Pack Declined" dataDxfId="102"/>
    <tableColumn id="13" xr3:uid="{A5563185-EF8F-4F22-A8C2-CFD2B696D77D}" name="Discussion about Hygiene (COPD)" dataDxfId="101"/>
    <tableColumn id="14" xr3:uid="{A00DCD62-F527-4E46-A651-401292977063}" name="COPD Management Plan Given" dataDxfId="100"/>
    <tableColumn id="15" xr3:uid="{CB281F66-839A-4FAA-BD30-0675AD23B486}" name="Asthma Trigger recorded" dataDxfId="99"/>
    <tableColumn id="16" xr3:uid="{797F4A43-7E75-467B-AE03-5E424E06086A}" name="Asthma Control Score" dataDxfId="98"/>
    <tableColumn id="17" xr3:uid="{D511B975-B81C-4002-ACF5-20FCE88C140C}" name="Influenza vaccination given/needed/declined (Asthma)" dataDxfId="97"/>
    <tableColumn id="18" xr3:uid="{977037BA-C62F-420B-B26E-3481854193AB}" name="Pneumococcal Vaccination given/needed/declined (Asthma)" dataDxfId="96"/>
    <tableColumn id="19" xr3:uid="{DD6F66C8-4AB1-4F60-9937-6204A4A4AAC7}" name="Smoking Status (Asthma)" dataDxfId="95"/>
    <tableColumn id="20" xr3:uid="{2F6EEB91-0308-45F6-97A2-B01D7028C84F}" name="CAT Score recorded" dataDxfId="94"/>
    <tableColumn id="21" xr3:uid="{F20348B2-9730-445A-B8E2-F4E6F43939C0}" name="Influenza vaccination given/needed/declined (COPD)" dataDxfId="93"/>
    <tableColumn id="22" xr3:uid="{36385AB4-2456-470E-80B5-2DFD59DF85D1}" name="MRC Scale recorded" dataDxfId="92"/>
    <tableColumn id="23" xr3:uid="{1319E8A7-B989-42D2-AAC5-98B3F7B56825}" name="Pneumococcal Vaccination given/needed/declined (COPD)" dataDxfId="91"/>
    <tableColumn id="24" xr3:uid="{4A3F918D-BD0A-491C-AEC3-7828D5EB0EBF}" name="Smoking Status (COPD)" dataDxfId="90"/>
    <tableColumn id="25" xr3:uid="{193F9585-9F06-4278-BC6D-A0D7571ABE00}" name="Asthma Annual Review" dataDxfId="89"/>
    <tableColumn id="26" xr3:uid="{310F058A-CC7E-43C7-90C9-E57A448E5BD4}" name="COPD Annual Review" dataDxfId="88"/>
    <tableColumn id="27" xr3:uid="{D18BA810-D9F7-4FF9-959E-0C682E0DA824}" name="Practice" dataDxfId="87"/>
    <tableColumn id="28" xr3:uid="{212AF250-5421-448A-87D0-80F3F18C9028}" name="Locality ID" dataDxfId="86"/>
    <tableColumn id="29" xr3:uid="{21D6472A-AA23-47CB-B7D1-6DD28DD0C91A}" name="SubLocality ID" dataDxfId="85"/>
    <tableColumn id="30" xr3:uid="{9D22EF45-27FA-4EB6-8C80-7381A38448F7}" name="SubLocality" dataDxfId="84"/>
  </tableColumns>
  <tableStyleInfo name="TableStyleQueryResult"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PracticeTABLE1" displayName="PracticeTABLE1" ref="A1:R266" tableType="queryTable" totalsRowShown="0" headerRowDxfId="83" dataDxfId="82">
  <autoFilter ref="A1:R266" xr:uid="{00000000-000C-0000-FFFF-FFFF01000000}"/>
  <tableColumns count="18">
    <tableColumn id="91" xr3:uid="{D95EA7EE-74B7-43C7-AFA0-1149595B90E9}" uniqueName="91" name="Status" queryTableFieldId="1" dataDxfId="79"/>
    <tableColumn id="92" xr3:uid="{4E96FC07-4812-46B8-997C-6CAE60CD206E}" uniqueName="92" name="Practice ID" queryTableFieldId="2" dataDxfId="78"/>
    <tableColumn id="93" xr3:uid="{6243809D-CAF8-43F6-82D2-3F28266C2FDD}" uniqueName="93" name="Practice" queryTableFieldId="3" dataDxfId="77"/>
    <tableColumn id="94" xr3:uid="{DCAB8A64-C7CB-482D-8A48-805B7B43F8E4}" uniqueName="94" name="Locality ID" queryTableFieldId="4" dataDxfId="76"/>
    <tableColumn id="95" xr3:uid="{710438FC-011A-44BA-8E80-7EC6E4B5A6FD}" uniqueName="95" name="Locality" queryTableFieldId="5" dataDxfId="75"/>
    <tableColumn id="96" xr3:uid="{71C4EFC1-31C0-4EF3-9D55-46D4FF462655}" uniqueName="96" name="SubLocality ID" queryTableFieldId="6" dataDxfId="74"/>
    <tableColumn id="97" xr3:uid="{EE16D907-D1E3-4B04-88D1-C16AA27938B1}" uniqueName="97" name="SubLocality" queryTableFieldId="7" dataDxfId="73"/>
    <tableColumn id="98" xr3:uid="{5B2CA63C-1284-40D8-86B5-2D7E7EB49D7F}" uniqueName="98" name="PCN/Network" queryTableFieldId="8" dataDxfId="72"/>
    <tableColumn id="99" xr3:uid="{8EEF322F-6B44-483A-B235-E9E5B6677BC1}" uniqueName="99" name="PCN code" queryTableFieldId="9" dataDxfId="71"/>
    <tableColumn id="100" xr3:uid="{A64244C4-D1BB-43BB-A025-C61BE06EC714}" uniqueName="100" name="Clinical System" queryTableFieldId="10" dataDxfId="70"/>
    <tableColumn id="101" xr3:uid="{C84116B5-8027-4DF3-8D71-13B82D2A4E19}" uniqueName="101" name="Address 1" queryTableFieldId="11" dataDxfId="69"/>
    <tableColumn id="102" xr3:uid="{BCB4C57A-477D-4057-A152-7989A550CFAB}" uniqueName="102" name="Address 2" queryTableFieldId="12" dataDxfId="68"/>
    <tableColumn id="103" xr3:uid="{AB243A05-33B2-487C-A812-F70621FCDC53}" uniqueName="103" name="Postcode" queryTableFieldId="13" dataDxfId="67"/>
    <tableColumn id="104" xr3:uid="{C4AADC7E-0637-49E4-BA25-0B8A6C9F7A94}" uniqueName="104" name="Grid Reference" queryTableFieldId="14" dataDxfId="66"/>
    <tableColumn id="105" xr3:uid="{6BF46F9D-EAD8-4F82-8A30-81980B04ED42}" uniqueName="105" name="X (easting)" queryTableFieldId="15" dataDxfId="65"/>
    <tableColumn id="106" xr3:uid="{9FCBEC9C-7D45-4075-B0A7-C9140ED12864}" uniqueName="106" name="Y (northing)" queryTableFieldId="16" dataDxfId="64"/>
    <tableColumn id="107" xr3:uid="{08696E6C-ECDF-47AB-A3A3-FA5D58FB5AFD}" uniqueName="107" name="Latitude" queryTableFieldId="17" dataDxfId="63"/>
    <tableColumn id="108" xr3:uid="{3473C0FA-9241-45CC-98BF-E3B36C494D5E}" uniqueName="108" name="Longitude" queryTableFieldId="18" dataDxfId="62"/>
  </tableColumns>
  <tableStyleInfo name="TableStyleQueryResult"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SystmOne" displayName="SystmOne" ref="A1:Q7" totalsRowShown="0">
  <autoFilter ref="A1:Q7" xr:uid="{00000000-0009-0000-0100-000005000000}"/>
  <tableColumns count="17">
    <tableColumn id="2" xr3:uid="{00000000-0010-0000-0200-000002000000}" name="Source.Name.1" dataDxfId="81"/>
    <tableColumn id="1" xr3:uid="{00000000-0010-0000-0200-000001000000}" name="Last Run" dataDxfId="80"/>
    <tableColumn id="3" xr3:uid="{00000000-0010-0000-0200-000003000000}" name="Asthma Management Plan Declined"/>
    <tableColumn id="4" xr3:uid="{00000000-0010-0000-0200-000004000000}" name="Asthma Management Plan Given"/>
    <tableColumn id="5" xr3:uid="{00000000-0010-0000-0200-000005000000}" name="COPD Management Plan Given"/>
    <tableColumn id="6" xr3:uid="{00000000-0010-0000-0200-000006000000}" name="Currently Registered Patients"/>
    <tableColumn id="7" xr3:uid="{00000000-0010-0000-0200-000007000000}" name="Discussion about Hygiene (Asthma)"/>
    <tableColumn id="8" xr3:uid="{00000000-0010-0000-0200-000008000000}" name="Discussion about Hygiene (COPD)"/>
    <tableColumn id="9" xr3:uid="{00000000-0010-0000-0200-000009000000}" name="High Risk Review (Asthma)"/>
    <tableColumn id="10" xr3:uid="{00000000-0010-0000-0200-00000A000000}" name="High Risk Review (COPD)"/>
    <tableColumn id="11" xr3:uid="{00000000-0010-0000-0200-00000B000000}" name="High-risk Asthma patients"/>
    <tableColumn id="12" xr3:uid="{00000000-0010-0000-0200-00000C000000}" name="High-risk COPD patients"/>
    <tableColumn id="13" xr3:uid="{00000000-0010-0000-0200-00000D000000}" name="Patients on the asthma register (18-26 exc LD, 26+ )"/>
    <tableColumn id="14" xr3:uid="{00000000-0010-0000-0200-00000E000000}" name="Patients on the COPD register"/>
    <tableColumn id="15" xr3:uid="{00000000-0010-0000-0200-00000F000000}" name="Rescue Pack Declined (COPD)"/>
    <tableColumn id="16" xr3:uid="{00000000-0010-0000-0200-000010000000}" name="Rescue Pack Issued (Asthma)"/>
    <tableColumn id="17" xr3:uid="{00000000-0010-0000-0200-000011000000}" name="Rescue Pack Issued (COPD)"/>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4.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96E7EF-D133-4505-AF8A-750835173395}">
  <sheetPr>
    <tabColor rgb="FFFF0000"/>
  </sheetPr>
  <dimension ref="A1:DF17"/>
  <sheetViews>
    <sheetView workbookViewId="0">
      <selection activeCell="H24" sqref="H24"/>
    </sheetView>
  </sheetViews>
  <sheetFormatPr defaultRowHeight="15" x14ac:dyDescent="0.25"/>
  <sheetData>
    <row r="1" spans="1:110" x14ac:dyDescent="0.25">
      <c r="A1" t="s">
        <v>1593</v>
      </c>
    </row>
    <row r="3" spans="1:110" x14ac:dyDescent="0.25">
      <c r="A3" t="s">
        <v>1458</v>
      </c>
      <c r="B3" s="18">
        <v>45384.710416666669</v>
      </c>
      <c r="C3" t="s">
        <v>1459</v>
      </c>
      <c r="D3" s="19">
        <v>45383</v>
      </c>
    </row>
    <row r="5" spans="1:110" x14ac:dyDescent="0.25">
      <c r="A5" t="s">
        <v>1460</v>
      </c>
      <c r="B5" t="s">
        <v>1461</v>
      </c>
      <c r="C5" t="s">
        <v>1462</v>
      </c>
    </row>
    <row r="6" spans="1:110" x14ac:dyDescent="0.25">
      <c r="A6">
        <v>71324</v>
      </c>
      <c r="B6">
        <v>29919</v>
      </c>
      <c r="C6">
        <v>41405</v>
      </c>
    </row>
    <row r="8" spans="1:110" x14ac:dyDescent="0.25">
      <c r="B8" t="s">
        <v>1463</v>
      </c>
      <c r="C8" t="s">
        <v>14</v>
      </c>
      <c r="D8" t="s">
        <v>519</v>
      </c>
      <c r="E8" t="s">
        <v>39</v>
      </c>
      <c r="F8" t="s">
        <v>24</v>
      </c>
      <c r="G8" t="s">
        <v>566</v>
      </c>
      <c r="H8" t="s">
        <v>475</v>
      </c>
      <c r="I8" t="s">
        <v>525</v>
      </c>
      <c r="J8" t="s">
        <v>442</v>
      </c>
      <c r="K8" t="s">
        <v>451</v>
      </c>
      <c r="L8" t="s">
        <v>385</v>
      </c>
      <c r="M8" t="s">
        <v>125</v>
      </c>
      <c r="N8" t="s">
        <v>430</v>
      </c>
      <c r="O8" t="s">
        <v>469</v>
      </c>
      <c r="P8" t="s">
        <v>46</v>
      </c>
      <c r="Q8" t="s">
        <v>471</v>
      </c>
      <c r="R8" t="s">
        <v>51</v>
      </c>
      <c r="S8" t="s">
        <v>88</v>
      </c>
      <c r="T8" t="s">
        <v>400</v>
      </c>
      <c r="U8" t="s">
        <v>437</v>
      </c>
      <c r="V8" t="s">
        <v>536</v>
      </c>
      <c r="W8" t="s">
        <v>419</v>
      </c>
      <c r="X8" t="s">
        <v>132</v>
      </c>
      <c r="Y8" t="s">
        <v>95</v>
      </c>
      <c r="Z8" t="s">
        <v>531</v>
      </c>
      <c r="AA8" t="s">
        <v>490</v>
      </c>
      <c r="AB8" t="s">
        <v>417</v>
      </c>
      <c r="AC8" t="s">
        <v>506</v>
      </c>
      <c r="AD8" t="s">
        <v>67</v>
      </c>
      <c r="AE8" t="s">
        <v>137</v>
      </c>
      <c r="AF8" t="s">
        <v>412</v>
      </c>
      <c r="AG8" t="s">
        <v>100</v>
      </c>
      <c r="AH8" t="s">
        <v>74</v>
      </c>
      <c r="AI8" t="s">
        <v>481</v>
      </c>
      <c r="AJ8" t="s">
        <v>142</v>
      </c>
      <c r="AK8" t="s">
        <v>571</v>
      </c>
      <c r="AL8" t="s">
        <v>513</v>
      </c>
      <c r="AM8" t="s">
        <v>166</v>
      </c>
      <c r="AN8" t="s">
        <v>555</v>
      </c>
      <c r="AO8" t="s">
        <v>515</v>
      </c>
      <c r="AP8" t="s">
        <v>501</v>
      </c>
      <c r="AQ8" t="s">
        <v>105</v>
      </c>
      <c r="AR8" t="s">
        <v>542</v>
      </c>
      <c r="AS8" t="s">
        <v>56</v>
      </c>
      <c r="AT8" t="s">
        <v>576</v>
      </c>
      <c r="AU8" t="s">
        <v>78</v>
      </c>
      <c r="AV8" t="s">
        <v>546</v>
      </c>
      <c r="AW8" t="s">
        <v>496</v>
      </c>
      <c r="AX8" t="s">
        <v>57</v>
      </c>
      <c r="AY8" t="s">
        <v>406</v>
      </c>
      <c r="AZ8" t="s">
        <v>147</v>
      </c>
      <c r="BA8" t="s">
        <v>110</v>
      </c>
      <c r="BB8" t="s">
        <v>457</v>
      </c>
      <c r="BC8" t="s">
        <v>550</v>
      </c>
      <c r="BD8" t="s">
        <v>115</v>
      </c>
      <c r="BE8" t="s">
        <v>173</v>
      </c>
      <c r="BF8" t="s">
        <v>152</v>
      </c>
      <c r="BG8" t="s">
        <v>395</v>
      </c>
      <c r="BH8" t="s">
        <v>465</v>
      </c>
      <c r="BI8" t="s">
        <v>462</v>
      </c>
      <c r="BJ8" t="s">
        <v>560</v>
      </c>
      <c r="BK8" t="s">
        <v>425</v>
      </c>
      <c r="BL8" t="s">
        <v>178</v>
      </c>
      <c r="BM8" t="s">
        <v>60</v>
      </c>
      <c r="BN8" t="s">
        <v>62</v>
      </c>
      <c r="BO8" t="s">
        <v>447</v>
      </c>
      <c r="BP8" t="s">
        <v>893</v>
      </c>
      <c r="BQ8" t="s">
        <v>836</v>
      </c>
      <c r="BR8" t="s">
        <v>895</v>
      </c>
      <c r="BS8" t="s">
        <v>876</v>
      </c>
      <c r="BT8" t="s">
        <v>991</v>
      </c>
      <c r="BU8" t="s">
        <v>968</v>
      </c>
      <c r="BV8" t="s">
        <v>996</v>
      </c>
      <c r="BW8" t="s">
        <v>940</v>
      </c>
      <c r="BX8" t="s">
        <v>930</v>
      </c>
      <c r="BY8" t="s">
        <v>948</v>
      </c>
      <c r="BZ8" t="s">
        <v>924</v>
      </c>
      <c r="CA8" t="s">
        <v>157</v>
      </c>
      <c r="CB8" t="s">
        <v>826</v>
      </c>
      <c r="CC8" t="s">
        <v>887</v>
      </c>
      <c r="CD8" t="s">
        <v>903</v>
      </c>
      <c r="CE8" t="s">
        <v>973</v>
      </c>
      <c r="CF8" t="s">
        <v>959</v>
      </c>
      <c r="CG8" t="s">
        <v>847</v>
      </c>
      <c r="CH8" t="s">
        <v>854</v>
      </c>
      <c r="CI8" t="s">
        <v>881</v>
      </c>
      <c r="CJ8" t="s">
        <v>908</v>
      </c>
      <c r="CK8" t="s">
        <v>859</v>
      </c>
      <c r="CL8" t="s">
        <v>865</v>
      </c>
      <c r="CM8" t="s">
        <v>914</v>
      </c>
      <c r="CN8" t="s">
        <v>965</v>
      </c>
      <c r="CO8" t="s">
        <v>801</v>
      </c>
      <c r="CP8" t="s">
        <v>978</v>
      </c>
      <c r="CQ8" t="s">
        <v>980</v>
      </c>
      <c r="CR8" t="s">
        <v>1010</v>
      </c>
      <c r="CS8" t="s">
        <v>831</v>
      </c>
      <c r="CT8" t="s">
        <v>816</v>
      </c>
      <c r="CU8" t="s">
        <v>842</v>
      </c>
      <c r="CV8" t="s">
        <v>871</v>
      </c>
      <c r="CW8" t="s">
        <v>953</v>
      </c>
      <c r="CX8" t="s">
        <v>919</v>
      </c>
      <c r="CY8" t="s">
        <v>473</v>
      </c>
      <c r="CZ8" t="s">
        <v>821</v>
      </c>
      <c r="DA8" t="s">
        <v>83</v>
      </c>
      <c r="DB8" t="s">
        <v>29</v>
      </c>
      <c r="DC8" t="s">
        <v>162</v>
      </c>
      <c r="DD8" t="s">
        <v>34</v>
      </c>
      <c r="DE8" t="s">
        <v>486</v>
      </c>
      <c r="DF8" t="s">
        <v>1008</v>
      </c>
    </row>
    <row r="9" spans="1:110" x14ac:dyDescent="0.25">
      <c r="A9" t="s">
        <v>1379</v>
      </c>
    </row>
    <row r="10" spans="1:110" x14ac:dyDescent="0.25">
      <c r="A10" t="s">
        <v>1493</v>
      </c>
      <c r="C10">
        <v>156</v>
      </c>
      <c r="D10">
        <v>250</v>
      </c>
      <c r="E10">
        <v>245</v>
      </c>
      <c r="F10">
        <v>213</v>
      </c>
      <c r="G10">
        <v>481</v>
      </c>
      <c r="H10">
        <v>299</v>
      </c>
      <c r="I10">
        <v>483</v>
      </c>
      <c r="J10">
        <v>583</v>
      </c>
      <c r="K10">
        <v>291</v>
      </c>
      <c r="L10">
        <v>248</v>
      </c>
      <c r="M10">
        <v>114</v>
      </c>
      <c r="N10">
        <v>427</v>
      </c>
      <c r="O10">
        <v>294</v>
      </c>
      <c r="P10">
        <v>209</v>
      </c>
      <c r="Q10">
        <v>256</v>
      </c>
      <c r="R10">
        <v>294</v>
      </c>
      <c r="S10">
        <v>472</v>
      </c>
      <c r="T10">
        <v>167</v>
      </c>
      <c r="U10">
        <v>336</v>
      </c>
      <c r="V10">
        <v>385</v>
      </c>
      <c r="W10">
        <v>119</v>
      </c>
      <c r="X10">
        <v>197</v>
      </c>
      <c r="Y10">
        <v>58</v>
      </c>
      <c r="Z10">
        <v>333</v>
      </c>
      <c r="AA10">
        <v>381</v>
      </c>
      <c r="AB10">
        <v>200</v>
      </c>
      <c r="AC10">
        <v>117</v>
      </c>
      <c r="AD10">
        <v>152</v>
      </c>
      <c r="AE10">
        <v>129</v>
      </c>
      <c r="AF10">
        <v>90</v>
      </c>
      <c r="AG10">
        <v>84</v>
      </c>
      <c r="AH10">
        <v>435</v>
      </c>
      <c r="AI10">
        <v>97</v>
      </c>
      <c r="AJ10">
        <v>332</v>
      </c>
      <c r="AK10">
        <v>118</v>
      </c>
      <c r="AL10">
        <v>390</v>
      </c>
      <c r="AM10">
        <v>154</v>
      </c>
      <c r="AN10">
        <v>189</v>
      </c>
      <c r="AO10">
        <v>171</v>
      </c>
      <c r="AP10">
        <v>101</v>
      </c>
      <c r="AQ10">
        <v>323</v>
      </c>
      <c r="AR10">
        <v>95</v>
      </c>
      <c r="AS10">
        <v>10</v>
      </c>
      <c r="AT10">
        <v>206</v>
      </c>
      <c r="AU10">
        <v>282</v>
      </c>
      <c r="AV10">
        <v>137</v>
      </c>
      <c r="AW10">
        <v>270</v>
      </c>
      <c r="AX10">
        <v>107</v>
      </c>
      <c r="AY10">
        <v>192</v>
      </c>
      <c r="AZ10">
        <v>292</v>
      </c>
      <c r="BA10">
        <v>143</v>
      </c>
      <c r="BB10">
        <v>126</v>
      </c>
      <c r="BC10">
        <v>222</v>
      </c>
      <c r="BD10">
        <v>254</v>
      </c>
      <c r="BE10">
        <v>611</v>
      </c>
      <c r="BF10">
        <v>107</v>
      </c>
      <c r="BG10">
        <v>59</v>
      </c>
      <c r="BH10">
        <v>156</v>
      </c>
      <c r="BI10">
        <v>86</v>
      </c>
      <c r="BJ10">
        <v>238</v>
      </c>
      <c r="BK10">
        <v>124</v>
      </c>
      <c r="BL10">
        <v>288</v>
      </c>
      <c r="BM10">
        <v>158</v>
      </c>
      <c r="BN10">
        <v>117</v>
      </c>
      <c r="BO10">
        <v>105</v>
      </c>
      <c r="BP10">
        <v>485</v>
      </c>
      <c r="BQ10">
        <v>256</v>
      </c>
      <c r="BR10">
        <v>278</v>
      </c>
      <c r="BS10">
        <v>366</v>
      </c>
      <c r="BT10">
        <v>402</v>
      </c>
      <c r="BU10">
        <v>292</v>
      </c>
      <c r="BV10">
        <v>443</v>
      </c>
      <c r="BW10">
        <v>430</v>
      </c>
      <c r="BX10">
        <v>268</v>
      </c>
      <c r="BY10">
        <v>318</v>
      </c>
      <c r="BZ10">
        <v>193</v>
      </c>
      <c r="CA10">
        <v>151</v>
      </c>
      <c r="CB10">
        <v>205</v>
      </c>
      <c r="CC10">
        <v>263</v>
      </c>
      <c r="CD10">
        <v>512</v>
      </c>
      <c r="CE10">
        <v>216</v>
      </c>
      <c r="CF10">
        <v>284</v>
      </c>
      <c r="CG10">
        <v>250</v>
      </c>
      <c r="CH10">
        <v>254</v>
      </c>
      <c r="CI10">
        <v>83</v>
      </c>
      <c r="CJ10">
        <v>164</v>
      </c>
      <c r="CK10">
        <v>85</v>
      </c>
      <c r="CL10">
        <v>107</v>
      </c>
      <c r="CM10">
        <v>169</v>
      </c>
      <c r="CN10">
        <v>323</v>
      </c>
      <c r="CO10">
        <v>262</v>
      </c>
      <c r="CP10">
        <v>163</v>
      </c>
      <c r="CQ10">
        <v>580</v>
      </c>
      <c r="CR10">
        <v>352</v>
      </c>
      <c r="CS10">
        <v>247</v>
      </c>
      <c r="CT10">
        <v>219</v>
      </c>
      <c r="CU10">
        <v>141</v>
      </c>
      <c r="CV10">
        <v>242</v>
      </c>
      <c r="CW10">
        <v>179</v>
      </c>
      <c r="CX10">
        <v>381</v>
      </c>
      <c r="CY10">
        <v>155</v>
      </c>
      <c r="CZ10">
        <v>301</v>
      </c>
      <c r="DA10">
        <v>51</v>
      </c>
      <c r="DB10">
        <v>214</v>
      </c>
      <c r="DC10">
        <v>192</v>
      </c>
      <c r="DD10">
        <v>342</v>
      </c>
      <c r="DE10">
        <v>182</v>
      </c>
      <c r="DF10">
        <v>520</v>
      </c>
    </row>
    <row r="11" spans="1:110" x14ac:dyDescent="0.25">
      <c r="A11" t="s">
        <v>1494</v>
      </c>
      <c r="C11">
        <v>155</v>
      </c>
      <c r="D11">
        <v>250</v>
      </c>
      <c r="E11">
        <v>243</v>
      </c>
      <c r="F11">
        <v>212</v>
      </c>
      <c r="G11">
        <v>479</v>
      </c>
      <c r="H11">
        <v>271</v>
      </c>
      <c r="I11">
        <v>482</v>
      </c>
      <c r="J11">
        <v>575</v>
      </c>
      <c r="K11">
        <v>214</v>
      </c>
      <c r="L11">
        <v>245</v>
      </c>
      <c r="M11">
        <v>105</v>
      </c>
      <c r="N11">
        <v>419</v>
      </c>
      <c r="O11">
        <v>294</v>
      </c>
      <c r="P11">
        <v>209</v>
      </c>
      <c r="Q11">
        <v>246</v>
      </c>
      <c r="R11">
        <v>294</v>
      </c>
      <c r="S11">
        <v>472</v>
      </c>
      <c r="T11">
        <v>166</v>
      </c>
      <c r="U11">
        <v>169</v>
      </c>
      <c r="V11">
        <v>381</v>
      </c>
      <c r="W11">
        <v>118</v>
      </c>
      <c r="X11">
        <v>196</v>
      </c>
      <c r="Y11">
        <v>56</v>
      </c>
      <c r="Z11">
        <v>332</v>
      </c>
      <c r="AA11">
        <v>377</v>
      </c>
      <c r="AB11">
        <v>144</v>
      </c>
      <c r="AC11">
        <v>117</v>
      </c>
      <c r="AD11">
        <v>149</v>
      </c>
      <c r="AE11">
        <v>107</v>
      </c>
      <c r="AF11">
        <v>82</v>
      </c>
      <c r="AG11">
        <v>84</v>
      </c>
      <c r="AH11">
        <v>432</v>
      </c>
      <c r="AI11">
        <v>96</v>
      </c>
      <c r="AJ11">
        <v>289</v>
      </c>
      <c r="AK11">
        <v>118</v>
      </c>
      <c r="AL11">
        <v>386</v>
      </c>
      <c r="AM11">
        <v>153</v>
      </c>
      <c r="AN11">
        <v>184</v>
      </c>
      <c r="AO11">
        <v>170</v>
      </c>
      <c r="AP11">
        <v>94</v>
      </c>
      <c r="AQ11">
        <v>323</v>
      </c>
      <c r="AR11">
        <v>95</v>
      </c>
      <c r="AS11">
        <v>9</v>
      </c>
      <c r="AT11">
        <v>206</v>
      </c>
      <c r="AU11">
        <v>281</v>
      </c>
      <c r="AV11">
        <v>121</v>
      </c>
      <c r="AW11">
        <v>268</v>
      </c>
      <c r="AX11">
        <v>103</v>
      </c>
      <c r="AY11">
        <v>192</v>
      </c>
      <c r="AZ11">
        <v>100</v>
      </c>
      <c r="BA11">
        <v>141</v>
      </c>
      <c r="BB11">
        <v>97</v>
      </c>
      <c r="BC11">
        <v>222</v>
      </c>
      <c r="BD11">
        <v>253</v>
      </c>
      <c r="BE11">
        <v>575</v>
      </c>
      <c r="BF11">
        <v>107</v>
      </c>
      <c r="BG11">
        <v>59</v>
      </c>
      <c r="BH11">
        <v>155</v>
      </c>
      <c r="BI11">
        <v>78</v>
      </c>
      <c r="BJ11">
        <v>238</v>
      </c>
      <c r="BK11">
        <v>122</v>
      </c>
      <c r="BL11">
        <v>276</v>
      </c>
      <c r="BM11">
        <v>157</v>
      </c>
      <c r="BN11">
        <v>116</v>
      </c>
      <c r="BO11">
        <v>98</v>
      </c>
      <c r="BP11">
        <v>418</v>
      </c>
      <c r="BQ11">
        <v>254</v>
      </c>
      <c r="BR11">
        <v>151</v>
      </c>
      <c r="BS11">
        <v>357</v>
      </c>
      <c r="BT11">
        <v>400</v>
      </c>
      <c r="BU11">
        <v>289</v>
      </c>
      <c r="BV11">
        <v>442</v>
      </c>
      <c r="BW11">
        <v>382</v>
      </c>
      <c r="BX11">
        <v>264</v>
      </c>
      <c r="BY11">
        <v>315</v>
      </c>
      <c r="BZ11">
        <v>191</v>
      </c>
      <c r="CA11">
        <v>151</v>
      </c>
      <c r="CB11">
        <v>204</v>
      </c>
      <c r="CC11">
        <v>262</v>
      </c>
      <c r="CD11">
        <v>506</v>
      </c>
      <c r="CE11">
        <v>214</v>
      </c>
      <c r="CF11">
        <v>278</v>
      </c>
      <c r="CG11">
        <v>244</v>
      </c>
      <c r="CH11">
        <v>252</v>
      </c>
      <c r="CI11">
        <v>83</v>
      </c>
      <c r="CJ11">
        <v>164</v>
      </c>
      <c r="CK11">
        <v>77</v>
      </c>
      <c r="CL11">
        <v>106</v>
      </c>
      <c r="CM11">
        <v>155</v>
      </c>
      <c r="CN11">
        <v>323</v>
      </c>
      <c r="CO11">
        <v>259</v>
      </c>
      <c r="CP11">
        <v>160</v>
      </c>
      <c r="CQ11">
        <v>572</v>
      </c>
      <c r="CR11">
        <v>351</v>
      </c>
      <c r="CS11">
        <v>246</v>
      </c>
      <c r="CT11">
        <v>174</v>
      </c>
      <c r="CU11">
        <v>138</v>
      </c>
      <c r="CV11">
        <v>242</v>
      </c>
      <c r="CW11">
        <v>179</v>
      </c>
      <c r="CX11">
        <v>341</v>
      </c>
      <c r="CY11">
        <v>150</v>
      </c>
      <c r="CZ11">
        <v>300</v>
      </c>
      <c r="DA11">
        <v>51</v>
      </c>
      <c r="DB11">
        <v>210</v>
      </c>
      <c r="DC11">
        <v>191</v>
      </c>
      <c r="DD11">
        <v>320</v>
      </c>
      <c r="DE11">
        <v>181</v>
      </c>
      <c r="DF11">
        <v>486</v>
      </c>
    </row>
    <row r="12" spans="1:110" x14ac:dyDescent="0.25">
      <c r="A12" t="s">
        <v>1594</v>
      </c>
      <c r="C12">
        <v>117</v>
      </c>
      <c r="D12">
        <v>65</v>
      </c>
      <c r="E12">
        <v>10</v>
      </c>
      <c r="F12">
        <v>13</v>
      </c>
      <c r="G12">
        <v>0</v>
      </c>
      <c r="H12">
        <v>5</v>
      </c>
      <c r="I12">
        <v>13</v>
      </c>
      <c r="J12">
        <v>206</v>
      </c>
      <c r="K12">
        <v>9</v>
      </c>
      <c r="L12">
        <v>4</v>
      </c>
      <c r="M12">
        <v>96</v>
      </c>
      <c r="N12">
        <v>36</v>
      </c>
      <c r="O12">
        <v>2</v>
      </c>
      <c r="P12">
        <v>6</v>
      </c>
      <c r="Q12">
        <v>10</v>
      </c>
      <c r="R12">
        <v>13</v>
      </c>
      <c r="S12">
        <v>21</v>
      </c>
      <c r="T12">
        <v>61</v>
      </c>
      <c r="U12">
        <v>3</v>
      </c>
      <c r="V12">
        <v>6</v>
      </c>
      <c r="W12">
        <v>5</v>
      </c>
      <c r="X12">
        <v>26</v>
      </c>
      <c r="Y12">
        <v>43</v>
      </c>
      <c r="Z12">
        <v>0</v>
      </c>
      <c r="AA12">
        <v>1</v>
      </c>
      <c r="AB12">
        <v>4</v>
      </c>
      <c r="AC12">
        <v>1</v>
      </c>
      <c r="AD12">
        <v>2</v>
      </c>
      <c r="AE12">
        <v>1</v>
      </c>
      <c r="AF12">
        <v>54</v>
      </c>
      <c r="AG12">
        <v>4</v>
      </c>
      <c r="AH12">
        <v>2</v>
      </c>
      <c r="AI12">
        <v>0</v>
      </c>
      <c r="AJ12">
        <v>3</v>
      </c>
      <c r="AK12">
        <v>2</v>
      </c>
      <c r="AL12">
        <v>3</v>
      </c>
      <c r="AM12">
        <v>1</v>
      </c>
      <c r="AN12">
        <v>24</v>
      </c>
      <c r="AO12">
        <v>0</v>
      </c>
      <c r="AP12">
        <v>26</v>
      </c>
      <c r="AQ12">
        <v>15</v>
      </c>
      <c r="AR12">
        <v>3</v>
      </c>
      <c r="AS12">
        <v>0</v>
      </c>
      <c r="AT12">
        <v>6</v>
      </c>
      <c r="AU12">
        <v>0</v>
      </c>
      <c r="AV12">
        <v>75</v>
      </c>
      <c r="AW12">
        <v>118</v>
      </c>
      <c r="AX12">
        <v>2</v>
      </c>
      <c r="AY12">
        <v>4</v>
      </c>
      <c r="AZ12">
        <v>25</v>
      </c>
      <c r="BA12">
        <v>88</v>
      </c>
      <c r="BB12">
        <v>41</v>
      </c>
      <c r="BC12">
        <v>1</v>
      </c>
      <c r="BD12">
        <v>19</v>
      </c>
      <c r="BE12">
        <v>32</v>
      </c>
      <c r="BF12">
        <v>2</v>
      </c>
      <c r="BG12">
        <v>1</v>
      </c>
      <c r="BH12">
        <v>3</v>
      </c>
      <c r="BI12">
        <v>2</v>
      </c>
      <c r="BJ12">
        <v>2</v>
      </c>
      <c r="BK12">
        <v>3</v>
      </c>
      <c r="BL12">
        <v>42</v>
      </c>
      <c r="BM12">
        <v>4</v>
      </c>
      <c r="BN12">
        <v>0</v>
      </c>
      <c r="BO12">
        <v>23</v>
      </c>
      <c r="BP12">
        <v>2</v>
      </c>
      <c r="BQ12">
        <v>0</v>
      </c>
      <c r="BR12">
        <v>0</v>
      </c>
      <c r="BS12">
        <v>0</v>
      </c>
      <c r="BT12">
        <v>10</v>
      </c>
      <c r="BU12">
        <v>6</v>
      </c>
      <c r="BV12">
        <v>7</v>
      </c>
      <c r="BW12">
        <v>9</v>
      </c>
      <c r="BX12">
        <v>5</v>
      </c>
      <c r="BY12">
        <v>2</v>
      </c>
      <c r="BZ12">
        <v>1</v>
      </c>
      <c r="CA12">
        <v>0</v>
      </c>
      <c r="CB12">
        <v>170</v>
      </c>
      <c r="CC12">
        <v>57</v>
      </c>
      <c r="CD12">
        <v>3</v>
      </c>
      <c r="CE12">
        <v>7</v>
      </c>
      <c r="CF12">
        <v>4</v>
      </c>
      <c r="CG12">
        <v>77</v>
      </c>
      <c r="CH12">
        <v>13</v>
      </c>
      <c r="CI12">
        <v>1</v>
      </c>
      <c r="CJ12">
        <v>0</v>
      </c>
      <c r="CK12">
        <v>0</v>
      </c>
      <c r="CL12">
        <v>0</v>
      </c>
      <c r="CM12">
        <v>25</v>
      </c>
      <c r="CN12">
        <v>3</v>
      </c>
      <c r="CO12">
        <v>5</v>
      </c>
      <c r="CP12">
        <v>2</v>
      </c>
      <c r="CQ12">
        <v>2</v>
      </c>
      <c r="CR12">
        <v>9</v>
      </c>
      <c r="CS12">
        <v>14</v>
      </c>
      <c r="CT12">
        <v>3</v>
      </c>
      <c r="CU12">
        <v>0</v>
      </c>
      <c r="CV12">
        <v>17</v>
      </c>
      <c r="CW12">
        <v>1</v>
      </c>
      <c r="CX12">
        <v>2</v>
      </c>
      <c r="CY12">
        <v>18</v>
      </c>
      <c r="CZ12">
        <v>7</v>
      </c>
      <c r="DA12">
        <v>0</v>
      </c>
      <c r="DB12">
        <v>2</v>
      </c>
      <c r="DC12">
        <v>17</v>
      </c>
      <c r="DD12">
        <v>0</v>
      </c>
      <c r="DE12">
        <v>1</v>
      </c>
      <c r="DF12">
        <v>12</v>
      </c>
    </row>
    <row r="13" spans="1:110" x14ac:dyDescent="0.25">
      <c r="A13" t="s">
        <v>1595</v>
      </c>
      <c r="C13">
        <v>117</v>
      </c>
      <c r="D13">
        <v>65</v>
      </c>
      <c r="E13">
        <v>10</v>
      </c>
      <c r="F13">
        <v>13</v>
      </c>
      <c r="G13">
        <v>0</v>
      </c>
      <c r="H13">
        <v>5</v>
      </c>
      <c r="I13">
        <v>13</v>
      </c>
      <c r="J13">
        <v>203</v>
      </c>
      <c r="K13">
        <v>9</v>
      </c>
      <c r="L13">
        <v>4</v>
      </c>
      <c r="M13">
        <v>94</v>
      </c>
      <c r="N13">
        <v>35</v>
      </c>
      <c r="O13">
        <v>2</v>
      </c>
      <c r="P13">
        <v>6</v>
      </c>
      <c r="Q13">
        <v>10</v>
      </c>
      <c r="R13">
        <v>13</v>
      </c>
      <c r="S13">
        <v>21</v>
      </c>
      <c r="T13">
        <v>60</v>
      </c>
      <c r="U13">
        <v>3</v>
      </c>
      <c r="V13">
        <v>6</v>
      </c>
      <c r="W13">
        <v>5</v>
      </c>
      <c r="X13">
        <v>26</v>
      </c>
      <c r="Y13">
        <v>43</v>
      </c>
      <c r="Z13">
        <v>0</v>
      </c>
      <c r="AA13">
        <v>1</v>
      </c>
      <c r="AB13">
        <v>4</v>
      </c>
      <c r="AC13">
        <v>1</v>
      </c>
      <c r="AD13">
        <v>2</v>
      </c>
      <c r="AE13">
        <v>1</v>
      </c>
      <c r="AF13">
        <v>51</v>
      </c>
      <c r="AG13">
        <v>4</v>
      </c>
      <c r="AH13">
        <v>2</v>
      </c>
      <c r="AI13">
        <v>0</v>
      </c>
      <c r="AJ13">
        <v>3</v>
      </c>
      <c r="AK13">
        <v>2</v>
      </c>
      <c r="AL13">
        <v>3</v>
      </c>
      <c r="AM13">
        <v>1</v>
      </c>
      <c r="AN13">
        <v>24</v>
      </c>
      <c r="AO13">
        <v>0</v>
      </c>
      <c r="AP13">
        <v>26</v>
      </c>
      <c r="AQ13">
        <v>15</v>
      </c>
      <c r="AR13">
        <v>3</v>
      </c>
      <c r="AS13">
        <v>0</v>
      </c>
      <c r="AT13">
        <v>6</v>
      </c>
      <c r="AU13">
        <v>0</v>
      </c>
      <c r="AV13">
        <v>71</v>
      </c>
      <c r="AW13">
        <v>118</v>
      </c>
      <c r="AX13">
        <v>2</v>
      </c>
      <c r="AY13">
        <v>4</v>
      </c>
      <c r="AZ13">
        <v>25</v>
      </c>
      <c r="BA13">
        <v>88</v>
      </c>
      <c r="BB13">
        <v>40</v>
      </c>
      <c r="BC13">
        <v>1</v>
      </c>
      <c r="BD13">
        <v>19</v>
      </c>
      <c r="BE13">
        <v>32</v>
      </c>
      <c r="BF13">
        <v>2</v>
      </c>
      <c r="BG13">
        <v>1</v>
      </c>
      <c r="BH13">
        <v>3</v>
      </c>
      <c r="BI13">
        <v>1</v>
      </c>
      <c r="BJ13">
        <v>2</v>
      </c>
      <c r="BK13">
        <v>3</v>
      </c>
      <c r="BL13">
        <v>42</v>
      </c>
      <c r="BM13">
        <v>4</v>
      </c>
      <c r="BN13">
        <v>0</v>
      </c>
      <c r="BO13">
        <v>22</v>
      </c>
      <c r="BP13">
        <v>2</v>
      </c>
      <c r="BQ13">
        <v>0</v>
      </c>
      <c r="BR13">
        <v>0</v>
      </c>
      <c r="BS13">
        <v>0</v>
      </c>
      <c r="BT13">
        <v>10</v>
      </c>
      <c r="BU13">
        <v>6</v>
      </c>
      <c r="BV13">
        <v>7</v>
      </c>
      <c r="BW13">
        <v>8</v>
      </c>
      <c r="BX13">
        <v>5</v>
      </c>
      <c r="BY13">
        <v>2</v>
      </c>
      <c r="BZ13">
        <v>0</v>
      </c>
      <c r="CA13">
        <v>0</v>
      </c>
      <c r="CB13">
        <v>170</v>
      </c>
      <c r="CC13">
        <v>57</v>
      </c>
      <c r="CD13">
        <v>3</v>
      </c>
      <c r="CE13">
        <v>7</v>
      </c>
      <c r="CF13">
        <v>4</v>
      </c>
      <c r="CG13">
        <v>77</v>
      </c>
      <c r="CH13">
        <v>13</v>
      </c>
      <c r="CI13">
        <v>1</v>
      </c>
      <c r="CJ13">
        <v>0</v>
      </c>
      <c r="CK13">
        <v>0</v>
      </c>
      <c r="CL13">
        <v>0</v>
      </c>
      <c r="CM13">
        <v>9</v>
      </c>
      <c r="CN13">
        <v>3</v>
      </c>
      <c r="CO13">
        <v>5</v>
      </c>
      <c r="CP13">
        <v>2</v>
      </c>
      <c r="CQ13">
        <v>2</v>
      </c>
      <c r="CR13">
        <v>9</v>
      </c>
      <c r="CS13">
        <v>14</v>
      </c>
      <c r="CT13">
        <v>3</v>
      </c>
      <c r="CU13">
        <v>0</v>
      </c>
      <c r="CV13">
        <v>17</v>
      </c>
      <c r="CW13">
        <v>1</v>
      </c>
      <c r="CX13">
        <v>2</v>
      </c>
      <c r="CY13">
        <v>18</v>
      </c>
      <c r="CZ13">
        <v>7</v>
      </c>
      <c r="DA13">
        <v>0</v>
      </c>
      <c r="DB13">
        <v>2</v>
      </c>
      <c r="DC13">
        <v>17</v>
      </c>
      <c r="DD13">
        <v>0</v>
      </c>
      <c r="DE13">
        <v>1</v>
      </c>
      <c r="DF13">
        <v>12</v>
      </c>
    </row>
    <row r="14" spans="1:110" x14ac:dyDescent="0.25">
      <c r="A14" t="s">
        <v>1596</v>
      </c>
      <c r="C14">
        <v>22</v>
      </c>
      <c r="D14">
        <v>12</v>
      </c>
      <c r="E14">
        <v>3</v>
      </c>
      <c r="F14">
        <v>6</v>
      </c>
      <c r="G14">
        <v>0</v>
      </c>
      <c r="H14">
        <v>2</v>
      </c>
      <c r="I14">
        <v>4</v>
      </c>
      <c r="J14">
        <v>52</v>
      </c>
      <c r="K14">
        <v>5</v>
      </c>
      <c r="L14">
        <v>1</v>
      </c>
      <c r="M14">
        <v>30</v>
      </c>
      <c r="N14">
        <v>0</v>
      </c>
      <c r="O14">
        <v>2</v>
      </c>
      <c r="P14">
        <v>0</v>
      </c>
      <c r="Q14">
        <v>13</v>
      </c>
      <c r="R14">
        <v>11</v>
      </c>
      <c r="S14">
        <v>4</v>
      </c>
      <c r="T14">
        <v>9</v>
      </c>
      <c r="U14">
        <v>0</v>
      </c>
      <c r="V14">
        <v>0</v>
      </c>
      <c r="W14">
        <v>5</v>
      </c>
      <c r="X14">
        <v>14</v>
      </c>
      <c r="Y14">
        <v>3</v>
      </c>
      <c r="Z14">
        <v>6</v>
      </c>
      <c r="AA14">
        <v>0</v>
      </c>
      <c r="AB14">
        <v>1</v>
      </c>
      <c r="AC14">
        <v>0</v>
      </c>
      <c r="AD14">
        <v>0</v>
      </c>
      <c r="AE14">
        <v>2</v>
      </c>
      <c r="AF14">
        <v>9</v>
      </c>
      <c r="AG14">
        <v>2</v>
      </c>
      <c r="AH14">
        <v>1</v>
      </c>
      <c r="AI14">
        <v>0</v>
      </c>
      <c r="AJ14">
        <v>0</v>
      </c>
      <c r="AK14">
        <v>3</v>
      </c>
      <c r="AL14">
        <v>2</v>
      </c>
      <c r="AM14">
        <v>0</v>
      </c>
      <c r="AN14">
        <v>17</v>
      </c>
      <c r="AO14">
        <v>1</v>
      </c>
      <c r="AP14">
        <v>7</v>
      </c>
      <c r="AQ14">
        <v>5</v>
      </c>
      <c r="AR14">
        <v>3</v>
      </c>
      <c r="AS14">
        <v>0</v>
      </c>
      <c r="AT14">
        <v>7</v>
      </c>
      <c r="AU14">
        <v>2</v>
      </c>
      <c r="AV14">
        <v>9</v>
      </c>
      <c r="AW14">
        <v>36</v>
      </c>
      <c r="AX14">
        <v>2</v>
      </c>
      <c r="AY14">
        <v>1</v>
      </c>
      <c r="AZ14">
        <v>10</v>
      </c>
      <c r="BA14">
        <v>3</v>
      </c>
      <c r="BB14">
        <v>3</v>
      </c>
      <c r="BC14">
        <v>1</v>
      </c>
      <c r="BD14">
        <v>9</v>
      </c>
      <c r="BE14">
        <v>13</v>
      </c>
      <c r="BF14">
        <v>5</v>
      </c>
      <c r="BG14">
        <v>1</v>
      </c>
      <c r="BH14">
        <v>0</v>
      </c>
      <c r="BI14">
        <v>3</v>
      </c>
      <c r="BJ14">
        <v>1</v>
      </c>
      <c r="BK14">
        <v>2</v>
      </c>
      <c r="BL14">
        <v>16</v>
      </c>
      <c r="BM14">
        <v>1</v>
      </c>
      <c r="BN14">
        <v>0</v>
      </c>
      <c r="BO14">
        <v>0</v>
      </c>
      <c r="BP14">
        <v>1</v>
      </c>
      <c r="BQ14">
        <v>0</v>
      </c>
      <c r="BR14">
        <v>0</v>
      </c>
      <c r="BS14">
        <v>0</v>
      </c>
      <c r="BT14">
        <v>9</v>
      </c>
      <c r="BU14">
        <v>0</v>
      </c>
      <c r="BV14">
        <v>0</v>
      </c>
      <c r="BW14">
        <v>1</v>
      </c>
      <c r="BX14">
        <v>1</v>
      </c>
      <c r="BY14">
        <v>1</v>
      </c>
      <c r="BZ14">
        <v>0</v>
      </c>
      <c r="CA14">
        <v>3</v>
      </c>
      <c r="CB14">
        <v>5</v>
      </c>
      <c r="CC14">
        <v>24</v>
      </c>
      <c r="CD14">
        <v>0</v>
      </c>
      <c r="CE14">
        <v>1</v>
      </c>
      <c r="CF14">
        <v>4</v>
      </c>
      <c r="CG14">
        <v>1</v>
      </c>
      <c r="CH14">
        <v>1</v>
      </c>
      <c r="CI14">
        <v>1</v>
      </c>
      <c r="CJ14">
        <v>0</v>
      </c>
      <c r="CK14">
        <v>1</v>
      </c>
      <c r="CL14">
        <v>0</v>
      </c>
      <c r="CM14">
        <v>12</v>
      </c>
      <c r="CN14">
        <v>4</v>
      </c>
      <c r="CO14">
        <v>0</v>
      </c>
      <c r="CP14">
        <v>3</v>
      </c>
      <c r="CQ14">
        <v>0</v>
      </c>
      <c r="CR14">
        <v>1</v>
      </c>
      <c r="CS14">
        <v>2</v>
      </c>
      <c r="CT14">
        <v>0</v>
      </c>
      <c r="CU14">
        <v>0</v>
      </c>
      <c r="CV14">
        <v>7</v>
      </c>
      <c r="CW14">
        <v>0</v>
      </c>
      <c r="CX14">
        <v>1</v>
      </c>
      <c r="CY14">
        <v>17</v>
      </c>
      <c r="CZ14">
        <v>2</v>
      </c>
      <c r="DA14">
        <v>0</v>
      </c>
      <c r="DB14">
        <v>1</v>
      </c>
      <c r="DC14">
        <v>9</v>
      </c>
      <c r="DD14">
        <v>0</v>
      </c>
      <c r="DE14">
        <v>0</v>
      </c>
      <c r="DF14">
        <v>0</v>
      </c>
    </row>
    <row r="15" spans="1:110" x14ac:dyDescent="0.25">
      <c r="A15" t="s">
        <v>1597</v>
      </c>
      <c r="C15">
        <v>22</v>
      </c>
      <c r="D15">
        <v>12</v>
      </c>
      <c r="E15">
        <v>3</v>
      </c>
      <c r="F15">
        <v>5</v>
      </c>
      <c r="G15">
        <v>0</v>
      </c>
      <c r="H15">
        <v>2</v>
      </c>
      <c r="I15">
        <v>4</v>
      </c>
      <c r="J15">
        <v>51</v>
      </c>
      <c r="K15">
        <v>3</v>
      </c>
      <c r="L15">
        <v>1</v>
      </c>
      <c r="M15">
        <v>26</v>
      </c>
      <c r="N15">
        <v>0</v>
      </c>
      <c r="O15">
        <v>2</v>
      </c>
      <c r="P15">
        <v>0</v>
      </c>
      <c r="Q15">
        <v>13</v>
      </c>
      <c r="R15">
        <v>11</v>
      </c>
      <c r="S15">
        <v>4</v>
      </c>
      <c r="T15">
        <v>7</v>
      </c>
      <c r="U15">
        <v>0</v>
      </c>
      <c r="V15">
        <v>0</v>
      </c>
      <c r="W15">
        <v>5</v>
      </c>
      <c r="X15">
        <v>14</v>
      </c>
      <c r="Y15">
        <v>3</v>
      </c>
      <c r="Z15">
        <v>6</v>
      </c>
      <c r="AA15">
        <v>0</v>
      </c>
      <c r="AB15">
        <v>1</v>
      </c>
      <c r="AC15">
        <v>0</v>
      </c>
      <c r="AD15">
        <v>0</v>
      </c>
      <c r="AE15">
        <v>1</v>
      </c>
      <c r="AF15">
        <v>7</v>
      </c>
      <c r="AG15">
        <v>2</v>
      </c>
      <c r="AH15">
        <v>1</v>
      </c>
      <c r="AI15">
        <v>0</v>
      </c>
      <c r="AJ15">
        <v>0</v>
      </c>
      <c r="AK15">
        <v>2</v>
      </c>
      <c r="AL15">
        <v>2</v>
      </c>
      <c r="AM15">
        <v>0</v>
      </c>
      <c r="AN15">
        <v>17</v>
      </c>
      <c r="AO15">
        <v>1</v>
      </c>
      <c r="AP15">
        <v>7</v>
      </c>
      <c r="AQ15">
        <v>5</v>
      </c>
      <c r="AR15">
        <v>3</v>
      </c>
      <c r="AS15">
        <v>0</v>
      </c>
      <c r="AT15">
        <v>7</v>
      </c>
      <c r="AU15">
        <v>2</v>
      </c>
      <c r="AV15">
        <v>4</v>
      </c>
      <c r="AW15">
        <v>20</v>
      </c>
      <c r="AX15">
        <v>2</v>
      </c>
      <c r="AY15">
        <v>1</v>
      </c>
      <c r="AZ15">
        <v>9</v>
      </c>
      <c r="BA15">
        <v>3</v>
      </c>
      <c r="BB15">
        <v>0</v>
      </c>
      <c r="BC15">
        <v>1</v>
      </c>
      <c r="BD15">
        <v>9</v>
      </c>
      <c r="BE15">
        <v>11</v>
      </c>
      <c r="BF15">
        <v>5</v>
      </c>
      <c r="BG15">
        <v>1</v>
      </c>
      <c r="BH15">
        <v>0</v>
      </c>
      <c r="BI15">
        <v>3</v>
      </c>
      <c r="BJ15">
        <v>1</v>
      </c>
      <c r="BK15">
        <v>1</v>
      </c>
      <c r="BL15">
        <v>14</v>
      </c>
      <c r="BM15">
        <v>1</v>
      </c>
      <c r="BN15">
        <v>0</v>
      </c>
      <c r="BO15">
        <v>0</v>
      </c>
      <c r="BP15">
        <v>0</v>
      </c>
      <c r="BQ15">
        <v>0</v>
      </c>
      <c r="BR15">
        <v>0</v>
      </c>
      <c r="BS15">
        <v>0</v>
      </c>
      <c r="BT15">
        <v>8</v>
      </c>
      <c r="BU15">
        <v>0</v>
      </c>
      <c r="BV15">
        <v>0</v>
      </c>
      <c r="BW15">
        <v>1</v>
      </c>
      <c r="BX15">
        <v>1</v>
      </c>
      <c r="BY15">
        <v>1</v>
      </c>
      <c r="BZ15">
        <v>0</v>
      </c>
      <c r="CA15">
        <v>3</v>
      </c>
      <c r="CB15">
        <v>5</v>
      </c>
      <c r="CC15">
        <v>24</v>
      </c>
      <c r="CD15">
        <v>0</v>
      </c>
      <c r="CE15">
        <v>1</v>
      </c>
      <c r="CF15">
        <v>4</v>
      </c>
      <c r="CG15">
        <v>1</v>
      </c>
      <c r="CH15">
        <v>1</v>
      </c>
      <c r="CI15">
        <v>1</v>
      </c>
      <c r="CJ15">
        <v>0</v>
      </c>
      <c r="CK15">
        <v>1</v>
      </c>
      <c r="CL15">
        <v>0</v>
      </c>
      <c r="CM15">
        <v>1</v>
      </c>
      <c r="CN15">
        <v>4</v>
      </c>
      <c r="CO15">
        <v>0</v>
      </c>
      <c r="CP15">
        <v>3</v>
      </c>
      <c r="CQ15">
        <v>0</v>
      </c>
      <c r="CR15">
        <v>1</v>
      </c>
      <c r="CS15">
        <v>2</v>
      </c>
      <c r="CT15">
        <v>0</v>
      </c>
      <c r="CU15">
        <v>0</v>
      </c>
      <c r="CV15">
        <v>7</v>
      </c>
      <c r="CW15">
        <v>0</v>
      </c>
      <c r="CX15">
        <v>1</v>
      </c>
      <c r="CY15">
        <v>3</v>
      </c>
      <c r="CZ15">
        <v>2</v>
      </c>
      <c r="DA15">
        <v>0</v>
      </c>
      <c r="DB15">
        <v>1</v>
      </c>
      <c r="DC15">
        <v>9</v>
      </c>
      <c r="DD15">
        <v>0</v>
      </c>
      <c r="DE15">
        <v>0</v>
      </c>
      <c r="DF15">
        <v>0</v>
      </c>
    </row>
    <row r="16" spans="1:110" x14ac:dyDescent="0.25">
      <c r="A16" t="s">
        <v>1491</v>
      </c>
      <c r="C16">
        <v>59</v>
      </c>
      <c r="D16">
        <v>62</v>
      </c>
      <c r="E16">
        <v>74</v>
      </c>
      <c r="F16">
        <v>116</v>
      </c>
      <c r="G16">
        <v>155</v>
      </c>
      <c r="H16">
        <v>151</v>
      </c>
      <c r="I16">
        <v>239</v>
      </c>
      <c r="J16">
        <v>217</v>
      </c>
      <c r="K16">
        <v>192</v>
      </c>
      <c r="L16">
        <v>108</v>
      </c>
      <c r="M16">
        <v>92</v>
      </c>
      <c r="N16">
        <v>151</v>
      </c>
      <c r="O16">
        <v>167</v>
      </c>
      <c r="P16">
        <v>95</v>
      </c>
      <c r="Q16">
        <v>109</v>
      </c>
      <c r="R16">
        <v>174</v>
      </c>
      <c r="S16">
        <v>72</v>
      </c>
      <c r="T16">
        <v>55</v>
      </c>
      <c r="U16">
        <v>105</v>
      </c>
      <c r="V16">
        <v>170</v>
      </c>
      <c r="W16">
        <v>57</v>
      </c>
      <c r="X16">
        <v>76</v>
      </c>
      <c r="Y16">
        <v>19</v>
      </c>
      <c r="Z16">
        <v>136</v>
      </c>
      <c r="AA16">
        <v>196</v>
      </c>
      <c r="AB16">
        <v>80</v>
      </c>
      <c r="AC16">
        <v>43</v>
      </c>
      <c r="AD16">
        <v>33</v>
      </c>
      <c r="AE16">
        <v>51</v>
      </c>
      <c r="AF16">
        <v>43</v>
      </c>
      <c r="AG16">
        <v>41</v>
      </c>
      <c r="AH16">
        <v>173</v>
      </c>
      <c r="AI16">
        <v>46</v>
      </c>
      <c r="AJ16">
        <v>144</v>
      </c>
      <c r="AK16">
        <v>40</v>
      </c>
      <c r="AL16">
        <v>120</v>
      </c>
      <c r="AM16">
        <v>71</v>
      </c>
      <c r="AN16">
        <v>70</v>
      </c>
      <c r="AO16">
        <v>96</v>
      </c>
      <c r="AP16">
        <v>43</v>
      </c>
      <c r="AQ16">
        <v>95</v>
      </c>
      <c r="AR16">
        <v>83</v>
      </c>
      <c r="AS16">
        <v>4</v>
      </c>
      <c r="AT16">
        <v>69</v>
      </c>
      <c r="AU16">
        <v>60</v>
      </c>
      <c r="AV16">
        <v>59</v>
      </c>
      <c r="AW16">
        <v>141</v>
      </c>
      <c r="AX16">
        <v>56</v>
      </c>
      <c r="AY16">
        <v>73</v>
      </c>
      <c r="AZ16">
        <v>105</v>
      </c>
      <c r="BA16">
        <v>27</v>
      </c>
      <c r="BB16">
        <v>59</v>
      </c>
      <c r="BC16">
        <v>86</v>
      </c>
      <c r="BD16">
        <v>80</v>
      </c>
      <c r="BE16">
        <v>340</v>
      </c>
      <c r="BF16">
        <v>34</v>
      </c>
      <c r="BG16">
        <v>35</v>
      </c>
      <c r="BH16">
        <v>57</v>
      </c>
      <c r="BI16">
        <v>68</v>
      </c>
      <c r="BJ16">
        <v>100</v>
      </c>
      <c r="BK16">
        <v>43</v>
      </c>
      <c r="BL16">
        <v>114</v>
      </c>
      <c r="BM16">
        <v>105</v>
      </c>
      <c r="BN16">
        <v>68</v>
      </c>
      <c r="BO16">
        <v>8</v>
      </c>
      <c r="BP16">
        <v>112</v>
      </c>
      <c r="BQ16">
        <v>36</v>
      </c>
      <c r="BR16">
        <v>25</v>
      </c>
      <c r="BS16">
        <v>82</v>
      </c>
      <c r="BT16">
        <v>110</v>
      </c>
      <c r="BU16">
        <v>42</v>
      </c>
      <c r="BV16">
        <v>134</v>
      </c>
      <c r="BW16">
        <v>80</v>
      </c>
      <c r="BX16">
        <v>31</v>
      </c>
      <c r="BY16">
        <v>85</v>
      </c>
      <c r="BZ16">
        <v>53</v>
      </c>
      <c r="CA16">
        <v>60</v>
      </c>
      <c r="CB16">
        <v>17</v>
      </c>
      <c r="CC16">
        <v>79</v>
      </c>
      <c r="CD16">
        <v>60</v>
      </c>
      <c r="CE16">
        <v>39</v>
      </c>
      <c r="CF16">
        <v>53</v>
      </c>
      <c r="CG16">
        <v>34</v>
      </c>
      <c r="CH16">
        <v>28</v>
      </c>
      <c r="CI16">
        <v>24</v>
      </c>
      <c r="CJ16">
        <v>36</v>
      </c>
      <c r="CK16">
        <v>18</v>
      </c>
      <c r="CL16">
        <v>15</v>
      </c>
      <c r="CM16">
        <v>26</v>
      </c>
      <c r="CN16">
        <v>59</v>
      </c>
      <c r="CO16">
        <v>35</v>
      </c>
      <c r="CP16">
        <v>24</v>
      </c>
      <c r="CQ16">
        <v>93</v>
      </c>
      <c r="CR16">
        <v>39</v>
      </c>
      <c r="CS16">
        <v>32</v>
      </c>
      <c r="CT16">
        <v>20</v>
      </c>
      <c r="CU16">
        <v>16</v>
      </c>
      <c r="CV16">
        <v>68</v>
      </c>
      <c r="CW16">
        <v>48</v>
      </c>
      <c r="CX16">
        <v>57</v>
      </c>
      <c r="CY16">
        <v>48</v>
      </c>
      <c r="CZ16">
        <v>23</v>
      </c>
      <c r="DA16">
        <v>8</v>
      </c>
      <c r="DB16">
        <v>83</v>
      </c>
      <c r="DC16">
        <v>77</v>
      </c>
      <c r="DD16">
        <v>84</v>
      </c>
      <c r="DE16">
        <v>39</v>
      </c>
      <c r="DF16">
        <v>102</v>
      </c>
    </row>
    <row r="17" spans="1:110" x14ac:dyDescent="0.25">
      <c r="A17" t="s">
        <v>1492</v>
      </c>
      <c r="C17">
        <v>59</v>
      </c>
      <c r="D17">
        <v>62</v>
      </c>
      <c r="E17">
        <v>74</v>
      </c>
      <c r="F17">
        <v>105</v>
      </c>
      <c r="G17">
        <v>153</v>
      </c>
      <c r="H17">
        <v>39</v>
      </c>
      <c r="I17">
        <v>235</v>
      </c>
      <c r="J17">
        <v>196</v>
      </c>
      <c r="K17">
        <v>178</v>
      </c>
      <c r="L17">
        <v>77</v>
      </c>
      <c r="M17">
        <v>84</v>
      </c>
      <c r="N17">
        <v>119</v>
      </c>
      <c r="O17">
        <v>165</v>
      </c>
      <c r="P17">
        <v>95</v>
      </c>
      <c r="Q17">
        <v>97</v>
      </c>
      <c r="R17">
        <v>173</v>
      </c>
      <c r="S17">
        <v>69</v>
      </c>
      <c r="T17">
        <v>50</v>
      </c>
      <c r="U17">
        <v>4</v>
      </c>
      <c r="V17">
        <v>135</v>
      </c>
      <c r="W17">
        <v>56</v>
      </c>
      <c r="X17">
        <v>74</v>
      </c>
      <c r="Y17">
        <v>16</v>
      </c>
      <c r="Z17">
        <v>136</v>
      </c>
      <c r="AA17">
        <v>192</v>
      </c>
      <c r="AB17">
        <v>64</v>
      </c>
      <c r="AC17">
        <v>43</v>
      </c>
      <c r="AD17">
        <v>25</v>
      </c>
      <c r="AE17">
        <v>14</v>
      </c>
      <c r="AF17">
        <v>35</v>
      </c>
      <c r="AG17">
        <v>34</v>
      </c>
      <c r="AH17">
        <v>162</v>
      </c>
      <c r="AI17">
        <v>2</v>
      </c>
      <c r="AJ17">
        <v>137</v>
      </c>
      <c r="AK17">
        <v>39</v>
      </c>
      <c r="AL17">
        <v>100</v>
      </c>
      <c r="AM17">
        <v>63</v>
      </c>
      <c r="AN17">
        <v>66</v>
      </c>
      <c r="AO17">
        <v>93</v>
      </c>
      <c r="AP17">
        <v>31</v>
      </c>
      <c r="AQ17">
        <v>87</v>
      </c>
      <c r="AR17">
        <v>79</v>
      </c>
      <c r="AS17">
        <v>1</v>
      </c>
      <c r="AT17">
        <v>63</v>
      </c>
      <c r="AU17">
        <v>59</v>
      </c>
      <c r="AV17">
        <v>26</v>
      </c>
      <c r="AW17">
        <v>87</v>
      </c>
      <c r="AX17">
        <v>31</v>
      </c>
      <c r="AY17">
        <v>73</v>
      </c>
      <c r="AZ17">
        <v>52</v>
      </c>
      <c r="BA17">
        <v>26</v>
      </c>
      <c r="BB17">
        <v>7</v>
      </c>
      <c r="BC17">
        <v>84</v>
      </c>
      <c r="BD17">
        <v>80</v>
      </c>
      <c r="BE17">
        <v>251</v>
      </c>
      <c r="BF17">
        <v>34</v>
      </c>
      <c r="BG17">
        <v>34</v>
      </c>
      <c r="BH17">
        <v>56</v>
      </c>
      <c r="BI17">
        <v>62</v>
      </c>
      <c r="BJ17">
        <v>92</v>
      </c>
      <c r="BK17">
        <v>13</v>
      </c>
      <c r="BL17">
        <v>100</v>
      </c>
      <c r="BM17">
        <v>101</v>
      </c>
      <c r="BN17">
        <v>66</v>
      </c>
      <c r="BO17">
        <v>3</v>
      </c>
      <c r="BP17">
        <v>80</v>
      </c>
      <c r="BQ17">
        <v>34</v>
      </c>
      <c r="BR17">
        <v>1</v>
      </c>
      <c r="BS17">
        <v>73</v>
      </c>
      <c r="BT17">
        <v>99</v>
      </c>
      <c r="BU17">
        <v>42</v>
      </c>
      <c r="BV17">
        <v>126</v>
      </c>
      <c r="BW17">
        <v>67</v>
      </c>
      <c r="BX17">
        <v>28</v>
      </c>
      <c r="BY17">
        <v>84</v>
      </c>
      <c r="BZ17">
        <v>40</v>
      </c>
      <c r="CA17">
        <v>59</v>
      </c>
      <c r="CB17">
        <v>17</v>
      </c>
      <c r="CC17">
        <v>78</v>
      </c>
      <c r="CD17">
        <v>59</v>
      </c>
      <c r="CE17">
        <v>37</v>
      </c>
      <c r="CF17">
        <v>44</v>
      </c>
      <c r="CG17">
        <v>34</v>
      </c>
      <c r="CH17">
        <v>17</v>
      </c>
      <c r="CI17">
        <v>24</v>
      </c>
      <c r="CJ17">
        <v>31</v>
      </c>
      <c r="CK17">
        <v>6</v>
      </c>
      <c r="CL17">
        <v>14</v>
      </c>
      <c r="CM17">
        <v>3</v>
      </c>
      <c r="CN17">
        <v>58</v>
      </c>
      <c r="CO17">
        <v>35</v>
      </c>
      <c r="CP17">
        <v>14</v>
      </c>
      <c r="CQ17">
        <v>83</v>
      </c>
      <c r="CR17">
        <v>36</v>
      </c>
      <c r="CS17">
        <v>29</v>
      </c>
      <c r="CT17">
        <v>17</v>
      </c>
      <c r="CU17">
        <v>0</v>
      </c>
      <c r="CV17">
        <v>68</v>
      </c>
      <c r="CW17">
        <v>46</v>
      </c>
      <c r="CX17">
        <v>54</v>
      </c>
      <c r="CY17">
        <v>10</v>
      </c>
      <c r="CZ17">
        <v>23</v>
      </c>
      <c r="DA17">
        <v>5</v>
      </c>
      <c r="DB17">
        <v>71</v>
      </c>
      <c r="DC17">
        <v>77</v>
      </c>
      <c r="DD17">
        <v>40</v>
      </c>
      <c r="DE17">
        <v>31</v>
      </c>
      <c r="DF17">
        <v>70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A6842-3AD7-499B-86DB-B8C806EF9E2E}">
  <dimension ref="B3:B21"/>
  <sheetViews>
    <sheetView showGridLines="0" showRowColHeaders="0" tabSelected="1" workbookViewId="0">
      <selection activeCell="B21" sqref="B21"/>
    </sheetView>
  </sheetViews>
  <sheetFormatPr defaultRowHeight="15" x14ac:dyDescent="0.25"/>
  <sheetData>
    <row r="3" spans="2:2" ht="31.5" x14ac:dyDescent="0.5">
      <c r="B3" s="47" t="s">
        <v>388</v>
      </c>
    </row>
    <row r="4" spans="2:2" x14ac:dyDescent="0.25">
      <c r="B4" s="3"/>
    </row>
    <row r="5" spans="2:2" ht="20.25" x14ac:dyDescent="0.3">
      <c r="B5" s="48" t="s">
        <v>1590</v>
      </c>
    </row>
    <row r="21" spans="2:2" x14ac:dyDescent="0.25">
      <c r="B21" s="83" t="s">
        <v>1702</v>
      </c>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0"/>
  <sheetViews>
    <sheetView zoomScale="80" zoomScaleNormal="80" workbookViewId="0">
      <selection activeCell="B25" sqref="B25:C25"/>
    </sheetView>
  </sheetViews>
  <sheetFormatPr defaultColWidth="0" defaultRowHeight="15" zeroHeight="1" x14ac:dyDescent="0.25"/>
  <cols>
    <col min="1" max="1" width="7.7109375" bestFit="1" customWidth="1"/>
    <col min="2" max="2" width="5.5703125" bestFit="1" customWidth="1"/>
    <col min="3" max="3" width="72" customWidth="1"/>
    <col min="4" max="5" width="14" customWidth="1"/>
    <col min="6" max="6" width="9" style="75" customWidth="1"/>
    <col min="7" max="7" width="10.140625" customWidth="1"/>
    <col min="8" max="8" width="8.7109375" style="75" bestFit="1" customWidth="1"/>
    <col min="9" max="9" width="13.140625" customWidth="1"/>
    <col min="10" max="10" width="8.7109375" style="75" bestFit="1" customWidth="1"/>
    <col min="11" max="11" width="12.7109375" customWidth="1"/>
    <col min="12" max="12" width="9.42578125" style="75" customWidth="1"/>
    <col min="13" max="13" width="12.5703125" customWidth="1"/>
    <col min="14" max="14" width="10.85546875" style="75" bestFit="1" customWidth="1"/>
    <col min="15" max="15" width="11" customWidth="1"/>
    <col min="16" max="16" width="9.140625" style="75" customWidth="1"/>
    <col min="17" max="17" width="12.28515625" customWidth="1"/>
    <col min="18" max="18" width="10.85546875" style="75" customWidth="1"/>
    <col min="19" max="19" width="14.42578125" customWidth="1"/>
    <col min="20" max="20" width="10.85546875" style="75" customWidth="1"/>
    <col min="21" max="21" width="14.28515625" customWidth="1"/>
    <col min="22" max="22" width="10.85546875" style="75" customWidth="1"/>
    <col min="23" max="23" width="6" style="3" customWidth="1"/>
    <col min="24" max="26" width="10.85546875" hidden="1" customWidth="1"/>
    <col min="27" max="28" width="11.28515625" style="3" hidden="1" customWidth="1"/>
    <col min="29" max="16384" width="11.28515625" hidden="1"/>
  </cols>
  <sheetData>
    <row r="1" spans="1:26" ht="46.5" x14ac:dyDescent="0.25">
      <c r="A1" s="3"/>
      <c r="B1" s="3"/>
      <c r="C1" s="17" t="s">
        <v>388</v>
      </c>
      <c r="D1" s="70" t="s">
        <v>1579</v>
      </c>
      <c r="E1" s="3"/>
      <c r="F1" s="45"/>
      <c r="G1" s="3"/>
      <c r="H1" s="45"/>
      <c r="I1" s="3"/>
      <c r="J1" s="45"/>
      <c r="K1" s="3"/>
      <c r="L1" s="45"/>
      <c r="M1" s="3"/>
      <c r="N1" s="45"/>
      <c r="O1" s="3"/>
      <c r="P1" s="45"/>
      <c r="Q1" s="3"/>
      <c r="R1" s="45"/>
      <c r="S1" s="3"/>
      <c r="T1" s="45"/>
      <c r="U1" s="3"/>
      <c r="V1" s="45"/>
      <c r="X1" s="3"/>
      <c r="Y1" s="3"/>
      <c r="Z1" s="3"/>
    </row>
    <row r="2" spans="1:26" ht="21" x14ac:dyDescent="0.25">
      <c r="A2" s="3"/>
      <c r="B2" s="3"/>
      <c r="C2" s="3"/>
      <c r="D2" s="71" t="str">
        <f>"Reporting period: 01/04/2024 - "&amp;C17</f>
        <v>Reporting period: 01/04/2024 - 01/07/2024</v>
      </c>
      <c r="E2" s="3"/>
      <c r="F2" s="45"/>
      <c r="G2" s="3"/>
      <c r="H2" s="45"/>
      <c r="I2" s="3"/>
      <c r="J2" s="45"/>
      <c r="K2" s="3"/>
      <c r="L2" s="45"/>
      <c r="M2" s="3"/>
      <c r="N2" s="45"/>
      <c r="O2" s="3"/>
      <c r="P2" s="45"/>
      <c r="Q2" s="3"/>
      <c r="R2" s="45"/>
      <c r="S2" s="3"/>
      <c r="T2" s="45"/>
      <c r="U2" s="3"/>
      <c r="V2" s="45"/>
      <c r="X2" s="3"/>
      <c r="Y2" s="3"/>
      <c r="Z2" s="3"/>
    </row>
    <row r="3" spans="1:26" ht="18.75" x14ac:dyDescent="0.3">
      <c r="A3" s="3"/>
      <c r="B3" s="3"/>
      <c r="C3" s="3"/>
      <c r="D3" s="72" t="s">
        <v>1453</v>
      </c>
      <c r="E3" s="3"/>
      <c r="F3" s="45"/>
      <c r="G3" s="3"/>
      <c r="H3" s="45"/>
      <c r="I3" s="3"/>
      <c r="J3" s="45"/>
      <c r="K3" s="3"/>
      <c r="L3" s="45"/>
      <c r="M3" s="3"/>
      <c r="N3" s="45"/>
      <c r="O3" s="3"/>
      <c r="P3" s="45"/>
      <c r="Q3" s="3"/>
      <c r="R3" s="45"/>
      <c r="S3" s="3"/>
      <c r="T3" s="45"/>
      <c r="U3" s="3"/>
      <c r="V3" s="45"/>
      <c r="X3" s="3"/>
      <c r="Y3" s="3"/>
      <c r="Z3" s="3"/>
    </row>
    <row r="4" spans="1:26" ht="106.5" customHeight="1" x14ac:dyDescent="0.25">
      <c r="A4" s="3"/>
      <c r="B4" s="3"/>
      <c r="C4" s="3"/>
      <c r="D4" s="3"/>
      <c r="E4" s="3"/>
      <c r="F4" s="45"/>
      <c r="G4" s="3"/>
      <c r="H4" s="45"/>
      <c r="I4" s="3"/>
      <c r="J4" s="45"/>
      <c r="K4" s="3"/>
      <c r="L4" s="45"/>
      <c r="M4" s="3"/>
      <c r="N4" s="45"/>
      <c r="O4" s="3"/>
      <c r="P4" s="45"/>
      <c r="Q4" s="3"/>
      <c r="R4" s="45"/>
      <c r="S4" s="3"/>
      <c r="T4" s="45"/>
      <c r="U4" s="3"/>
      <c r="V4" s="45"/>
      <c r="X4" s="3"/>
      <c r="Y4" s="3"/>
      <c r="Z4" s="3"/>
    </row>
    <row r="5" spans="1:26" ht="14.25" customHeight="1" x14ac:dyDescent="0.25">
      <c r="A5" s="3"/>
      <c r="B5" s="3"/>
      <c r="C5" s="3"/>
      <c r="D5" s="3"/>
      <c r="E5" s="3"/>
      <c r="F5" s="45"/>
      <c r="G5" s="3"/>
      <c r="H5" s="45"/>
      <c r="I5" s="3"/>
      <c r="J5" s="45"/>
      <c r="K5" s="3"/>
      <c r="L5" s="45"/>
      <c r="M5" s="3"/>
      <c r="N5" s="45"/>
      <c r="O5" s="3"/>
      <c r="P5" s="45"/>
      <c r="Q5" s="3"/>
      <c r="R5" s="45"/>
      <c r="S5" s="3"/>
      <c r="T5" s="45"/>
      <c r="U5" s="3"/>
      <c r="V5" s="45"/>
      <c r="X5" s="3"/>
      <c r="Y5" s="3"/>
      <c r="Z5" s="3"/>
    </row>
    <row r="6" spans="1:26" ht="14.25" customHeight="1" x14ac:dyDescent="0.25">
      <c r="A6" s="3"/>
      <c r="B6" s="3"/>
      <c r="C6" s="3"/>
      <c r="D6" s="3"/>
      <c r="E6" s="3"/>
      <c r="F6" s="45"/>
      <c r="G6" s="3"/>
      <c r="H6" s="45"/>
      <c r="I6" s="3"/>
      <c r="J6" s="45"/>
      <c r="K6" s="3"/>
      <c r="L6" s="45"/>
      <c r="M6" s="3"/>
      <c r="N6" s="45"/>
      <c r="O6" s="3"/>
      <c r="P6" s="45"/>
      <c r="Q6" s="3"/>
      <c r="R6" s="45"/>
      <c r="S6" s="3"/>
      <c r="T6" s="45"/>
      <c r="U6" s="3"/>
      <c r="V6" s="45"/>
      <c r="X6" s="3"/>
      <c r="Y6" s="3"/>
      <c r="Z6" s="3"/>
    </row>
    <row r="7" spans="1:26" ht="14.25" customHeight="1" x14ac:dyDescent="0.25">
      <c r="A7" s="3"/>
      <c r="B7" s="3"/>
      <c r="C7" s="3"/>
      <c r="D7" s="3"/>
      <c r="E7" s="3"/>
      <c r="F7" s="45"/>
      <c r="G7" s="3"/>
      <c r="H7" s="45"/>
      <c r="I7" s="3"/>
      <c r="J7" s="45"/>
      <c r="K7" s="3"/>
      <c r="L7" s="45"/>
      <c r="M7" s="3"/>
      <c r="N7" s="45"/>
      <c r="O7" s="3"/>
      <c r="P7" s="45"/>
      <c r="Q7" s="3"/>
      <c r="R7" s="45"/>
      <c r="S7" s="3"/>
      <c r="T7" s="45"/>
      <c r="U7" s="3"/>
      <c r="V7" s="45"/>
      <c r="X7" s="3"/>
      <c r="Y7" s="3"/>
      <c r="Z7" s="3"/>
    </row>
    <row r="8" spans="1:26" ht="14.25" customHeight="1" x14ac:dyDescent="0.25">
      <c r="A8" s="3"/>
      <c r="B8" s="3"/>
      <c r="C8" s="3"/>
      <c r="D8" s="3"/>
      <c r="E8" s="3"/>
      <c r="F8" s="45"/>
      <c r="G8" s="3"/>
      <c r="H8" s="45"/>
      <c r="I8" s="3"/>
      <c r="J8" s="45"/>
      <c r="K8" s="3"/>
      <c r="L8" s="45"/>
      <c r="M8" s="3"/>
      <c r="N8" s="45"/>
      <c r="O8" s="3"/>
      <c r="P8" s="45"/>
      <c r="Q8" s="3"/>
      <c r="R8" s="45"/>
      <c r="S8" s="3"/>
      <c r="T8" s="45"/>
      <c r="U8" s="3"/>
      <c r="V8" s="45"/>
      <c r="X8" s="3"/>
      <c r="Y8" s="3"/>
      <c r="Z8" s="3"/>
    </row>
    <row r="9" spans="1:26" ht="14.25" customHeight="1" x14ac:dyDescent="0.25">
      <c r="A9" s="3"/>
      <c r="B9" s="3"/>
      <c r="C9" s="3"/>
      <c r="D9" s="3"/>
      <c r="E9" s="3"/>
      <c r="F9" s="45"/>
      <c r="G9" s="3"/>
      <c r="H9" s="45"/>
      <c r="I9" s="3"/>
      <c r="J9" s="45"/>
      <c r="K9" s="3"/>
      <c r="L9" s="45"/>
      <c r="M9" s="3"/>
      <c r="N9" s="45"/>
      <c r="O9" s="3"/>
      <c r="P9" s="45"/>
      <c r="Q9" s="3"/>
      <c r="R9" s="45"/>
      <c r="S9" s="3"/>
      <c r="T9" s="45"/>
      <c r="U9" s="3"/>
      <c r="V9" s="45"/>
      <c r="X9" s="3"/>
      <c r="Y9" s="3"/>
      <c r="Z9" s="3"/>
    </row>
    <row r="10" spans="1:26" ht="14.25" customHeight="1" x14ac:dyDescent="0.25">
      <c r="A10" s="3"/>
      <c r="B10" s="3"/>
      <c r="C10" s="3"/>
      <c r="D10" s="3"/>
      <c r="E10" s="3"/>
      <c r="F10" s="45"/>
      <c r="G10" s="3"/>
      <c r="H10" s="45"/>
      <c r="I10" s="3"/>
      <c r="J10" s="45"/>
      <c r="K10" s="3"/>
      <c r="L10" s="45"/>
      <c r="M10" s="3"/>
      <c r="N10" s="45"/>
      <c r="O10" s="3"/>
      <c r="P10" s="45"/>
      <c r="Q10" s="3"/>
      <c r="R10" s="45"/>
      <c r="S10" s="3"/>
      <c r="T10" s="45"/>
      <c r="U10" s="3"/>
      <c r="V10" s="45"/>
      <c r="X10" s="3"/>
      <c r="Y10" s="3"/>
      <c r="Z10" s="3"/>
    </row>
    <row r="11" spans="1:26" ht="14.25" customHeight="1" x14ac:dyDescent="0.25">
      <c r="A11" s="3"/>
      <c r="B11" s="3"/>
      <c r="C11" s="3"/>
      <c r="D11" s="3"/>
      <c r="E11" s="3"/>
      <c r="F11" s="45"/>
      <c r="G11" s="3"/>
      <c r="H11" s="45"/>
      <c r="I11" s="3"/>
      <c r="J11" s="45"/>
      <c r="K11" s="3"/>
      <c r="L11" s="45"/>
      <c r="M11" s="3"/>
      <c r="N11" s="45"/>
      <c r="O11" s="3"/>
      <c r="P11" s="45"/>
      <c r="Q11" s="3"/>
      <c r="R11" s="45"/>
      <c r="S11" s="3"/>
      <c r="T11" s="45"/>
      <c r="U11" s="3"/>
      <c r="V11" s="45"/>
      <c r="X11" s="3"/>
      <c r="Y11" s="3"/>
      <c r="Z11" s="3"/>
    </row>
    <row r="12" spans="1:26" ht="14.25" customHeight="1" x14ac:dyDescent="0.25">
      <c r="A12" s="3"/>
      <c r="B12" s="3"/>
      <c r="C12" s="3"/>
      <c r="D12" s="3"/>
      <c r="E12" s="3"/>
      <c r="F12" s="45"/>
      <c r="G12" s="3"/>
      <c r="H12" s="45"/>
      <c r="I12" s="3"/>
      <c r="J12" s="45"/>
      <c r="K12" s="3"/>
      <c r="L12" s="45"/>
      <c r="M12" s="3"/>
      <c r="N12" s="45"/>
      <c r="O12" s="3"/>
      <c r="P12" s="45"/>
      <c r="Q12" s="3"/>
      <c r="R12" s="45"/>
      <c r="S12" s="3"/>
      <c r="T12" s="45"/>
      <c r="U12" s="3"/>
      <c r="V12" s="45"/>
      <c r="X12" s="3"/>
      <c r="Y12" s="3"/>
      <c r="Z12" s="3"/>
    </row>
    <row r="13" spans="1:26" ht="17.25" customHeight="1" x14ac:dyDescent="0.25">
      <c r="A13" s="3"/>
      <c r="B13" s="3"/>
      <c r="C13" s="3"/>
      <c r="D13" s="3"/>
      <c r="E13" s="3"/>
      <c r="F13" s="45"/>
      <c r="G13" s="3"/>
      <c r="H13" s="45"/>
      <c r="I13" s="3"/>
      <c r="J13" s="45"/>
      <c r="K13" s="3"/>
      <c r="L13" s="45"/>
      <c r="M13" s="3"/>
      <c r="N13" s="45"/>
      <c r="O13" s="3"/>
      <c r="P13" s="45"/>
      <c r="Q13" s="3"/>
      <c r="R13" s="45"/>
      <c r="S13" s="3"/>
      <c r="T13" s="45"/>
      <c r="U13" s="3"/>
      <c r="V13" s="45"/>
      <c r="X13" s="3"/>
      <c r="Y13" s="3"/>
      <c r="Z13" s="3"/>
    </row>
    <row r="14" spans="1:26" ht="33.75" customHeight="1" x14ac:dyDescent="0.25">
      <c r="A14" s="3"/>
      <c r="B14" s="3"/>
      <c r="C14" s="3"/>
      <c r="D14" s="3"/>
      <c r="E14" s="3"/>
      <c r="F14" s="45"/>
      <c r="G14" s="3"/>
      <c r="H14" s="45"/>
      <c r="I14" s="3"/>
      <c r="J14" s="45"/>
      <c r="K14" s="3"/>
      <c r="L14" s="45"/>
      <c r="M14" s="3"/>
      <c r="N14" s="45"/>
      <c r="P14" s="45"/>
      <c r="Q14" s="3"/>
      <c r="R14" s="45"/>
      <c r="S14" s="3"/>
      <c r="T14" s="45"/>
      <c r="U14" s="3"/>
      <c r="V14" s="45"/>
      <c r="X14" s="3"/>
      <c r="Y14" s="3"/>
      <c r="Z14" s="3"/>
    </row>
    <row r="15" spans="1:26" hidden="1" x14ac:dyDescent="0.25">
      <c r="A15" s="3"/>
      <c r="B15" s="3"/>
      <c r="C15" s="3"/>
      <c r="D15" t="str">
        <f t="shared" ref="D15:U15" si="0">"Data["&amp;D16&amp;"]"</f>
        <v>Data[Patients on the asthma register (18-26 exc LD, 26+ )]</v>
      </c>
      <c r="E15" t="str">
        <f t="shared" si="0"/>
        <v>Data[Asthma Annual Review]</v>
      </c>
      <c r="F15" s="75" t="str">
        <f t="shared" si="0"/>
        <v>Data[]</v>
      </c>
      <c r="G15" t="str">
        <f t="shared" si="0"/>
        <v>Data[Asthma Control Score]</v>
      </c>
      <c r="H15" s="75" t="str">
        <f t="shared" si="0"/>
        <v>Data[]</v>
      </c>
      <c r="I15" t="str">
        <f t="shared" si="0"/>
        <v>Data[Asthma Management Plan Given]</v>
      </c>
      <c r="J15" s="75" t="str">
        <f t="shared" si="0"/>
        <v>Data[]</v>
      </c>
      <c r="K15" t="str">
        <f t="shared" si="0"/>
        <v>Data[Asthma Management Plan Declined]</v>
      </c>
      <c r="L15" s="75" t="str">
        <f t="shared" si="0"/>
        <v>Data[]</v>
      </c>
      <c r="M15" t="str">
        <f t="shared" si="0"/>
        <v>Data[Asthma Trigger recorded]</v>
      </c>
      <c r="N15" s="75" t="str">
        <f t="shared" si="0"/>
        <v>Data[]</v>
      </c>
      <c r="O15" t="str">
        <f>"Data["&amp;O16&amp;"]"</f>
        <v>Data[Discussion about Hygiene (Asthma)]</v>
      </c>
      <c r="Q15" t="str">
        <f t="shared" si="0"/>
        <v>Data[Smoking Status (Asthma)]</v>
      </c>
      <c r="S15" t="str">
        <f t="shared" si="0"/>
        <v>Data[Influenza vaccination given/needed/declined (asthma)]</v>
      </c>
      <c r="U15" t="str">
        <f t="shared" si="0"/>
        <v>Data[Pneumococcal Vaccination given/needed/declined (Asthma)]</v>
      </c>
    </row>
    <row r="16" spans="1:26" ht="32.1" hidden="1" customHeight="1" x14ac:dyDescent="0.25">
      <c r="A16" s="3"/>
      <c r="B16" s="3"/>
      <c r="C16" s="3"/>
      <c r="D16" t="s">
        <v>1414</v>
      </c>
      <c r="E16" t="s">
        <v>1493</v>
      </c>
      <c r="G16" t="s">
        <v>1440</v>
      </c>
      <c r="I16" t="s">
        <v>1418</v>
      </c>
      <c r="K16" t="s">
        <v>1419</v>
      </c>
      <c r="M16" t="s">
        <v>1439</v>
      </c>
      <c r="O16" t="s">
        <v>1417</v>
      </c>
      <c r="Q16" t="s">
        <v>1443</v>
      </c>
      <c r="S16" t="s">
        <v>1449</v>
      </c>
      <c r="U16" t="s">
        <v>1442</v>
      </c>
    </row>
    <row r="17" spans="1:28" ht="78" customHeight="1" x14ac:dyDescent="0.25">
      <c r="A17" s="3"/>
      <c r="B17" s="3"/>
      <c r="C17" s="49" t="s">
        <v>1607</v>
      </c>
      <c r="D17" s="50" t="s">
        <v>1690</v>
      </c>
      <c r="E17" s="50" t="str">
        <f>E16</f>
        <v>Asthma Annual Review</v>
      </c>
      <c r="F17" s="74" t="str">
        <f>"%"</f>
        <v>%</v>
      </c>
      <c r="G17" s="50" t="str">
        <f>G16</f>
        <v>Asthma Control Score</v>
      </c>
      <c r="H17" s="74" t="str">
        <f>"%"</f>
        <v>%</v>
      </c>
      <c r="I17" s="50" t="str">
        <f>I16</f>
        <v>Asthma Management Plan Given</v>
      </c>
      <c r="J17" s="74" t="str">
        <f>"%"</f>
        <v>%</v>
      </c>
      <c r="K17" s="50" t="str">
        <f t="shared" ref="K17" si="1">K16</f>
        <v>Asthma Management Plan Declined</v>
      </c>
      <c r="L17" s="74" t="str">
        <f>"%"</f>
        <v>%</v>
      </c>
      <c r="M17" s="50" t="str">
        <f t="shared" ref="M17" si="2">M16</f>
        <v>Asthma Trigger recorded</v>
      </c>
      <c r="N17" s="74" t="str">
        <f>"%"</f>
        <v>%</v>
      </c>
      <c r="O17" s="50" t="str">
        <f>O16</f>
        <v>Discussion about Hygiene (Asthma)</v>
      </c>
      <c r="P17" s="74" t="str">
        <f>"%"</f>
        <v>%</v>
      </c>
      <c r="Q17" s="50" t="str">
        <f t="shared" ref="Q17" si="3">Q16</f>
        <v>Smoking Status (Asthma)</v>
      </c>
      <c r="R17" s="74" t="str">
        <f>"%"</f>
        <v>%</v>
      </c>
      <c r="S17" s="50" t="str">
        <f t="shared" ref="S17" si="4">S16</f>
        <v>Influenza vaccination given/needed/declined (asthma)</v>
      </c>
      <c r="T17" s="74" t="str">
        <f>"%"</f>
        <v>%</v>
      </c>
      <c r="U17" s="50" t="str">
        <f t="shared" ref="U17" si="5">U16</f>
        <v>Pneumococcal Vaccination given/needed/declined (Asthma)</v>
      </c>
      <c r="V17" s="74" t="str">
        <f>"%"</f>
        <v>%</v>
      </c>
      <c r="W17" s="30"/>
      <c r="X17" s="7" t="s">
        <v>1415</v>
      </c>
      <c r="Y17" s="7" t="s">
        <v>1589</v>
      </c>
      <c r="Z17" s="7" t="str">
        <f>"%"</f>
        <v>%</v>
      </c>
    </row>
    <row r="18" spans="1:28" x14ac:dyDescent="0.25">
      <c r="A18" s="3"/>
      <c r="B18" s="11"/>
      <c r="C18" s="6" t="s">
        <v>388</v>
      </c>
      <c r="D18" s="4">
        <f>SUM(D19:D22)</f>
        <v>10118</v>
      </c>
      <c r="E18" s="4">
        <f ca="1">SUM(E19:E22)</f>
        <v>2001</v>
      </c>
      <c r="F18" s="20">
        <f ca="1">E18/D18</f>
        <v>0.19776635698754694</v>
      </c>
      <c r="G18" s="4">
        <f ca="1">SUM(G19:G22)</f>
        <v>1945</v>
      </c>
      <c r="H18" s="20">
        <f ca="1">G18/$E18</f>
        <v>0.97201399300349822</v>
      </c>
      <c r="I18" s="4">
        <f ca="1">SUM(I19:I22)</f>
        <v>1888</v>
      </c>
      <c r="J18" s="20">
        <f ca="1">I18/$E18</f>
        <v>0.94352823588205892</v>
      </c>
      <c r="K18" s="4">
        <f ca="1">SUM(K19:K22)</f>
        <v>50</v>
      </c>
      <c r="L18" s="20">
        <f ca="1">K18/$E18</f>
        <v>2.498750624687656E-2</v>
      </c>
      <c r="M18" s="4">
        <f ca="1">SUM(M19:M22)</f>
        <v>1197</v>
      </c>
      <c r="N18" s="20">
        <f ca="1">M18/$E18</f>
        <v>0.59820089955022493</v>
      </c>
      <c r="O18" s="4">
        <f ca="1">SUM(O19:O22)</f>
        <v>522</v>
      </c>
      <c r="P18" s="20">
        <f ca="1">O18/$E18</f>
        <v>0.2608695652173913</v>
      </c>
      <c r="Q18" s="4">
        <f ca="1">SUM(Q19:Q22)</f>
        <v>1997</v>
      </c>
      <c r="R18" s="20">
        <f ca="1">Q18/$E18</f>
        <v>0.9980009995002499</v>
      </c>
      <c r="S18" s="51">
        <f ca="1">SUM(S19:S22)</f>
        <v>852</v>
      </c>
      <c r="T18" s="20">
        <f ca="1">S18/$E18</f>
        <v>0.42578710644677659</v>
      </c>
      <c r="U18" s="51">
        <f ca="1">SUM(U19:U22)</f>
        <v>108</v>
      </c>
      <c r="V18" s="20">
        <f ca="1">U18/$E18</f>
        <v>5.3973013493253376E-2</v>
      </c>
      <c r="W18" s="44"/>
      <c r="X18" s="4">
        <f>SUM(X19:X22)</f>
        <v>4686</v>
      </c>
      <c r="Y18" s="40">
        <f>SUM(Y19:Y22)</f>
        <v>0</v>
      </c>
      <c r="Z18" s="20">
        <f t="shared" ref="Z18:Z22" si="6">Y18/X18</f>
        <v>0</v>
      </c>
    </row>
    <row r="19" spans="1:28" x14ac:dyDescent="0.25">
      <c r="A19" s="3"/>
      <c r="B19" s="11" t="s">
        <v>389</v>
      </c>
      <c r="C19" t="str">
        <f>IFERROR(VLOOKUP(B19,Practice!F2:G207,2,FALSE),"")</f>
        <v>Havering Crest</v>
      </c>
      <c r="D19" s="4">
        <f t="shared" ref="D19:E23" si="7">SUMIFS(D$25:D$64,$B$25:$B$64,$B19)</f>
        <v>1552</v>
      </c>
      <c r="E19" s="4">
        <f t="shared" ca="1" si="7"/>
        <v>276</v>
      </c>
      <c r="F19" s="20">
        <f t="shared" ref="F19:F22" ca="1" si="8">E19/D19</f>
        <v>0.17783505154639176</v>
      </c>
      <c r="G19" s="4">
        <f ca="1">SUMIFS(G$25:G$64,$B$25:$B$64,$B19)</f>
        <v>271</v>
      </c>
      <c r="H19" s="20">
        <f t="shared" ref="H19" ca="1" si="9">G19/$E19</f>
        <v>0.98188405797101452</v>
      </c>
      <c r="I19" s="4">
        <f ca="1">SUMIFS(I$25:I$64,$B$25:$B$64,$B19)</f>
        <v>261</v>
      </c>
      <c r="J19" s="20">
        <f t="shared" ref="J19" ca="1" si="10">I19/$E19</f>
        <v>0.94565217391304346</v>
      </c>
      <c r="K19" s="4">
        <f ca="1">SUMIFS(K$25:K$64,$B$25:$B$64,$B19)</f>
        <v>6</v>
      </c>
      <c r="L19" s="20">
        <f t="shared" ref="L19" ca="1" si="11">K19/$E19</f>
        <v>2.1739130434782608E-2</v>
      </c>
      <c r="M19" s="4">
        <f ca="1">SUMIFS(M$25:M$64,$B$25:$B$64,$B19)</f>
        <v>217</v>
      </c>
      <c r="N19" s="20">
        <f t="shared" ref="N19" ca="1" si="12">M19/$E19</f>
        <v>0.78623188405797106</v>
      </c>
      <c r="O19" s="4">
        <f ca="1">SUMIFS(O$25:O$64,$B$25:$B$64,$B19)</f>
        <v>99</v>
      </c>
      <c r="P19" s="20">
        <f t="shared" ref="P19" ca="1" si="13">O19/$E19</f>
        <v>0.35869565217391303</v>
      </c>
      <c r="Q19" s="4">
        <f ca="1">SUMIFS(Q$25:Q$64,$B$25:$B$64,$B19)</f>
        <v>275</v>
      </c>
      <c r="R19" s="20">
        <f t="shared" ref="R19" ca="1" si="14">Q19/$E19</f>
        <v>0.99637681159420288</v>
      </c>
      <c r="S19" s="51">
        <f ca="1">SUMIFS(S$25:S$64,$B$25:$B$64,$B19)</f>
        <v>126</v>
      </c>
      <c r="T19" s="20">
        <f t="shared" ref="T19:V22" ca="1" si="15">S19/$E19</f>
        <v>0.45652173913043476</v>
      </c>
      <c r="U19" s="51">
        <f ca="1">SUMIFS(U$25:U$64,$B$25:$B$64,$B19)</f>
        <v>9</v>
      </c>
      <c r="V19" s="20">
        <f t="shared" ca="1" si="15"/>
        <v>3.2608695652173912E-2</v>
      </c>
      <c r="W19" s="44"/>
      <c r="X19" s="4">
        <f t="shared" ref="X19:Y22" si="16">SUMIFS(X$25:X$64,$B$25:$B$64,$B19)</f>
        <v>587</v>
      </c>
      <c r="Y19" s="40">
        <f t="shared" si="16"/>
        <v>0</v>
      </c>
      <c r="Z19" s="20">
        <f t="shared" si="6"/>
        <v>0</v>
      </c>
    </row>
    <row r="20" spans="1:28" x14ac:dyDescent="0.25">
      <c r="A20" s="3"/>
      <c r="B20" s="12" t="s">
        <v>432</v>
      </c>
      <c r="C20" t="str">
        <f>IFERROR(VLOOKUP(B20,Practice!F3:G208,2,FALSE),"")</f>
        <v>Havering Marshall</v>
      </c>
      <c r="D20" s="4">
        <f t="shared" si="7"/>
        <v>2027</v>
      </c>
      <c r="E20" s="4">
        <f t="shared" ca="1" si="7"/>
        <v>318</v>
      </c>
      <c r="F20" s="20">
        <f t="shared" ca="1" si="8"/>
        <v>0.15688209176122347</v>
      </c>
      <c r="G20" s="4">
        <f ca="1">SUMIFS(G$25:G$64,$B$25:$B$64,$B20)</f>
        <v>312</v>
      </c>
      <c r="H20" s="20">
        <f t="shared" ref="H20" ca="1" si="17">G20/$E20</f>
        <v>0.98113207547169812</v>
      </c>
      <c r="I20" s="4">
        <f ca="1">SUMIFS(I$25:I$64,$B$25:$B$64,$B20)</f>
        <v>303</v>
      </c>
      <c r="J20" s="20">
        <f t="shared" ref="J20" ca="1" si="18">I20/$E20</f>
        <v>0.95283018867924529</v>
      </c>
      <c r="K20" s="4">
        <f ca="1">SUMIFS(K$25:K$64,$B$25:$B$64,$B20)</f>
        <v>13</v>
      </c>
      <c r="L20" s="20">
        <f t="shared" ref="L20" ca="1" si="19">K20/$E20</f>
        <v>4.0880503144654086E-2</v>
      </c>
      <c r="M20" s="4">
        <f ca="1">SUMIFS(M$25:M$64,$B$25:$B$64,$B20)</f>
        <v>182</v>
      </c>
      <c r="N20" s="20">
        <f t="shared" ref="N20" ca="1" si="20">M20/$E20</f>
        <v>0.57232704402515722</v>
      </c>
      <c r="O20" s="4">
        <f ca="1">SUMIFS(O$25:O$64,$B$25:$B$64,$B20)</f>
        <v>83</v>
      </c>
      <c r="P20" s="20">
        <f t="shared" ref="P20" ca="1" si="21">O20/$E20</f>
        <v>0.2610062893081761</v>
      </c>
      <c r="Q20" s="4">
        <f ca="1">SUMIFS(Q$25:Q$64,$B$25:$B$64,$B20)</f>
        <v>318</v>
      </c>
      <c r="R20" s="20">
        <f t="shared" ref="R20" ca="1" si="22">Q20/$E20</f>
        <v>1</v>
      </c>
      <c r="S20" s="51">
        <f ca="1">SUMIFS(S$25:S$64,$B$25:$B$64,$B20)</f>
        <v>145</v>
      </c>
      <c r="T20" s="20">
        <f t="shared" ca="1" si="15"/>
        <v>0.45597484276729561</v>
      </c>
      <c r="U20" s="51">
        <f ca="1">SUMIFS(U$25:U$64,$B$25:$B$64,$B20)</f>
        <v>11</v>
      </c>
      <c r="V20" s="20">
        <f t="shared" ca="1" si="15"/>
        <v>3.4591194968553458E-2</v>
      </c>
      <c r="W20" s="44"/>
      <c r="X20" s="4">
        <f t="shared" si="16"/>
        <v>955</v>
      </c>
      <c r="Y20" s="40">
        <f t="shared" si="16"/>
        <v>0</v>
      </c>
      <c r="Z20" s="20">
        <f t="shared" si="6"/>
        <v>0</v>
      </c>
    </row>
    <row r="21" spans="1:28" x14ac:dyDescent="0.25">
      <c r="A21" s="3"/>
      <c r="B21" s="13" t="s">
        <v>448</v>
      </c>
      <c r="C21" t="str">
        <f>IFERROR(VLOOKUP(B21,Practice!F4:G209,2,FALSE),"")</f>
        <v>Havering North</v>
      </c>
      <c r="D21" s="4">
        <f t="shared" si="7"/>
        <v>3793</v>
      </c>
      <c r="E21" s="4">
        <f t="shared" ca="1" si="7"/>
        <v>789</v>
      </c>
      <c r="F21" s="20">
        <f t="shared" ca="1" si="8"/>
        <v>0.20801476403901925</v>
      </c>
      <c r="G21" s="4">
        <f ca="1">SUMIFS(G$25:G$64,$B$25:$B$64,$B21)</f>
        <v>762</v>
      </c>
      <c r="H21" s="20">
        <f t="shared" ref="H21" ca="1" si="23">G21/$E21</f>
        <v>0.96577946768060841</v>
      </c>
      <c r="I21" s="4">
        <f ca="1">SUMIFS(I$25:I$64,$B$25:$B$64,$B21)</f>
        <v>723</v>
      </c>
      <c r="J21" s="20">
        <f t="shared" ref="J21" ca="1" si="24">I21/$E21</f>
        <v>0.91634980988593151</v>
      </c>
      <c r="K21" s="4">
        <f ca="1">SUMIFS(K$25:K$64,$B$25:$B$64,$B21)</f>
        <v>18</v>
      </c>
      <c r="L21" s="20">
        <f t="shared" ref="L21" ca="1" si="25">K21/$E21</f>
        <v>2.2813688212927757E-2</v>
      </c>
      <c r="M21" s="4">
        <f ca="1">SUMIFS(M$25:M$64,$B$25:$B$64,$B21)</f>
        <v>491</v>
      </c>
      <c r="N21" s="20">
        <f t="shared" ref="N21" ca="1" si="26">M21/$E21</f>
        <v>0.62230671736375154</v>
      </c>
      <c r="O21" s="4">
        <f ca="1">SUMIFS(O$25:O$64,$B$25:$B$64,$B21)</f>
        <v>159</v>
      </c>
      <c r="P21" s="20">
        <f t="shared" ref="P21" ca="1" si="27">O21/$E21</f>
        <v>0.20152091254752852</v>
      </c>
      <c r="Q21" s="4">
        <f ca="1">SUMIFS(Q$25:Q$64,$B$25:$B$64,$B21)</f>
        <v>786</v>
      </c>
      <c r="R21" s="20">
        <f t="shared" ref="R21" ca="1" si="28">Q21/$E21</f>
        <v>0.99619771863117867</v>
      </c>
      <c r="S21" s="51">
        <f ca="1">SUMIFS(S$25:S$64,$B$25:$B$64,$B21)</f>
        <v>316</v>
      </c>
      <c r="T21" s="20">
        <f t="shared" ca="1" si="15"/>
        <v>0.40050697084917619</v>
      </c>
      <c r="U21" s="51">
        <f ca="1">SUMIFS(U$25:U$64,$B$25:$B$64,$B21)</f>
        <v>78</v>
      </c>
      <c r="V21" s="20">
        <f t="shared" ca="1" si="15"/>
        <v>9.8859315589353611E-2</v>
      </c>
      <c r="W21" s="44"/>
      <c r="X21" s="4">
        <f t="shared" si="16"/>
        <v>1896</v>
      </c>
      <c r="Y21" s="40">
        <f t="shared" si="16"/>
        <v>0</v>
      </c>
      <c r="Z21" s="20">
        <f t="shared" si="6"/>
        <v>0</v>
      </c>
    </row>
    <row r="22" spans="1:28" x14ac:dyDescent="0.25">
      <c r="A22" s="3"/>
      <c r="B22" s="14" t="s">
        <v>508</v>
      </c>
      <c r="C22" t="str">
        <f>IFERROR(VLOOKUP(B22,Practice!F5:G210,2,FALSE),"")</f>
        <v>Havering South</v>
      </c>
      <c r="D22" s="4">
        <f t="shared" si="7"/>
        <v>2746</v>
      </c>
      <c r="E22" s="4">
        <f t="shared" ca="1" si="7"/>
        <v>618</v>
      </c>
      <c r="F22" s="20">
        <f t="shared" ca="1" si="8"/>
        <v>0.22505462490895847</v>
      </c>
      <c r="G22" s="4">
        <f ca="1">SUMIFS(G$25:G$64,$B$25:$B$64,$B22)</f>
        <v>600</v>
      </c>
      <c r="H22" s="20">
        <f t="shared" ref="H22" ca="1" si="29">G22/$E22</f>
        <v>0.970873786407767</v>
      </c>
      <c r="I22" s="4">
        <f ca="1">SUMIFS(I$25:I$64,$B$25:$B$64,$B22)</f>
        <v>601</v>
      </c>
      <c r="J22" s="20">
        <f t="shared" ref="J22" ca="1" si="30">I22/$E22</f>
        <v>0.97249190938511332</v>
      </c>
      <c r="K22" s="4">
        <f ca="1">SUMIFS(K$25:K$64,$B$25:$B$64,$B22)</f>
        <v>13</v>
      </c>
      <c r="L22" s="20">
        <f t="shared" ref="L22" ca="1" si="31">K22/$E22</f>
        <v>2.1035598705501618E-2</v>
      </c>
      <c r="M22" s="4">
        <f ca="1">SUMIFS(M$25:M$64,$B$25:$B$64,$B22)</f>
        <v>307</v>
      </c>
      <c r="N22" s="20">
        <f t="shared" ref="N22" ca="1" si="32">M22/$E22</f>
        <v>0.49676375404530743</v>
      </c>
      <c r="O22" s="4">
        <f ca="1">SUMIFS(O$25:O$64,$B$25:$B$64,$B22)</f>
        <v>181</v>
      </c>
      <c r="P22" s="20">
        <f t="shared" ref="P22" ca="1" si="33">O22/$E22</f>
        <v>0.29288025889967639</v>
      </c>
      <c r="Q22" s="4">
        <f ca="1">SUMIFS(Q$25:Q$64,$B$25:$B$64,$B22)</f>
        <v>618</v>
      </c>
      <c r="R22" s="20">
        <f t="shared" ref="R22" ca="1" si="34">Q22/$E22</f>
        <v>1</v>
      </c>
      <c r="S22" s="51">
        <f ca="1">SUMIFS(S$25:S$64,$B$25:$B$64,$B22)</f>
        <v>265</v>
      </c>
      <c r="T22" s="20">
        <f t="shared" ca="1" si="15"/>
        <v>0.42880258899676377</v>
      </c>
      <c r="U22" s="51">
        <f ca="1">SUMIFS(U$25:U$64,$B$25:$B$64,$B22)</f>
        <v>10</v>
      </c>
      <c r="V22" s="20">
        <f t="shared" ca="1" si="15"/>
        <v>1.6181229773462782E-2</v>
      </c>
      <c r="W22" s="44"/>
      <c r="X22" s="4">
        <f t="shared" si="16"/>
        <v>1248</v>
      </c>
      <c r="Y22" s="40">
        <f t="shared" si="16"/>
        <v>0</v>
      </c>
      <c r="Z22" s="20">
        <f t="shared" si="6"/>
        <v>0</v>
      </c>
    </row>
    <row r="23" spans="1:28" x14ac:dyDescent="0.25">
      <c r="A23" s="3"/>
      <c r="B23" s="14" t="s">
        <v>1704</v>
      </c>
      <c r="C23" t="s">
        <v>1705</v>
      </c>
      <c r="D23" s="4">
        <f t="shared" si="7"/>
        <v>2324</v>
      </c>
      <c r="E23" s="4">
        <f t="shared" ca="1" si="7"/>
        <v>593</v>
      </c>
      <c r="F23" s="20">
        <f t="shared" ref="F23" ca="1" si="35">E23/D23</f>
        <v>0.25516351118760755</v>
      </c>
      <c r="G23" s="4">
        <f ca="1">SUMIFS(G$25:G$64,$B$25:$B$64,$B23)</f>
        <v>581</v>
      </c>
      <c r="H23" s="20">
        <f t="shared" ref="H23" ca="1" si="36">G23/$E23</f>
        <v>0.9797639123102867</v>
      </c>
      <c r="I23" s="4">
        <f ca="1">SUMIFS(I$25:I$64,$B$25:$B$64,$B23)</f>
        <v>584</v>
      </c>
      <c r="J23" s="20">
        <f t="shared" ref="J23" ca="1" si="37">I23/$E23</f>
        <v>0.98482293423271505</v>
      </c>
      <c r="K23" s="4">
        <f ca="1">SUMIFS(K$25:K$64,$B$25:$B$64,$B23)</f>
        <v>0</v>
      </c>
      <c r="L23" s="20">
        <f t="shared" ref="L23" ca="1" si="38">K23/$E23</f>
        <v>0</v>
      </c>
      <c r="M23" s="4">
        <f ca="1">SUMIFS(M$25:M$64,$B$25:$B$64,$B23)</f>
        <v>268</v>
      </c>
      <c r="N23" s="20">
        <f t="shared" ref="N23" ca="1" si="39">M23/$E23</f>
        <v>0.45193929173693087</v>
      </c>
      <c r="O23" s="4">
        <f ca="1">SUMIFS(O$25:O$64,$B$25:$B$64,$B23)</f>
        <v>51</v>
      </c>
      <c r="P23" s="20">
        <f t="shared" ref="P23" ca="1" si="40">O23/$E23</f>
        <v>8.6003372681281623E-2</v>
      </c>
      <c r="Q23" s="4">
        <f ca="1">SUMIFS(Q$25:Q$64,$B$25:$B$64,$B23)</f>
        <v>592</v>
      </c>
      <c r="R23" s="20">
        <f t="shared" ref="R23" ca="1" si="41">Q23/$E23</f>
        <v>0.99831365935919059</v>
      </c>
      <c r="S23" s="51">
        <f ca="1">SUMIFS(S$25:S$64,$B$25:$B$64,$B23)</f>
        <v>186</v>
      </c>
      <c r="T23" s="20">
        <f t="shared" ref="T23" ca="1" si="42">S23/$E23</f>
        <v>0.31365935919055649</v>
      </c>
      <c r="U23" s="51">
        <f ca="1">SUMIFS(U$25:U$64,$B$25:$B$64,$B23)</f>
        <v>14</v>
      </c>
      <c r="V23" s="20">
        <f t="shared" ref="V23" ca="1" si="43">U23/$E23</f>
        <v>2.3608768971332208E-2</v>
      </c>
      <c r="W23" s="44"/>
      <c r="X23" s="4"/>
      <c r="Y23" s="40"/>
      <c r="Z23" s="20"/>
    </row>
    <row r="24" spans="1:28" s="15" customFormat="1" x14ac:dyDescent="0.25">
      <c r="B24" s="16"/>
      <c r="F24" s="21"/>
      <c r="H24" s="21"/>
      <c r="J24" s="21"/>
      <c r="L24" s="21"/>
      <c r="N24" s="21"/>
      <c r="P24" s="21"/>
      <c r="R24" s="21"/>
      <c r="T24" s="21"/>
      <c r="V24" s="21"/>
      <c r="W24" s="45"/>
      <c r="X24" s="21"/>
      <c r="Y24" s="21"/>
      <c r="Z24" s="21"/>
      <c r="AA24" s="3"/>
      <c r="AB24" s="3"/>
    </row>
    <row r="25" spans="1:28" x14ac:dyDescent="0.25">
      <c r="A25" t="s">
        <v>385</v>
      </c>
      <c r="B25" s="11" t="str">
        <f>VLOOKUP(A25,DATA[],4,FALSE)</f>
        <v>HV-1</v>
      </c>
      <c r="C25" t="str">
        <f>VLOOKUP(A25,DATA[],5,FALSE)</f>
        <v>St Edwards Surgery</v>
      </c>
      <c r="D25" s="40">
        <f>VLOOKUP($A25,BaseLine!$B$8:$C$114,2,FALSE)</f>
        <v>430</v>
      </c>
      <c r="E25" s="40">
        <f ca="1">IF(SUMIFS(INDIRECT(E$15),DATA[OrgID],$A25,DATA[Rel_D],$C$17)&gt;D25,D25,SUMIFS(INDIRECT(E$15),DATA[OrgID],$A25,DATA[Rel_D],$C$17))</f>
        <v>47</v>
      </c>
      <c r="F25" s="20">
        <f ca="1">E25/D25</f>
        <v>0.10930232558139535</v>
      </c>
      <c r="G25" s="40">
        <f ca="1">IF(SUMIFS(INDIRECT(G$15),DATA[OrgID],$A25,DATA[Rel_D],$C$17)&gt;$E25,$E25,SUMIFS(INDIRECT(G$15),DATA[OrgID],$A25,DATA[Rel_D],$C$17))</f>
        <v>46</v>
      </c>
      <c r="H25" s="20">
        <f ca="1">G25/$E25</f>
        <v>0.97872340425531912</v>
      </c>
      <c r="I25" s="40">
        <f ca="1">IF(SUMIFS(INDIRECT(I$15),DATA[OrgID],$A25,DATA[Rel_D],$C$17)&gt;$E25,$E25,SUMIFS(INDIRECT(I$15),DATA[OrgID],$A25,DATA[Rel_D],$C$17))</f>
        <v>41</v>
      </c>
      <c r="J25" s="20">
        <f ca="1">I25/$E25</f>
        <v>0.87234042553191493</v>
      </c>
      <c r="K25" s="40">
        <f ca="1">IF(SUMIFS(INDIRECT(K$15),DATA[OrgID],$A25,DATA[Rel_D],$C$17)&gt;$E25,$E25,SUMIFS(INDIRECT(K$15),DATA[OrgID],$A25,DATA[Rel_D],$C$17))</f>
        <v>5</v>
      </c>
      <c r="L25" s="20">
        <f ca="1">K25/$E25</f>
        <v>0.10638297872340426</v>
      </c>
      <c r="M25" s="40">
        <f ca="1">IF(SUMIFS(INDIRECT(M$15),DATA[OrgID],$A25,DATA[Rel_D],$C$17)&gt;$E25,$E25,SUMIFS(INDIRECT(M$15),DATA[OrgID],$A25,DATA[Rel_D],$C$17))</f>
        <v>28</v>
      </c>
      <c r="N25" s="20">
        <f ca="1">M25/$E25</f>
        <v>0.5957446808510638</v>
      </c>
      <c r="O25" s="40">
        <f ca="1">IF(SUMIFS(INDIRECT(O$15),DATA[OrgID],$A25,DATA[Rel_D],$C$17)&gt;$E25,$E25,SUMIFS(INDIRECT(O$15),DATA[OrgID],$A25,DATA[Rel_D],$C$17))</f>
        <v>8</v>
      </c>
      <c r="P25" s="20">
        <f ca="1">O25/$E25</f>
        <v>0.1702127659574468</v>
      </c>
      <c r="Q25" s="40">
        <f ca="1">IF(SUMIFS(INDIRECT(Q$15),DATA[OrgID],$A25,DATA[Rel_D],$C$17)&gt;$E25,$E25,SUMIFS(INDIRECT(Q$15),DATA[OrgID],$A25,DATA[Rel_D],$C$17))</f>
        <v>47</v>
      </c>
      <c r="R25" s="20">
        <f ca="1">Q25/$E25</f>
        <v>1</v>
      </c>
      <c r="S25" s="40">
        <f ca="1">IF(SUMIFS(INDIRECT(S$15),DATA[OrgID],$A25,DATA[Rel_D],$C$17)&gt;$E25,$E25,SUMIFS(INDIRECT(S$15),DATA[OrgID],$A25,DATA[Rel_D],$C$17))</f>
        <v>21</v>
      </c>
      <c r="T25" s="20">
        <f ca="1">S25/$E25</f>
        <v>0.44680851063829785</v>
      </c>
      <c r="U25" s="40">
        <f ca="1">IF(SUMIFS(INDIRECT(U$15),DATA[OrgID],$A25,DATA[Rel_D],$C$17)&gt;$E25,$E25,SUMIFS(INDIRECT(U$15),DATA[OrgID],$A25,DATA[Rel_D],$C$17))</f>
        <v>0</v>
      </c>
      <c r="V25" s="20">
        <f ca="1">U25/$E25</f>
        <v>0</v>
      </c>
      <c r="W25" s="44"/>
      <c r="X25" s="46">
        <f>IFERROR(VLOOKUP($X$17,'Highrisk data'!$A$10:$DH$38,MATCH(A25,'Highrisk data'!$A$10:$DH$10,0),FALSE),"0")</f>
        <v>148</v>
      </c>
      <c r="Y25" s="46" t="str">
        <f>IFERROR(VLOOKUP($Y$17,'Highrisk data'!$A$10:$DH$38,MATCH(A25,'Highrisk data'!$A$10:$DH$10,0),FALSE),"0")</f>
        <v>0</v>
      </c>
      <c r="Z25" s="20">
        <f>IFERROR(Y25/X25,"0%")</f>
        <v>0</v>
      </c>
    </row>
    <row r="26" spans="1:28" x14ac:dyDescent="0.25">
      <c r="A26" t="s">
        <v>395</v>
      </c>
      <c r="B26" s="11" t="str">
        <f>VLOOKUP(A26,DATA[],4,FALSE)</f>
        <v>HV-1</v>
      </c>
      <c r="C26" t="str">
        <f>VLOOKUP(A26,DATA[],5,FALSE)</f>
        <v>Brentwood Road Surgery (Dr Marks)</v>
      </c>
      <c r="D26" s="40">
        <f>VLOOKUP($A26,BaseLine!$B$8:$C$114,2,FALSE)</f>
        <v>109</v>
      </c>
      <c r="E26" s="40">
        <f ca="1">IF(SUMIFS(INDIRECT(E$15),DATA[OrgID],$A26,DATA[Rel_D],$C$17)&gt;D26,D26,SUMIFS(INDIRECT(E$15),DATA[OrgID],$A26,DATA[Rel_D],$C$17))</f>
        <v>17</v>
      </c>
      <c r="F26" s="20">
        <f t="shared" ref="F26:F64" ca="1" si="44">E26/D26</f>
        <v>0.15596330275229359</v>
      </c>
      <c r="G26" s="40">
        <f ca="1">IF(SUMIFS(INDIRECT(G$15),DATA[OrgID],$A26,DATA[Rel_D],$C$17)&gt;$E26,$E26,SUMIFS(INDIRECT(G$15),DATA[OrgID],$A26,DATA[Rel_D],$C$17))</f>
        <v>17</v>
      </c>
      <c r="H26" s="20">
        <f t="shared" ref="H26:H64" ca="1" si="45">G26/$E26</f>
        <v>1</v>
      </c>
      <c r="I26" s="40">
        <f ca="1">IF(SUMIFS(INDIRECT(I$15),DATA[OrgID],$A26,DATA[Rel_D],$C$17)&gt;$E26,$E26,SUMIFS(INDIRECT(I$15),DATA[OrgID],$A26,DATA[Rel_D],$C$17))</f>
        <v>17</v>
      </c>
      <c r="J26" s="20">
        <f t="shared" ref="J26:J64" ca="1" si="46">I26/$E26</f>
        <v>1</v>
      </c>
      <c r="K26" s="40">
        <f ca="1">IF(SUMIFS(INDIRECT(K$15),DATA[OrgID],$A26,DATA[Rel_D],$C$17)&gt;$E26,$E26,SUMIFS(INDIRECT(K$15),DATA[OrgID],$A26,DATA[Rel_D],$C$17))</f>
        <v>1</v>
      </c>
      <c r="L26" s="20">
        <f t="shared" ref="L26:L64" ca="1" si="47">K26/$E26</f>
        <v>5.8823529411764705E-2</v>
      </c>
      <c r="M26" s="40">
        <f ca="1">IF(SUMIFS(INDIRECT(M$15),DATA[OrgID],$A26,DATA[Rel_D],$C$17)&gt;$E26,$E26,SUMIFS(INDIRECT(M$15),DATA[OrgID],$A26,DATA[Rel_D],$C$17))</f>
        <v>17</v>
      </c>
      <c r="N26" s="20">
        <f t="shared" ref="N26:N64" ca="1" si="48">M26/$E26</f>
        <v>1</v>
      </c>
      <c r="O26" s="40">
        <f ca="1">IF(SUMIFS(INDIRECT(O$15),DATA[OrgID],$A26,DATA[Rel_D],$C$17)&gt;$E26,$E26,SUMIFS(INDIRECT(O$15),DATA[OrgID],$A26,DATA[Rel_D],$C$17))</f>
        <v>13</v>
      </c>
      <c r="P26" s="20">
        <f t="shared" ref="P26:P64" ca="1" si="49">O26/$E26</f>
        <v>0.76470588235294112</v>
      </c>
      <c r="Q26" s="40">
        <f ca="1">IF(SUMIFS(INDIRECT(Q$15),DATA[OrgID],$A26,DATA[Rel_D],$C$17)&gt;$E26,$E26,SUMIFS(INDIRECT(Q$15),DATA[OrgID],$A26,DATA[Rel_D],$C$17))</f>
        <v>17</v>
      </c>
      <c r="R26" s="20">
        <f t="shared" ref="R26:R64" ca="1" si="50">Q26/$E26</f>
        <v>1</v>
      </c>
      <c r="S26" s="40">
        <f ca="1">IF(SUMIFS(INDIRECT(S$15),DATA[OrgID],$A26,DATA[Rel_D],$C$17)&gt;$E26,$E26,SUMIFS(INDIRECT(S$15),DATA[OrgID],$A26,DATA[Rel_D],$C$17))</f>
        <v>3</v>
      </c>
      <c r="T26" s="20">
        <f t="shared" ref="T26:T64" ca="1" si="51">S26/$E26</f>
        <v>0.17647058823529413</v>
      </c>
      <c r="U26" s="40">
        <f ca="1">IF(SUMIFS(INDIRECT(U$15),DATA[OrgID],$A26,DATA[Rel_D],$C$17)&gt;$E26,$E26,SUMIFS(INDIRECT(U$15),DATA[OrgID],$A26,DATA[Rel_D],$C$17))</f>
        <v>0</v>
      </c>
      <c r="V26" s="20">
        <f t="shared" ref="V26:V64" ca="1" si="52">U26/$E26</f>
        <v>0</v>
      </c>
      <c r="W26" s="44"/>
      <c r="X26" s="46">
        <f>IFERROR(VLOOKUP($X$17,'Highrisk data'!$A$10:$DH$38,MATCH(A26,'Highrisk data'!$A$10:$DH$10,0),FALSE),"0")</f>
        <v>58</v>
      </c>
      <c r="Y26" s="46" t="str">
        <f>IFERROR(VLOOKUP($Y$17,'Highrisk data'!$A$10:$DH$38,MATCH(A26,'Highrisk data'!$A$10:$DH$10,0),FALSE),"0")</f>
        <v>0</v>
      </c>
      <c r="Z26" s="20">
        <f t="shared" ref="Z26:Z64" si="53">IFERROR(Y26/X26,"0%")</f>
        <v>0</v>
      </c>
    </row>
    <row r="27" spans="1:28" x14ac:dyDescent="0.25">
      <c r="A27" t="s">
        <v>400</v>
      </c>
      <c r="B27" s="11" t="str">
        <f>VLOOKUP(A27,DATA[],4,FALSE)</f>
        <v>HV-1</v>
      </c>
      <c r="C27" t="str">
        <f>VLOOKUP(A27,DATA[],5,FALSE)</f>
        <v>Chadwell Heath Health Centre - The Upstairs Surgery</v>
      </c>
      <c r="D27" s="40">
        <f>VLOOKUP($A27,BaseLine!$B$8:$C$114,2,FALSE)</f>
        <v>317</v>
      </c>
      <c r="E27" s="40">
        <f ca="1">IF(SUMIFS(INDIRECT(E$15),DATA[OrgID],$A27,DATA[Rel_D],$C$17)&gt;D27,D27,SUMIFS(INDIRECT(E$15),DATA[OrgID],$A27,DATA[Rel_D],$C$17))</f>
        <v>40</v>
      </c>
      <c r="F27" s="20">
        <f t="shared" ca="1" si="44"/>
        <v>0.12618296529968454</v>
      </c>
      <c r="G27" s="40">
        <f ca="1">IF(SUMIFS(INDIRECT(G$15),DATA[OrgID],$A27,DATA[Rel_D],$C$17)&gt;$E27,$E27,SUMIFS(INDIRECT(G$15),DATA[OrgID],$A27,DATA[Rel_D],$C$17))</f>
        <v>39</v>
      </c>
      <c r="H27" s="20">
        <f t="shared" ca="1" si="45"/>
        <v>0.97499999999999998</v>
      </c>
      <c r="I27" s="40">
        <f ca="1">IF(SUMIFS(INDIRECT(I$15),DATA[OrgID],$A27,DATA[Rel_D],$C$17)&gt;$E27,$E27,SUMIFS(INDIRECT(I$15),DATA[OrgID],$A27,DATA[Rel_D],$C$17))</f>
        <v>40</v>
      </c>
      <c r="J27" s="20">
        <f t="shared" ca="1" si="46"/>
        <v>1</v>
      </c>
      <c r="K27" s="40">
        <f ca="1">IF(SUMIFS(INDIRECT(K$15),DATA[OrgID],$A27,DATA[Rel_D],$C$17)&gt;$E27,$E27,SUMIFS(INDIRECT(K$15),DATA[OrgID],$A27,DATA[Rel_D],$C$17))</f>
        <v>0</v>
      </c>
      <c r="L27" s="20">
        <f t="shared" ca="1" si="47"/>
        <v>0</v>
      </c>
      <c r="M27" s="40">
        <f ca="1">IF(SUMIFS(INDIRECT(M$15),DATA[OrgID],$A27,DATA[Rel_D],$C$17)&gt;$E27,$E27,SUMIFS(INDIRECT(M$15),DATA[OrgID],$A27,DATA[Rel_D],$C$17))</f>
        <v>34</v>
      </c>
      <c r="N27" s="20">
        <f t="shared" ca="1" si="48"/>
        <v>0.85</v>
      </c>
      <c r="O27" s="40">
        <f ca="1">IF(SUMIFS(INDIRECT(O$15),DATA[OrgID],$A27,DATA[Rel_D],$C$17)&gt;$E27,$E27,SUMIFS(INDIRECT(O$15),DATA[OrgID],$A27,DATA[Rel_D],$C$17))</f>
        <v>4</v>
      </c>
      <c r="P27" s="20">
        <f t="shared" ca="1" si="49"/>
        <v>0.1</v>
      </c>
      <c r="Q27" s="40">
        <f ca="1">IF(SUMIFS(INDIRECT(Q$15),DATA[OrgID],$A27,DATA[Rel_D],$C$17)&gt;$E27,$E27,SUMIFS(INDIRECT(Q$15),DATA[OrgID],$A27,DATA[Rel_D],$C$17))</f>
        <v>40</v>
      </c>
      <c r="R27" s="20">
        <f t="shared" ca="1" si="50"/>
        <v>1</v>
      </c>
      <c r="S27" s="40">
        <f ca="1">IF(SUMIFS(INDIRECT(S$15),DATA[OrgID],$A27,DATA[Rel_D],$C$17)&gt;$E27,$E27,SUMIFS(INDIRECT(S$15),DATA[OrgID],$A27,DATA[Rel_D],$C$17))</f>
        <v>34</v>
      </c>
      <c r="T27" s="20">
        <f t="shared" ca="1" si="51"/>
        <v>0.85</v>
      </c>
      <c r="U27" s="40">
        <f ca="1">IF(SUMIFS(INDIRECT(U$15),DATA[OrgID],$A27,DATA[Rel_D],$C$17)&gt;$E27,$E27,SUMIFS(INDIRECT(U$15),DATA[OrgID],$A27,DATA[Rel_D],$C$17))</f>
        <v>1</v>
      </c>
      <c r="V27" s="20">
        <f t="shared" ca="1" si="52"/>
        <v>2.5000000000000001E-2</v>
      </c>
      <c r="W27" s="44"/>
      <c r="X27" s="46">
        <f>IFERROR(VLOOKUP($X$17,'Highrisk data'!$A$10:$DH$38,MATCH(A27,'Highrisk data'!$A$10:$DH$10,0),FALSE),"0")</f>
        <v>156</v>
      </c>
      <c r="Y27" s="46" t="str">
        <f>IFERROR(VLOOKUP($Y$17,'Highrisk data'!$A$10:$DH$38,MATCH(A27,'Highrisk data'!$A$10:$DH$10,0),FALSE),"0")</f>
        <v>0</v>
      </c>
      <c r="Z27" s="20">
        <f t="shared" si="53"/>
        <v>0</v>
      </c>
    </row>
    <row r="28" spans="1:28" x14ac:dyDescent="0.25">
      <c r="A28" t="s">
        <v>406</v>
      </c>
      <c r="B28" s="11" t="str">
        <f>VLOOKUP(A28,DATA[],4,FALSE)</f>
        <v>HV-1</v>
      </c>
      <c r="C28" t="str">
        <f>VLOOKUP(A28,DATA[],5,FALSE)</f>
        <v>The Modern Medical Centre</v>
      </c>
      <c r="D28" s="40">
        <f>VLOOKUP($A28,BaseLine!$B$8:$C$114,2,FALSE)</f>
        <v>248</v>
      </c>
      <c r="E28" s="40">
        <f ca="1">IF(SUMIFS(INDIRECT(E$15),DATA[OrgID],$A28,DATA[Rel_D],$C$17)&gt;D28,D28,SUMIFS(INDIRECT(E$15),DATA[OrgID],$A28,DATA[Rel_D],$C$17))</f>
        <v>30</v>
      </c>
      <c r="F28" s="20">
        <f t="shared" ca="1" si="44"/>
        <v>0.12096774193548387</v>
      </c>
      <c r="G28" s="40">
        <f ca="1">IF(SUMIFS(INDIRECT(G$15),DATA[OrgID],$A28,DATA[Rel_D],$C$17)&gt;$E28,$E28,SUMIFS(INDIRECT(G$15),DATA[OrgID],$A28,DATA[Rel_D],$C$17))</f>
        <v>29</v>
      </c>
      <c r="H28" s="20">
        <f t="shared" ca="1" si="45"/>
        <v>0.96666666666666667</v>
      </c>
      <c r="I28" s="40">
        <f ca="1">IF(SUMIFS(INDIRECT(I$15),DATA[OrgID],$A28,DATA[Rel_D],$C$17)&gt;$E28,$E28,SUMIFS(INDIRECT(I$15),DATA[OrgID],$A28,DATA[Rel_D],$C$17))</f>
        <v>27</v>
      </c>
      <c r="J28" s="20">
        <f t="shared" ca="1" si="46"/>
        <v>0.9</v>
      </c>
      <c r="K28" s="40">
        <f ca="1">IF(SUMIFS(INDIRECT(K$15),DATA[OrgID],$A28,DATA[Rel_D],$C$17)&gt;$E28,$E28,SUMIFS(INDIRECT(K$15),DATA[OrgID],$A28,DATA[Rel_D],$C$17))</f>
        <v>0</v>
      </c>
      <c r="L28" s="20">
        <f t="shared" ca="1" si="47"/>
        <v>0</v>
      </c>
      <c r="M28" s="40">
        <f ca="1">IF(SUMIFS(INDIRECT(M$15),DATA[OrgID],$A28,DATA[Rel_D],$C$17)&gt;$E28,$E28,SUMIFS(INDIRECT(M$15),DATA[OrgID],$A28,DATA[Rel_D],$C$17))</f>
        <v>10</v>
      </c>
      <c r="N28" s="20">
        <f t="shared" ca="1" si="48"/>
        <v>0.33333333333333331</v>
      </c>
      <c r="O28" s="40">
        <f ca="1">IF(SUMIFS(INDIRECT(O$15),DATA[OrgID],$A28,DATA[Rel_D],$C$17)&gt;$E28,$E28,SUMIFS(INDIRECT(O$15),DATA[OrgID],$A28,DATA[Rel_D],$C$17))</f>
        <v>1</v>
      </c>
      <c r="P28" s="20">
        <f t="shared" ca="1" si="49"/>
        <v>3.3333333333333333E-2</v>
      </c>
      <c r="Q28" s="40">
        <f ca="1">IF(SUMIFS(INDIRECT(Q$15),DATA[OrgID],$A28,DATA[Rel_D],$C$17)&gt;$E28,$E28,SUMIFS(INDIRECT(Q$15),DATA[OrgID],$A28,DATA[Rel_D],$C$17))</f>
        <v>29</v>
      </c>
      <c r="R28" s="20">
        <f t="shared" ca="1" si="50"/>
        <v>0.96666666666666667</v>
      </c>
      <c r="S28" s="40">
        <f ca="1">IF(SUMIFS(INDIRECT(S$15),DATA[OrgID],$A28,DATA[Rel_D],$C$17)&gt;$E28,$E28,SUMIFS(INDIRECT(S$15),DATA[OrgID],$A28,DATA[Rel_D],$C$17))</f>
        <v>18</v>
      </c>
      <c r="T28" s="20">
        <f t="shared" ca="1" si="51"/>
        <v>0.6</v>
      </c>
      <c r="U28" s="40">
        <f ca="1">IF(SUMIFS(INDIRECT(U$15),DATA[OrgID],$A28,DATA[Rel_D],$C$17)&gt;$E28,$E28,SUMIFS(INDIRECT(U$15),DATA[OrgID],$A28,DATA[Rel_D],$C$17))</f>
        <v>2</v>
      </c>
      <c r="V28" s="20">
        <f t="shared" ca="1" si="52"/>
        <v>6.6666666666666666E-2</v>
      </c>
      <c r="W28" s="44"/>
      <c r="X28" s="46">
        <f>IFERROR(VLOOKUP($X$17,'Highrisk data'!$A$10:$DH$38,MATCH(A28,'Highrisk data'!$A$10:$DH$10,0),FALSE),"0")</f>
        <v>88</v>
      </c>
      <c r="Y28" s="46" t="str">
        <f>IFERROR(VLOOKUP($Y$17,'Highrisk data'!$A$10:$DH$38,MATCH(A28,'Highrisk data'!$A$10:$DH$10,0),FALSE),"0")</f>
        <v>0</v>
      </c>
      <c r="Z28" s="20">
        <f t="shared" si="53"/>
        <v>0</v>
      </c>
    </row>
    <row r="29" spans="1:28" x14ac:dyDescent="0.25">
      <c r="A29" t="s">
        <v>412</v>
      </c>
      <c r="B29" s="11" t="str">
        <f>VLOOKUP(A29,DATA[],4,FALSE)</f>
        <v>HV-1</v>
      </c>
      <c r="C29" t="str">
        <f>VLOOKUP(A29,DATA[],5,FALSE)</f>
        <v>Rush Green Medical Centre (Dr Poologanathan &amp; Partners)</v>
      </c>
      <c r="D29" s="40">
        <f>VLOOKUP($A29,BaseLine!$B$8:$C$114,2,FALSE)</f>
        <v>125</v>
      </c>
      <c r="E29" s="40">
        <f ca="1">IF(SUMIFS(INDIRECT(E$15),DATA[OrgID],$A29,DATA[Rel_D],$C$17)&gt;D29,D29,SUMIFS(INDIRECT(E$15),DATA[OrgID],$A29,DATA[Rel_D],$C$17))</f>
        <v>26</v>
      </c>
      <c r="F29" s="20">
        <f t="shared" ca="1" si="44"/>
        <v>0.20799999999999999</v>
      </c>
      <c r="G29" s="40">
        <f ca="1">IF(SUMIFS(INDIRECT(G$15),DATA[OrgID],$A29,DATA[Rel_D],$C$17)&gt;$E29,$E29,SUMIFS(INDIRECT(G$15),DATA[OrgID],$A29,DATA[Rel_D],$C$17))</f>
        <v>26</v>
      </c>
      <c r="H29" s="20">
        <f t="shared" ca="1" si="45"/>
        <v>1</v>
      </c>
      <c r="I29" s="40">
        <f ca="1">IF(SUMIFS(INDIRECT(I$15),DATA[OrgID],$A29,DATA[Rel_D],$C$17)&gt;$E29,$E29,SUMIFS(INDIRECT(I$15),DATA[OrgID],$A29,DATA[Rel_D],$C$17))</f>
        <v>25</v>
      </c>
      <c r="J29" s="20">
        <f t="shared" ca="1" si="46"/>
        <v>0.96153846153846156</v>
      </c>
      <c r="K29" s="40">
        <f ca="1">IF(SUMIFS(INDIRECT(K$15),DATA[OrgID],$A29,DATA[Rel_D],$C$17)&gt;$E29,$E29,SUMIFS(INDIRECT(K$15),DATA[OrgID],$A29,DATA[Rel_D],$C$17))</f>
        <v>0</v>
      </c>
      <c r="L29" s="20">
        <f t="shared" ca="1" si="47"/>
        <v>0</v>
      </c>
      <c r="M29" s="40">
        <f ca="1">IF(SUMIFS(INDIRECT(M$15),DATA[OrgID],$A29,DATA[Rel_D],$C$17)&gt;$E29,$E29,SUMIFS(INDIRECT(M$15),DATA[OrgID],$A29,DATA[Rel_D],$C$17))</f>
        <v>23</v>
      </c>
      <c r="N29" s="20">
        <f t="shared" ca="1" si="48"/>
        <v>0.88461538461538458</v>
      </c>
      <c r="O29" s="40">
        <f ca="1">IF(SUMIFS(INDIRECT(O$15),DATA[OrgID],$A29,DATA[Rel_D],$C$17)&gt;$E29,$E29,SUMIFS(INDIRECT(O$15),DATA[OrgID],$A29,DATA[Rel_D],$C$17))</f>
        <v>0</v>
      </c>
      <c r="P29" s="20">
        <f t="shared" ca="1" si="49"/>
        <v>0</v>
      </c>
      <c r="Q29" s="40">
        <f ca="1">IF(SUMIFS(INDIRECT(Q$15),DATA[OrgID],$A29,DATA[Rel_D],$C$17)&gt;$E29,$E29,SUMIFS(INDIRECT(Q$15),DATA[OrgID],$A29,DATA[Rel_D],$C$17))</f>
        <v>26</v>
      </c>
      <c r="R29" s="20">
        <f t="shared" ca="1" si="50"/>
        <v>1</v>
      </c>
      <c r="S29" s="40">
        <f ca="1">IF(SUMIFS(INDIRECT(S$15),DATA[OrgID],$A29,DATA[Rel_D],$C$17)&gt;$E29,$E29,SUMIFS(INDIRECT(S$15),DATA[OrgID],$A29,DATA[Rel_D],$C$17))</f>
        <v>8</v>
      </c>
      <c r="T29" s="20">
        <f t="shared" ca="1" si="51"/>
        <v>0.30769230769230771</v>
      </c>
      <c r="U29" s="40">
        <f ca="1">IF(SUMIFS(INDIRECT(U$15),DATA[OrgID],$A29,DATA[Rel_D],$C$17)&gt;$E29,$E29,SUMIFS(INDIRECT(U$15),DATA[OrgID],$A29,DATA[Rel_D],$C$17))</f>
        <v>2</v>
      </c>
      <c r="V29" s="20">
        <f t="shared" ca="1" si="52"/>
        <v>7.6923076923076927E-2</v>
      </c>
      <c r="W29" s="44"/>
      <c r="X29" s="46">
        <f>IFERROR(VLOOKUP($X$17,'Highrisk data'!$A$10:$DH$38,MATCH(A29,'Highrisk data'!$A$10:$DH$10,0),FALSE),"0")</f>
        <v>43</v>
      </c>
      <c r="Y29" s="46" t="str">
        <f>IFERROR(VLOOKUP($Y$17,'Highrisk data'!$A$10:$DH$38,MATCH(A29,'Highrisk data'!$A$10:$DH$10,0),FALSE),"0")</f>
        <v>0</v>
      </c>
      <c r="Z29" s="20">
        <f t="shared" si="53"/>
        <v>0</v>
      </c>
    </row>
    <row r="30" spans="1:28" x14ac:dyDescent="0.25">
      <c r="A30" t="s">
        <v>417</v>
      </c>
      <c r="B30" s="11" t="str">
        <f>VLOOKUP(A30,DATA[],4,FALSE)</f>
        <v>HV-1</v>
      </c>
      <c r="C30" t="str">
        <f>VLOOKUP(A30,DATA[],5,FALSE)</f>
        <v>Rush Green Medical Centre (Dr Sanomi)</v>
      </c>
      <c r="D30" s="40">
        <f>VLOOKUP($A30,BaseLine!$B$8:$C$114,2,FALSE)</f>
        <v>205</v>
      </c>
      <c r="E30" s="40">
        <f ca="1">IF(SUMIFS(INDIRECT(E$15),DATA[OrgID],$A30,DATA[Rel_D],$C$17)&gt;D30,D30,SUMIFS(INDIRECT(E$15),DATA[OrgID],$A30,DATA[Rel_D],$C$17))</f>
        <v>63</v>
      </c>
      <c r="F30" s="20">
        <f t="shared" ca="1" si="44"/>
        <v>0.3073170731707317</v>
      </c>
      <c r="G30" s="40">
        <f ca="1">IF(SUMIFS(INDIRECT(G$15),DATA[OrgID],$A30,DATA[Rel_D],$C$17)&gt;$E30,$E30,SUMIFS(INDIRECT(G$15),DATA[OrgID],$A30,DATA[Rel_D],$C$17))</f>
        <v>63</v>
      </c>
      <c r="H30" s="20">
        <f t="shared" ca="1" si="45"/>
        <v>1</v>
      </c>
      <c r="I30" s="40">
        <f ca="1">IF(SUMIFS(INDIRECT(I$15),DATA[OrgID],$A30,DATA[Rel_D],$C$17)&gt;$E30,$E30,SUMIFS(INDIRECT(I$15),DATA[OrgID],$A30,DATA[Rel_D],$C$17))</f>
        <v>62</v>
      </c>
      <c r="J30" s="20">
        <f t="shared" ca="1" si="46"/>
        <v>0.98412698412698407</v>
      </c>
      <c r="K30" s="40">
        <f ca="1">IF(SUMIFS(INDIRECT(K$15),DATA[OrgID],$A30,DATA[Rel_D],$C$17)&gt;$E30,$E30,SUMIFS(INDIRECT(K$15),DATA[OrgID],$A30,DATA[Rel_D],$C$17))</f>
        <v>0</v>
      </c>
      <c r="L30" s="20">
        <f t="shared" ca="1" si="47"/>
        <v>0</v>
      </c>
      <c r="M30" s="40">
        <f ca="1">IF(SUMIFS(INDIRECT(M$15),DATA[OrgID],$A30,DATA[Rel_D],$C$17)&gt;$E30,$E30,SUMIFS(INDIRECT(M$15),DATA[OrgID],$A30,DATA[Rel_D],$C$17))</f>
        <v>58</v>
      </c>
      <c r="N30" s="20">
        <f t="shared" ca="1" si="48"/>
        <v>0.92063492063492058</v>
      </c>
      <c r="O30" s="40">
        <f ca="1">IF(SUMIFS(INDIRECT(O$15),DATA[OrgID],$A30,DATA[Rel_D],$C$17)&gt;$E30,$E30,SUMIFS(INDIRECT(O$15),DATA[OrgID],$A30,DATA[Rel_D],$C$17))</f>
        <v>43</v>
      </c>
      <c r="P30" s="20">
        <f t="shared" ca="1" si="49"/>
        <v>0.68253968253968256</v>
      </c>
      <c r="Q30" s="40">
        <f ca="1">IF(SUMIFS(INDIRECT(Q$15),DATA[OrgID],$A30,DATA[Rel_D],$C$17)&gt;$E30,$E30,SUMIFS(INDIRECT(Q$15),DATA[OrgID],$A30,DATA[Rel_D],$C$17))</f>
        <v>63</v>
      </c>
      <c r="R30" s="20">
        <f t="shared" ca="1" si="50"/>
        <v>1</v>
      </c>
      <c r="S30" s="40">
        <f ca="1">IF(SUMIFS(INDIRECT(S$15),DATA[OrgID],$A30,DATA[Rel_D],$C$17)&gt;$E30,$E30,SUMIFS(INDIRECT(S$15),DATA[OrgID],$A30,DATA[Rel_D],$C$17))</f>
        <v>24</v>
      </c>
      <c r="T30" s="20">
        <f t="shared" ca="1" si="51"/>
        <v>0.38095238095238093</v>
      </c>
      <c r="U30" s="40">
        <f ca="1">IF(SUMIFS(INDIRECT(U$15),DATA[OrgID],$A30,DATA[Rel_D],$C$17)&gt;$E30,$E30,SUMIFS(INDIRECT(U$15),DATA[OrgID],$A30,DATA[Rel_D],$C$17))</f>
        <v>2</v>
      </c>
      <c r="V30" s="20">
        <f t="shared" ca="1" si="52"/>
        <v>3.1746031746031744E-2</v>
      </c>
      <c r="W30" s="44"/>
      <c r="X30" s="46">
        <f>IFERROR(VLOOKUP($X$17,'Highrisk data'!$A$10:$DH$38,MATCH(A30,'Highrisk data'!$A$10:$DH$10,0),FALSE),"0")</f>
        <v>67</v>
      </c>
      <c r="Y30" s="46" t="str">
        <f>IFERROR(VLOOKUP($Y$17,'Highrisk data'!$A$10:$DH$38,MATCH(A30,'Highrisk data'!$A$10:$DH$10,0),FALSE),"0")</f>
        <v>0</v>
      </c>
      <c r="Z30" s="20">
        <f t="shared" si="53"/>
        <v>0</v>
      </c>
    </row>
    <row r="31" spans="1:28" x14ac:dyDescent="0.25">
      <c r="A31" t="s">
        <v>419</v>
      </c>
      <c r="B31" s="11" t="str">
        <f>VLOOKUP(A31,DATA[],4,FALSE)</f>
        <v>HV-1</v>
      </c>
      <c r="C31" t="str">
        <f>VLOOKUP(A31,DATA[],5,FALSE)</f>
        <v>High Street Surgery (Dr Pervez)</v>
      </c>
      <c r="D31" s="40">
        <f>VLOOKUP($A31,BaseLine!$B$8:$C$114,2,FALSE)</f>
        <v>118</v>
      </c>
      <c r="E31" s="40">
        <f ca="1">IF(SUMIFS(INDIRECT(E$15),DATA[OrgID],$A31,DATA[Rel_D],$C$17)&gt;D31,D31,SUMIFS(INDIRECT(E$15),DATA[OrgID],$A31,DATA[Rel_D],$C$17))</f>
        <v>53</v>
      </c>
      <c r="F31" s="20">
        <f t="shared" ca="1" si="44"/>
        <v>0.44915254237288138</v>
      </c>
      <c r="G31" s="40">
        <f ca="1">IF(SUMIFS(INDIRECT(G$15),DATA[OrgID],$A31,DATA[Rel_D],$C$17)&gt;$E31,$E31,SUMIFS(INDIRECT(G$15),DATA[OrgID],$A31,DATA[Rel_D],$C$17))</f>
        <v>51</v>
      </c>
      <c r="H31" s="20">
        <f t="shared" ca="1" si="45"/>
        <v>0.96226415094339623</v>
      </c>
      <c r="I31" s="40">
        <f ca="1">IF(SUMIFS(INDIRECT(I$15),DATA[OrgID],$A31,DATA[Rel_D],$C$17)&gt;$E31,$E31,SUMIFS(INDIRECT(I$15),DATA[OrgID],$A31,DATA[Rel_D],$C$17))</f>
        <v>49</v>
      </c>
      <c r="J31" s="20">
        <f t="shared" ca="1" si="46"/>
        <v>0.92452830188679247</v>
      </c>
      <c r="K31" s="40">
        <f ca="1">IF(SUMIFS(INDIRECT(K$15),DATA[OrgID],$A31,DATA[Rel_D],$C$17)&gt;$E31,$E31,SUMIFS(INDIRECT(K$15),DATA[OrgID],$A31,DATA[Rel_D],$C$17))</f>
        <v>0</v>
      </c>
      <c r="L31" s="20">
        <f t="shared" ca="1" si="47"/>
        <v>0</v>
      </c>
      <c r="M31" s="40">
        <f ca="1">IF(SUMIFS(INDIRECT(M$15),DATA[OrgID],$A31,DATA[Rel_D],$C$17)&gt;$E31,$E31,SUMIFS(INDIRECT(M$15),DATA[OrgID],$A31,DATA[Rel_D],$C$17))</f>
        <v>47</v>
      </c>
      <c r="N31" s="20">
        <f t="shared" ca="1" si="48"/>
        <v>0.8867924528301887</v>
      </c>
      <c r="O31" s="40">
        <f ca="1">IF(SUMIFS(INDIRECT(O$15),DATA[OrgID],$A31,DATA[Rel_D],$C$17)&gt;$E31,$E31,SUMIFS(INDIRECT(O$15),DATA[OrgID],$A31,DATA[Rel_D],$C$17))</f>
        <v>30</v>
      </c>
      <c r="P31" s="20">
        <f t="shared" ca="1" si="49"/>
        <v>0.56603773584905659</v>
      </c>
      <c r="Q31" s="40">
        <f ca="1">IF(SUMIFS(INDIRECT(Q$15),DATA[OrgID],$A31,DATA[Rel_D],$C$17)&gt;$E31,$E31,SUMIFS(INDIRECT(Q$15),DATA[OrgID],$A31,DATA[Rel_D],$C$17))</f>
        <v>53</v>
      </c>
      <c r="R31" s="20">
        <f t="shared" ca="1" si="50"/>
        <v>1</v>
      </c>
      <c r="S31" s="40">
        <f ca="1">IF(SUMIFS(INDIRECT(S$15),DATA[OrgID],$A31,DATA[Rel_D],$C$17)&gt;$E31,$E31,SUMIFS(INDIRECT(S$15),DATA[OrgID],$A31,DATA[Rel_D],$C$17))</f>
        <v>18</v>
      </c>
      <c r="T31" s="20">
        <f t="shared" ca="1" si="51"/>
        <v>0.33962264150943394</v>
      </c>
      <c r="U31" s="40">
        <f ca="1">IF(SUMIFS(INDIRECT(U$15),DATA[OrgID],$A31,DATA[Rel_D],$C$17)&gt;$E31,$E31,SUMIFS(INDIRECT(U$15),DATA[OrgID],$A31,DATA[Rel_D],$C$17))</f>
        <v>2</v>
      </c>
      <c r="V31" s="20">
        <f t="shared" ca="1" si="52"/>
        <v>3.7735849056603772E-2</v>
      </c>
      <c r="W31" s="44"/>
      <c r="X31" s="46">
        <f>IFERROR(VLOOKUP($X$17,'Highrisk data'!$A$10:$DH$38,MATCH(A31,'Highrisk data'!$A$10:$DH$10,0),FALSE),"0")</f>
        <v>27</v>
      </c>
      <c r="Y31" s="46" t="str">
        <f>IFERROR(VLOOKUP($Y$17,'Highrisk data'!$A$10:$DH$38,MATCH(A31,'Highrisk data'!$A$10:$DH$10,0),FALSE),"0")</f>
        <v>0</v>
      </c>
      <c r="Z31" s="20">
        <f t="shared" si="53"/>
        <v>0</v>
      </c>
    </row>
    <row r="32" spans="1:28" x14ac:dyDescent="0.25">
      <c r="A32" t="s">
        <v>430</v>
      </c>
      <c r="B32" s="11" t="str">
        <f>VLOOKUP(A32,DATA[],4,FALSE)</f>
        <v>HV-2</v>
      </c>
      <c r="C32" t="str">
        <f>VLOOKUP(A32,DATA[],5,FALSE)</f>
        <v>Western Road Medical Centre</v>
      </c>
      <c r="D32" s="40">
        <f>VLOOKUP($A32,BaseLine!$B$8:$C$114,2,FALSE)</f>
        <v>703</v>
      </c>
      <c r="E32" s="40">
        <f ca="1">IF(SUMIFS(INDIRECT(E$15),DATA[OrgID],$A32,DATA[Rel_D],$C$17)&gt;D32,D32,SUMIFS(INDIRECT(E$15),DATA[OrgID],$A32,DATA[Rel_D],$C$17))</f>
        <v>74</v>
      </c>
      <c r="F32" s="20">
        <f t="shared" ca="1" si="44"/>
        <v>0.10526315789473684</v>
      </c>
      <c r="G32" s="40">
        <f ca="1">IF(SUMIFS(INDIRECT(G$15),DATA[OrgID],$A32,DATA[Rel_D],$C$17)&gt;$E32,$E32,SUMIFS(INDIRECT(G$15),DATA[OrgID],$A32,DATA[Rel_D],$C$17))</f>
        <v>71</v>
      </c>
      <c r="H32" s="20">
        <f t="shared" ca="1" si="45"/>
        <v>0.95945945945945943</v>
      </c>
      <c r="I32" s="40">
        <f ca="1">IF(SUMIFS(INDIRECT(I$15),DATA[OrgID],$A32,DATA[Rel_D],$C$17)&gt;$E32,$E32,SUMIFS(INDIRECT(I$15),DATA[OrgID],$A32,DATA[Rel_D],$C$17))</f>
        <v>73</v>
      </c>
      <c r="J32" s="20">
        <f t="shared" ca="1" si="46"/>
        <v>0.98648648648648651</v>
      </c>
      <c r="K32" s="40">
        <f ca="1">IF(SUMIFS(INDIRECT(K$15),DATA[OrgID],$A32,DATA[Rel_D],$C$17)&gt;$E32,$E32,SUMIFS(INDIRECT(K$15),DATA[OrgID],$A32,DATA[Rel_D],$C$17))</f>
        <v>0</v>
      </c>
      <c r="L32" s="20">
        <f t="shared" ca="1" si="47"/>
        <v>0</v>
      </c>
      <c r="M32" s="40">
        <f ca="1">IF(SUMIFS(INDIRECT(M$15),DATA[OrgID],$A32,DATA[Rel_D],$C$17)&gt;$E32,$E32,SUMIFS(INDIRECT(M$15),DATA[OrgID],$A32,DATA[Rel_D],$C$17))</f>
        <v>50</v>
      </c>
      <c r="N32" s="20">
        <f t="shared" ca="1" si="48"/>
        <v>0.67567567567567566</v>
      </c>
      <c r="O32" s="40">
        <f ca="1">IF(SUMIFS(INDIRECT(O$15),DATA[OrgID],$A32,DATA[Rel_D],$C$17)&gt;$E32,$E32,SUMIFS(INDIRECT(O$15),DATA[OrgID],$A32,DATA[Rel_D],$C$17))</f>
        <v>1</v>
      </c>
      <c r="P32" s="20">
        <f t="shared" ca="1" si="49"/>
        <v>1.3513513513513514E-2</v>
      </c>
      <c r="Q32" s="40">
        <f ca="1">IF(SUMIFS(INDIRECT(Q$15),DATA[OrgID],$A32,DATA[Rel_D],$C$17)&gt;$E32,$E32,SUMIFS(INDIRECT(Q$15),DATA[OrgID],$A32,DATA[Rel_D],$C$17))</f>
        <v>74</v>
      </c>
      <c r="R32" s="20">
        <f t="shared" ca="1" si="50"/>
        <v>1</v>
      </c>
      <c r="S32" s="40">
        <f ca="1">IF(SUMIFS(INDIRECT(S$15),DATA[OrgID],$A32,DATA[Rel_D],$C$17)&gt;$E32,$E32,SUMIFS(INDIRECT(S$15),DATA[OrgID],$A32,DATA[Rel_D],$C$17))</f>
        <v>20</v>
      </c>
      <c r="T32" s="20">
        <f t="shared" ca="1" si="51"/>
        <v>0.27027027027027029</v>
      </c>
      <c r="U32" s="40">
        <f ca="1">IF(SUMIFS(INDIRECT(U$15),DATA[OrgID],$A32,DATA[Rel_D],$C$17)&gt;$E32,$E32,SUMIFS(INDIRECT(U$15),DATA[OrgID],$A32,DATA[Rel_D],$C$17))</f>
        <v>1</v>
      </c>
      <c r="V32" s="20">
        <f t="shared" ca="1" si="52"/>
        <v>1.3513513513513514E-2</v>
      </c>
      <c r="W32" s="44"/>
      <c r="X32" s="46">
        <f>IFERROR(VLOOKUP($X$17,'Highrisk data'!$A$10:$DH$38,MATCH(A32,'Highrisk data'!$A$10:$DH$10,0),FALSE),"0")</f>
        <v>298</v>
      </c>
      <c r="Y32" s="46" t="str">
        <f>IFERROR(VLOOKUP($Y$17,'Highrisk data'!$A$10:$DH$38,MATCH(A32,'Highrisk data'!$A$10:$DH$10,0),FALSE),"0")</f>
        <v>0</v>
      </c>
      <c r="Z32" s="20">
        <f t="shared" si="53"/>
        <v>0</v>
      </c>
    </row>
    <row r="33" spans="1:26" x14ac:dyDescent="0.25">
      <c r="A33" t="s">
        <v>437</v>
      </c>
      <c r="B33" s="11" t="str">
        <f>VLOOKUP(A33,DATA[],4,FALSE)</f>
        <v>HV-2</v>
      </c>
      <c r="C33" t="str">
        <f>VLOOKUP(A33,DATA[],5,FALSE)</f>
        <v>The New Medical Centre</v>
      </c>
      <c r="D33" s="40">
        <f>VLOOKUP($A33,BaseLine!$B$8:$C$114,2,FALSE)</f>
        <v>441</v>
      </c>
      <c r="E33" s="40">
        <f ca="1">IF(SUMIFS(INDIRECT(E$15),DATA[OrgID],$A33,DATA[Rel_D],$C$17)&gt;D33,D33,SUMIFS(INDIRECT(E$15),DATA[OrgID],$A33,DATA[Rel_D],$C$17))</f>
        <v>87</v>
      </c>
      <c r="F33" s="20">
        <f t="shared" ca="1" si="44"/>
        <v>0.19727891156462585</v>
      </c>
      <c r="G33" s="40">
        <f ca="1">IF(SUMIFS(INDIRECT(G$15),DATA[OrgID],$A33,DATA[Rel_D],$C$17)&gt;$E33,$E33,SUMIFS(INDIRECT(G$15),DATA[OrgID],$A33,DATA[Rel_D],$C$17))</f>
        <v>85</v>
      </c>
      <c r="H33" s="20">
        <f t="shared" ca="1" si="45"/>
        <v>0.97701149425287359</v>
      </c>
      <c r="I33" s="40">
        <f ca="1">IF(SUMIFS(INDIRECT(I$15),DATA[OrgID],$A33,DATA[Rel_D],$C$17)&gt;$E33,$E33,SUMIFS(INDIRECT(I$15),DATA[OrgID],$A33,DATA[Rel_D],$C$17))</f>
        <v>78</v>
      </c>
      <c r="J33" s="20">
        <f t="shared" ca="1" si="46"/>
        <v>0.89655172413793105</v>
      </c>
      <c r="K33" s="40">
        <f ca="1">IF(SUMIFS(INDIRECT(K$15),DATA[OrgID],$A33,DATA[Rel_D],$C$17)&gt;$E33,$E33,SUMIFS(INDIRECT(K$15),DATA[OrgID],$A33,DATA[Rel_D],$C$17))</f>
        <v>0</v>
      </c>
      <c r="L33" s="20">
        <f t="shared" ca="1" si="47"/>
        <v>0</v>
      </c>
      <c r="M33" s="40">
        <f ca="1">IF(SUMIFS(INDIRECT(M$15),DATA[OrgID],$A33,DATA[Rel_D],$C$17)&gt;$E33,$E33,SUMIFS(INDIRECT(M$15),DATA[OrgID],$A33,DATA[Rel_D],$C$17))</f>
        <v>6</v>
      </c>
      <c r="N33" s="20">
        <f t="shared" ca="1" si="48"/>
        <v>6.8965517241379309E-2</v>
      </c>
      <c r="O33" s="40">
        <f ca="1">IF(SUMIFS(INDIRECT(O$15),DATA[OrgID],$A33,DATA[Rel_D],$C$17)&gt;$E33,$E33,SUMIFS(INDIRECT(O$15),DATA[OrgID],$A33,DATA[Rel_D],$C$17))</f>
        <v>0</v>
      </c>
      <c r="P33" s="20">
        <f t="shared" ca="1" si="49"/>
        <v>0</v>
      </c>
      <c r="Q33" s="40">
        <f ca="1">IF(SUMIFS(INDIRECT(Q$15),DATA[OrgID],$A33,DATA[Rel_D],$C$17)&gt;$E33,$E33,SUMIFS(INDIRECT(Q$15),DATA[OrgID],$A33,DATA[Rel_D],$C$17))</f>
        <v>87</v>
      </c>
      <c r="R33" s="20">
        <f t="shared" ca="1" si="50"/>
        <v>1</v>
      </c>
      <c r="S33" s="40">
        <f ca="1">IF(SUMIFS(INDIRECT(S$15),DATA[OrgID],$A33,DATA[Rel_D],$C$17)&gt;$E33,$E33,SUMIFS(INDIRECT(S$15),DATA[OrgID],$A33,DATA[Rel_D],$C$17))</f>
        <v>49</v>
      </c>
      <c r="T33" s="20">
        <f t="shared" ca="1" si="51"/>
        <v>0.56321839080459768</v>
      </c>
      <c r="U33" s="40">
        <f ca="1">IF(SUMIFS(INDIRECT(U$15),DATA[OrgID],$A33,DATA[Rel_D],$C$17)&gt;$E33,$E33,SUMIFS(INDIRECT(U$15),DATA[OrgID],$A33,DATA[Rel_D],$C$17))</f>
        <v>7</v>
      </c>
      <c r="V33" s="20">
        <f t="shared" ca="1" si="52"/>
        <v>8.0459770114942528E-2</v>
      </c>
      <c r="W33" s="44"/>
      <c r="X33" s="46">
        <f>IFERROR(VLOOKUP($X$17,'Highrisk data'!$A$10:$DH$38,MATCH(A33,'Highrisk data'!$A$10:$DH$10,0),FALSE),"0")</f>
        <v>151</v>
      </c>
      <c r="Y33" s="46" t="str">
        <f>IFERROR(VLOOKUP($Y$17,'Highrisk data'!$A$10:$DH$38,MATCH(A33,'Highrisk data'!$A$10:$DH$10,0),FALSE),"0")</f>
        <v>0</v>
      </c>
      <c r="Z33" s="20">
        <f t="shared" si="53"/>
        <v>0</v>
      </c>
    </row>
    <row r="34" spans="1:26" x14ac:dyDescent="0.25">
      <c r="A34" t="s">
        <v>442</v>
      </c>
      <c r="B34" s="11" t="str">
        <f>VLOOKUP(A34,DATA[],4,FALSE)</f>
        <v>HV-2</v>
      </c>
      <c r="C34" t="str">
        <f>VLOOKUP(A34,DATA[],5,FALSE)</f>
        <v>North Street Medical Care</v>
      </c>
      <c r="D34" s="40">
        <f>VLOOKUP($A34,BaseLine!$B$8:$C$114,2,FALSE)</f>
        <v>883</v>
      </c>
      <c r="E34" s="40">
        <f ca="1">IF(SUMIFS(INDIRECT(E$15),DATA[OrgID],$A34,DATA[Rel_D],$C$17)&gt;D34,D34,SUMIFS(INDIRECT(E$15),DATA[OrgID],$A34,DATA[Rel_D],$C$17))</f>
        <v>157</v>
      </c>
      <c r="F34" s="20">
        <f t="shared" ca="1" si="44"/>
        <v>0.17780294450736125</v>
      </c>
      <c r="G34" s="40">
        <f ca="1">IF(SUMIFS(INDIRECT(G$15),DATA[OrgID],$A34,DATA[Rel_D],$C$17)&gt;$E34,$E34,SUMIFS(INDIRECT(G$15),DATA[OrgID],$A34,DATA[Rel_D],$C$17))</f>
        <v>156</v>
      </c>
      <c r="H34" s="20">
        <f t="shared" ca="1" si="45"/>
        <v>0.99363057324840764</v>
      </c>
      <c r="I34" s="40">
        <f ca="1">IF(SUMIFS(INDIRECT(I$15),DATA[OrgID],$A34,DATA[Rel_D],$C$17)&gt;$E34,$E34,SUMIFS(INDIRECT(I$15),DATA[OrgID],$A34,DATA[Rel_D],$C$17))</f>
        <v>152</v>
      </c>
      <c r="J34" s="20">
        <f t="shared" ca="1" si="46"/>
        <v>0.96815286624203822</v>
      </c>
      <c r="K34" s="40">
        <f ca="1">IF(SUMIFS(INDIRECT(K$15),DATA[OrgID],$A34,DATA[Rel_D],$C$17)&gt;$E34,$E34,SUMIFS(INDIRECT(K$15),DATA[OrgID],$A34,DATA[Rel_D],$C$17))</f>
        <v>13</v>
      </c>
      <c r="L34" s="20">
        <f t="shared" ca="1" si="47"/>
        <v>8.2802547770700632E-2</v>
      </c>
      <c r="M34" s="40">
        <f ca="1">IF(SUMIFS(INDIRECT(M$15),DATA[OrgID],$A34,DATA[Rel_D],$C$17)&gt;$E34,$E34,SUMIFS(INDIRECT(M$15),DATA[OrgID],$A34,DATA[Rel_D],$C$17))</f>
        <v>126</v>
      </c>
      <c r="N34" s="20">
        <f t="shared" ca="1" si="48"/>
        <v>0.80254777070063699</v>
      </c>
      <c r="O34" s="40">
        <f ca="1">IF(SUMIFS(INDIRECT(O$15),DATA[OrgID],$A34,DATA[Rel_D],$C$17)&gt;$E34,$E34,SUMIFS(INDIRECT(O$15),DATA[OrgID],$A34,DATA[Rel_D],$C$17))</f>
        <v>82</v>
      </c>
      <c r="P34" s="20">
        <f t="shared" ca="1" si="49"/>
        <v>0.52229299363057324</v>
      </c>
      <c r="Q34" s="40">
        <f ca="1">IF(SUMIFS(INDIRECT(Q$15),DATA[OrgID],$A34,DATA[Rel_D],$C$17)&gt;$E34,$E34,SUMIFS(INDIRECT(Q$15),DATA[OrgID],$A34,DATA[Rel_D],$C$17))</f>
        <v>157</v>
      </c>
      <c r="R34" s="20">
        <f t="shared" ca="1" si="50"/>
        <v>1</v>
      </c>
      <c r="S34" s="40">
        <f ca="1">IF(SUMIFS(INDIRECT(S$15),DATA[OrgID],$A34,DATA[Rel_D],$C$17)&gt;$E34,$E34,SUMIFS(INDIRECT(S$15),DATA[OrgID],$A34,DATA[Rel_D],$C$17))</f>
        <v>76</v>
      </c>
      <c r="T34" s="20">
        <f t="shared" ca="1" si="51"/>
        <v>0.48407643312101911</v>
      </c>
      <c r="U34" s="40">
        <f ca="1">IF(SUMIFS(INDIRECT(U$15),DATA[OrgID],$A34,DATA[Rel_D],$C$17)&gt;$E34,$E34,SUMIFS(INDIRECT(U$15),DATA[OrgID],$A34,DATA[Rel_D],$C$17))</f>
        <v>3</v>
      </c>
      <c r="V34" s="20">
        <f t="shared" ca="1" si="52"/>
        <v>1.9108280254777069E-2</v>
      </c>
      <c r="W34" s="44"/>
      <c r="X34" s="46">
        <f>IFERROR(VLOOKUP($X$17,'Highrisk data'!$A$10:$DH$38,MATCH(A34,'Highrisk data'!$A$10:$DH$10,0),FALSE),"0")</f>
        <v>506</v>
      </c>
      <c r="Y34" s="46" t="str">
        <f>IFERROR(VLOOKUP($Y$17,'Highrisk data'!$A$10:$DH$38,MATCH(A34,'Highrisk data'!$A$10:$DH$10,0),FALSE),"0")</f>
        <v>0</v>
      </c>
      <c r="Z34" s="20">
        <f t="shared" si="53"/>
        <v>0</v>
      </c>
    </row>
    <row r="35" spans="1:26" x14ac:dyDescent="0.25">
      <c r="A35" t="s">
        <v>447</v>
      </c>
      <c r="B35" s="11" t="str">
        <f>VLOOKUP(A35,DATA[],4,FALSE)</f>
        <v>HV-3</v>
      </c>
      <c r="C35" t="str">
        <f>VLOOKUP(A35,DATA[],5,FALSE)</f>
        <v>Ashton Gardens Surgery</v>
      </c>
      <c r="D35" s="40">
        <f>VLOOKUP($A35,BaseLine!$B$8:$C$114,2,FALSE)</f>
        <v>132</v>
      </c>
      <c r="E35" s="40">
        <f ca="1">IF(SUMIFS(INDIRECT(E$15),DATA[OrgID],$A35,DATA[Rel_D],$C$17)&gt;D35,D35,SUMIFS(INDIRECT(E$15),DATA[OrgID],$A35,DATA[Rel_D],$C$17))</f>
        <v>23</v>
      </c>
      <c r="F35" s="20">
        <f t="shared" ca="1" si="44"/>
        <v>0.17424242424242425</v>
      </c>
      <c r="G35" s="40">
        <f ca="1">IF(SUMIFS(INDIRECT(G$15),DATA[OrgID],$A35,DATA[Rel_D],$C$17)&gt;$E35,$E35,SUMIFS(INDIRECT(G$15),DATA[OrgID],$A35,DATA[Rel_D],$C$17))</f>
        <v>23</v>
      </c>
      <c r="H35" s="20">
        <f t="shared" ca="1" si="45"/>
        <v>1</v>
      </c>
      <c r="I35" s="40">
        <f ca="1">IF(SUMIFS(INDIRECT(I$15),DATA[OrgID],$A35,DATA[Rel_D],$C$17)&gt;$E35,$E35,SUMIFS(INDIRECT(I$15),DATA[OrgID],$A35,DATA[Rel_D],$C$17))</f>
        <v>22</v>
      </c>
      <c r="J35" s="20">
        <f t="shared" ca="1" si="46"/>
        <v>0.95652173913043481</v>
      </c>
      <c r="K35" s="40">
        <f ca="1">IF(SUMIFS(INDIRECT(K$15),DATA[OrgID],$A35,DATA[Rel_D],$C$17)&gt;$E35,$E35,SUMIFS(INDIRECT(K$15),DATA[OrgID],$A35,DATA[Rel_D],$C$17))</f>
        <v>0</v>
      </c>
      <c r="L35" s="20">
        <f t="shared" ca="1" si="47"/>
        <v>0</v>
      </c>
      <c r="M35" s="40">
        <f ca="1">IF(SUMIFS(INDIRECT(M$15),DATA[OrgID],$A35,DATA[Rel_D],$C$17)&gt;$E35,$E35,SUMIFS(INDIRECT(M$15),DATA[OrgID],$A35,DATA[Rel_D],$C$17))</f>
        <v>21</v>
      </c>
      <c r="N35" s="20">
        <f t="shared" ca="1" si="48"/>
        <v>0.91304347826086951</v>
      </c>
      <c r="O35" s="40">
        <f ca="1">IF(SUMIFS(INDIRECT(O$15),DATA[OrgID],$A35,DATA[Rel_D],$C$17)&gt;$E35,$E35,SUMIFS(INDIRECT(O$15),DATA[OrgID],$A35,DATA[Rel_D],$C$17))</f>
        <v>9</v>
      </c>
      <c r="P35" s="20">
        <f t="shared" ca="1" si="49"/>
        <v>0.39130434782608697</v>
      </c>
      <c r="Q35" s="40">
        <f ca="1">IF(SUMIFS(INDIRECT(Q$15),DATA[OrgID],$A35,DATA[Rel_D],$C$17)&gt;$E35,$E35,SUMIFS(INDIRECT(Q$15),DATA[OrgID],$A35,DATA[Rel_D],$C$17))</f>
        <v>22</v>
      </c>
      <c r="R35" s="20">
        <f t="shared" ca="1" si="50"/>
        <v>0.95652173913043481</v>
      </c>
      <c r="S35" s="40">
        <f ca="1">IF(SUMIFS(INDIRECT(S$15),DATA[OrgID],$A35,DATA[Rel_D],$C$17)&gt;$E35,$E35,SUMIFS(INDIRECT(S$15),DATA[OrgID],$A35,DATA[Rel_D],$C$17))</f>
        <v>10</v>
      </c>
      <c r="T35" s="20">
        <f t="shared" ca="1" si="51"/>
        <v>0.43478260869565216</v>
      </c>
      <c r="U35" s="40">
        <f ca="1">IF(SUMIFS(INDIRECT(U$15),DATA[OrgID],$A35,DATA[Rel_D],$C$17)&gt;$E35,$E35,SUMIFS(INDIRECT(U$15),DATA[OrgID],$A35,DATA[Rel_D],$C$17))</f>
        <v>0</v>
      </c>
      <c r="V35" s="20">
        <f t="shared" ca="1" si="52"/>
        <v>0</v>
      </c>
      <c r="W35" s="44"/>
      <c r="X35" s="46">
        <f>IFERROR(VLOOKUP($X$17,'Highrisk data'!$A$10:$DH$38,MATCH(A35,'Highrisk data'!$A$10:$DH$10,0),FALSE),"0")</f>
        <v>67</v>
      </c>
      <c r="Y35" s="46" t="str">
        <f>IFERROR(VLOOKUP($Y$17,'Highrisk data'!$A$10:$DH$38,MATCH(A35,'Highrisk data'!$A$10:$DH$10,0),FALSE),"0")</f>
        <v>0</v>
      </c>
      <c r="Z35" s="20">
        <f t="shared" si="53"/>
        <v>0</v>
      </c>
    </row>
    <row r="36" spans="1:26" x14ac:dyDescent="0.25">
      <c r="A36" t="s">
        <v>451</v>
      </c>
      <c r="B36" s="11" t="str">
        <f>VLOOKUP(A36,DATA[],4,FALSE)</f>
        <v>HV-3</v>
      </c>
      <c r="C36" t="str">
        <f>VLOOKUP(A36,DATA[],5,FALSE)</f>
        <v>Petersfield Surgery</v>
      </c>
      <c r="D36" s="40">
        <f>VLOOKUP($A36,BaseLine!$B$8:$C$114,2,FALSE)</f>
        <v>362</v>
      </c>
      <c r="E36" s="40">
        <f ca="1">IF(SUMIFS(INDIRECT(E$15),DATA[OrgID],$A36,DATA[Rel_D],$C$17)&gt;D36,D36,SUMIFS(INDIRECT(E$15),DATA[OrgID],$A36,DATA[Rel_D],$C$17))</f>
        <v>20</v>
      </c>
      <c r="F36" s="20">
        <f t="shared" ca="1" si="44"/>
        <v>5.5248618784530384E-2</v>
      </c>
      <c r="G36" s="40">
        <f ca="1">IF(SUMIFS(INDIRECT(G$15),DATA[OrgID],$A36,DATA[Rel_D],$C$17)&gt;$E36,$E36,SUMIFS(INDIRECT(G$15),DATA[OrgID],$A36,DATA[Rel_D],$C$17))</f>
        <v>19</v>
      </c>
      <c r="H36" s="20">
        <f t="shared" ca="1" si="45"/>
        <v>0.95</v>
      </c>
      <c r="I36" s="40">
        <f ca="1">IF(SUMIFS(INDIRECT(I$15),DATA[OrgID],$A36,DATA[Rel_D],$C$17)&gt;$E36,$E36,SUMIFS(INDIRECT(I$15),DATA[OrgID],$A36,DATA[Rel_D],$C$17))</f>
        <v>18</v>
      </c>
      <c r="J36" s="20">
        <f t="shared" ca="1" si="46"/>
        <v>0.9</v>
      </c>
      <c r="K36" s="40">
        <f ca="1">IF(SUMIFS(INDIRECT(K$15),DATA[OrgID],$A36,DATA[Rel_D],$C$17)&gt;$E36,$E36,SUMIFS(INDIRECT(K$15),DATA[OrgID],$A36,DATA[Rel_D],$C$17))</f>
        <v>0</v>
      </c>
      <c r="L36" s="20">
        <f t="shared" ca="1" si="47"/>
        <v>0</v>
      </c>
      <c r="M36" s="40">
        <f ca="1">IF(SUMIFS(INDIRECT(M$15),DATA[OrgID],$A36,DATA[Rel_D],$C$17)&gt;$E36,$E36,SUMIFS(INDIRECT(M$15),DATA[OrgID],$A36,DATA[Rel_D],$C$17))</f>
        <v>7</v>
      </c>
      <c r="N36" s="20">
        <f t="shared" ca="1" si="48"/>
        <v>0.35</v>
      </c>
      <c r="O36" s="40">
        <f ca="1">IF(SUMIFS(INDIRECT(O$15),DATA[OrgID],$A36,DATA[Rel_D],$C$17)&gt;$E36,$E36,SUMIFS(INDIRECT(O$15),DATA[OrgID],$A36,DATA[Rel_D],$C$17))</f>
        <v>0</v>
      </c>
      <c r="P36" s="20">
        <f t="shared" ca="1" si="49"/>
        <v>0</v>
      </c>
      <c r="Q36" s="40">
        <f ca="1">IF(SUMIFS(INDIRECT(Q$15),DATA[OrgID],$A36,DATA[Rel_D],$C$17)&gt;$E36,$E36,SUMIFS(INDIRECT(Q$15),DATA[OrgID],$A36,DATA[Rel_D],$C$17))</f>
        <v>20</v>
      </c>
      <c r="R36" s="20">
        <f t="shared" ca="1" si="50"/>
        <v>1</v>
      </c>
      <c r="S36" s="40">
        <f ca="1">IF(SUMIFS(INDIRECT(S$15),DATA[OrgID],$A36,DATA[Rel_D],$C$17)&gt;$E36,$E36,SUMIFS(INDIRECT(S$15),DATA[OrgID],$A36,DATA[Rel_D],$C$17))</f>
        <v>10</v>
      </c>
      <c r="T36" s="20">
        <f t="shared" ca="1" si="51"/>
        <v>0.5</v>
      </c>
      <c r="U36" s="40">
        <f ca="1">IF(SUMIFS(INDIRECT(U$15),DATA[OrgID],$A36,DATA[Rel_D],$C$17)&gt;$E36,$E36,SUMIFS(INDIRECT(U$15),DATA[OrgID],$A36,DATA[Rel_D],$C$17))</f>
        <v>1</v>
      </c>
      <c r="V36" s="20">
        <f t="shared" ca="1" si="52"/>
        <v>0.05</v>
      </c>
      <c r="W36" s="44"/>
      <c r="X36" s="46">
        <f>IFERROR(VLOOKUP($X$17,'Highrisk data'!$A$10:$DH$38,MATCH(A36,'Highrisk data'!$A$10:$DH$10,0),FALSE),"0")</f>
        <v>222</v>
      </c>
      <c r="Y36" s="46" t="str">
        <f>IFERROR(VLOOKUP($Y$17,'Highrisk data'!$A$10:$DH$38,MATCH(A36,'Highrisk data'!$A$10:$DH$10,0),FALSE),"0")</f>
        <v>0</v>
      </c>
      <c r="Z36" s="20">
        <f t="shared" si="53"/>
        <v>0</v>
      </c>
    </row>
    <row r="37" spans="1:26" x14ac:dyDescent="0.25">
      <c r="A37" t="s">
        <v>457</v>
      </c>
      <c r="B37" s="11" t="str">
        <f>VLOOKUP(A37,DATA[],4,FALSE)</f>
        <v>HV-3</v>
      </c>
      <c r="C37" t="str">
        <f>VLOOKUP(A37,DATA[],5,FALSE)</f>
        <v>Ingrebourne Medical Centre</v>
      </c>
      <c r="D37" s="40">
        <f>VLOOKUP($A37,BaseLine!$B$8:$C$114,2,FALSE)</f>
        <v>133</v>
      </c>
      <c r="E37" s="40">
        <f ca="1">IF(SUMIFS(INDIRECT(E$15),DATA[OrgID],$A37,DATA[Rel_D],$C$17)&gt;D37,D37,SUMIFS(INDIRECT(E$15),DATA[OrgID],$A37,DATA[Rel_D],$C$17))</f>
        <v>24</v>
      </c>
      <c r="F37" s="20">
        <f t="shared" ca="1" si="44"/>
        <v>0.18045112781954886</v>
      </c>
      <c r="G37" s="40">
        <f ca="1">IF(SUMIFS(INDIRECT(G$15),DATA[OrgID],$A37,DATA[Rel_D],$C$17)&gt;$E37,$E37,SUMIFS(INDIRECT(G$15),DATA[OrgID],$A37,DATA[Rel_D],$C$17))</f>
        <v>21</v>
      </c>
      <c r="H37" s="20">
        <f t="shared" ca="1" si="45"/>
        <v>0.875</v>
      </c>
      <c r="I37" s="40">
        <f ca="1">IF(SUMIFS(INDIRECT(I$15),DATA[OrgID],$A37,DATA[Rel_D],$C$17)&gt;$E37,$E37,SUMIFS(INDIRECT(I$15),DATA[OrgID],$A37,DATA[Rel_D],$C$17))</f>
        <v>20</v>
      </c>
      <c r="J37" s="20">
        <f t="shared" ca="1" si="46"/>
        <v>0.83333333333333337</v>
      </c>
      <c r="K37" s="40">
        <f ca="1">IF(SUMIFS(INDIRECT(K$15),DATA[OrgID],$A37,DATA[Rel_D],$C$17)&gt;$E37,$E37,SUMIFS(INDIRECT(K$15),DATA[OrgID],$A37,DATA[Rel_D],$C$17))</f>
        <v>0</v>
      </c>
      <c r="L37" s="20">
        <f t="shared" ca="1" si="47"/>
        <v>0</v>
      </c>
      <c r="M37" s="40">
        <f ca="1">IF(SUMIFS(INDIRECT(M$15),DATA[OrgID],$A37,DATA[Rel_D],$C$17)&gt;$E37,$E37,SUMIFS(INDIRECT(M$15),DATA[OrgID],$A37,DATA[Rel_D],$C$17))</f>
        <v>2</v>
      </c>
      <c r="N37" s="20">
        <f t="shared" ca="1" si="48"/>
        <v>8.3333333333333329E-2</v>
      </c>
      <c r="O37" s="40">
        <f ca="1">IF(SUMIFS(INDIRECT(O$15),DATA[OrgID],$A37,DATA[Rel_D],$C$17)&gt;$E37,$E37,SUMIFS(INDIRECT(O$15),DATA[OrgID],$A37,DATA[Rel_D],$C$17))</f>
        <v>0</v>
      </c>
      <c r="P37" s="20">
        <f t="shared" ca="1" si="49"/>
        <v>0</v>
      </c>
      <c r="Q37" s="40">
        <f ca="1">IF(SUMIFS(INDIRECT(Q$15),DATA[OrgID],$A37,DATA[Rel_D],$C$17)&gt;$E37,$E37,SUMIFS(INDIRECT(Q$15),DATA[OrgID],$A37,DATA[Rel_D],$C$17))</f>
        <v>24</v>
      </c>
      <c r="R37" s="20">
        <f t="shared" ca="1" si="50"/>
        <v>1</v>
      </c>
      <c r="S37" s="40">
        <f ca="1">IF(SUMIFS(INDIRECT(S$15),DATA[OrgID],$A37,DATA[Rel_D],$C$17)&gt;$E37,$E37,SUMIFS(INDIRECT(S$15),DATA[OrgID],$A37,DATA[Rel_D],$C$17))</f>
        <v>13</v>
      </c>
      <c r="T37" s="20">
        <f t="shared" ca="1" si="51"/>
        <v>0.54166666666666663</v>
      </c>
      <c r="U37" s="40">
        <f ca="1">IF(SUMIFS(INDIRECT(U$15),DATA[OrgID],$A37,DATA[Rel_D],$C$17)&gt;$E37,$E37,SUMIFS(INDIRECT(U$15),DATA[OrgID],$A37,DATA[Rel_D],$C$17))</f>
        <v>1</v>
      </c>
      <c r="V37" s="20">
        <f t="shared" ca="1" si="52"/>
        <v>4.1666666666666664E-2</v>
      </c>
      <c r="W37" s="44"/>
      <c r="X37" s="46">
        <f>IFERROR(VLOOKUP($X$17,'Highrisk data'!$A$10:$DH$38,MATCH(A37,'Highrisk data'!$A$10:$DH$10,0),FALSE),"0")</f>
        <v>26</v>
      </c>
      <c r="Y37" s="46" t="str">
        <f>IFERROR(VLOOKUP($Y$17,'Highrisk data'!$A$10:$DH$38,MATCH(A37,'Highrisk data'!$A$10:$DH$10,0),FALSE),"0")</f>
        <v>0</v>
      </c>
      <c r="Z37" s="20">
        <f t="shared" si="53"/>
        <v>0</v>
      </c>
    </row>
    <row r="38" spans="1:26" x14ac:dyDescent="0.25">
      <c r="A38" t="s">
        <v>462</v>
      </c>
      <c r="B38" s="11" t="str">
        <f>VLOOKUP(A38,DATA[],4,FALSE)</f>
        <v>HV-3</v>
      </c>
      <c r="C38" t="str">
        <f>VLOOKUP(A38,DATA[],5,FALSE)</f>
        <v>Straight Road Doctors Surgery (Dr Prasad)</v>
      </c>
      <c r="D38" s="40">
        <f>VLOOKUP($A38,BaseLine!$B$8:$C$114,2,FALSE)</f>
        <v>100</v>
      </c>
      <c r="E38" s="40">
        <f ca="1">IF(SUMIFS(INDIRECT(E$15),DATA[OrgID],$A38,DATA[Rel_D],$C$17)&gt;D38,D38,SUMIFS(INDIRECT(E$15),DATA[OrgID],$A38,DATA[Rel_D],$C$17))</f>
        <v>23</v>
      </c>
      <c r="F38" s="20">
        <f t="shared" ca="1" si="44"/>
        <v>0.23</v>
      </c>
      <c r="G38" s="40">
        <f ca="1">IF(SUMIFS(INDIRECT(G$15),DATA[OrgID],$A38,DATA[Rel_D],$C$17)&gt;$E38,$E38,SUMIFS(INDIRECT(G$15),DATA[OrgID],$A38,DATA[Rel_D],$C$17))</f>
        <v>22</v>
      </c>
      <c r="H38" s="20">
        <f t="shared" ca="1" si="45"/>
        <v>0.95652173913043481</v>
      </c>
      <c r="I38" s="40">
        <f ca="1">IF(SUMIFS(INDIRECT(I$15),DATA[OrgID],$A38,DATA[Rel_D],$C$17)&gt;$E38,$E38,SUMIFS(INDIRECT(I$15),DATA[OrgID],$A38,DATA[Rel_D],$C$17))</f>
        <v>20</v>
      </c>
      <c r="J38" s="20">
        <f t="shared" ca="1" si="46"/>
        <v>0.86956521739130432</v>
      </c>
      <c r="K38" s="40">
        <f ca="1">IF(SUMIFS(INDIRECT(K$15),DATA[OrgID],$A38,DATA[Rel_D],$C$17)&gt;$E38,$E38,SUMIFS(INDIRECT(K$15),DATA[OrgID],$A38,DATA[Rel_D],$C$17))</f>
        <v>1</v>
      </c>
      <c r="L38" s="20">
        <f t="shared" ca="1" si="47"/>
        <v>4.3478260869565216E-2</v>
      </c>
      <c r="M38" s="40">
        <f ca="1">IF(SUMIFS(INDIRECT(M$15),DATA[OrgID],$A38,DATA[Rel_D],$C$17)&gt;$E38,$E38,SUMIFS(INDIRECT(M$15),DATA[OrgID],$A38,DATA[Rel_D],$C$17))</f>
        <v>16</v>
      </c>
      <c r="N38" s="20">
        <f t="shared" ca="1" si="48"/>
        <v>0.69565217391304346</v>
      </c>
      <c r="O38" s="40">
        <f ca="1">IF(SUMIFS(INDIRECT(O$15),DATA[OrgID],$A38,DATA[Rel_D],$C$17)&gt;$E38,$E38,SUMIFS(INDIRECT(O$15),DATA[OrgID],$A38,DATA[Rel_D],$C$17))</f>
        <v>8</v>
      </c>
      <c r="P38" s="20">
        <f t="shared" ca="1" si="49"/>
        <v>0.34782608695652173</v>
      </c>
      <c r="Q38" s="40">
        <f ca="1">IF(SUMIFS(INDIRECT(Q$15),DATA[OrgID],$A38,DATA[Rel_D],$C$17)&gt;$E38,$E38,SUMIFS(INDIRECT(Q$15),DATA[OrgID],$A38,DATA[Rel_D],$C$17))</f>
        <v>23</v>
      </c>
      <c r="R38" s="20">
        <f t="shared" ca="1" si="50"/>
        <v>1</v>
      </c>
      <c r="S38" s="40">
        <f ca="1">IF(SUMIFS(INDIRECT(S$15),DATA[OrgID],$A38,DATA[Rel_D],$C$17)&gt;$E38,$E38,SUMIFS(INDIRECT(S$15),DATA[OrgID],$A38,DATA[Rel_D],$C$17))</f>
        <v>10</v>
      </c>
      <c r="T38" s="20">
        <f t="shared" ca="1" si="51"/>
        <v>0.43478260869565216</v>
      </c>
      <c r="U38" s="40">
        <f ca="1">IF(SUMIFS(INDIRECT(U$15),DATA[OrgID],$A38,DATA[Rel_D],$C$17)&gt;$E38,$E38,SUMIFS(INDIRECT(U$15),DATA[OrgID],$A38,DATA[Rel_D],$C$17))</f>
        <v>1</v>
      </c>
      <c r="V38" s="20">
        <f t="shared" ca="1" si="52"/>
        <v>4.3478260869565216E-2</v>
      </c>
      <c r="W38" s="44"/>
      <c r="X38" s="46">
        <f>IFERROR(VLOOKUP($X$17,'Highrisk data'!$A$10:$DH$38,MATCH(A38,'Highrisk data'!$A$10:$DH$10,0),FALSE),"0")</f>
        <v>40</v>
      </c>
      <c r="Y38" s="46" t="str">
        <f>IFERROR(VLOOKUP($Y$17,'Highrisk data'!$A$10:$DH$38,MATCH(A38,'Highrisk data'!$A$10:$DH$10,0),FALSE),"0")</f>
        <v>0</v>
      </c>
      <c r="Z38" s="20">
        <f t="shared" si="53"/>
        <v>0</v>
      </c>
    </row>
    <row r="39" spans="1:26" x14ac:dyDescent="0.25">
      <c r="A39" t="s">
        <v>465</v>
      </c>
      <c r="B39" s="11" t="str">
        <f>VLOOKUP(A39,DATA[],4,FALSE)</f>
        <v>HV-3</v>
      </c>
      <c r="C39" t="str">
        <f>VLOOKUP(A39,DATA[],5,FALSE)</f>
        <v>AbbaMoor Surgery</v>
      </c>
      <c r="D39" s="40">
        <f>VLOOKUP($A39,BaseLine!$B$8:$C$114,2,FALSE)</f>
        <v>197</v>
      </c>
      <c r="E39" s="40">
        <f ca="1">IF(SUMIFS(INDIRECT(E$15),DATA[OrgID],$A39,DATA[Rel_D],$C$17)&gt;D39,D39,SUMIFS(INDIRECT(E$15),DATA[OrgID],$A39,DATA[Rel_D],$C$17))</f>
        <v>66</v>
      </c>
      <c r="F39" s="20">
        <f t="shared" ca="1" si="44"/>
        <v>0.3350253807106599</v>
      </c>
      <c r="G39" s="40">
        <f ca="1">IF(SUMIFS(INDIRECT(G$15),DATA[OrgID],$A39,DATA[Rel_D],$C$17)&gt;$E39,$E39,SUMIFS(INDIRECT(G$15),DATA[OrgID],$A39,DATA[Rel_D],$C$17))</f>
        <v>65</v>
      </c>
      <c r="H39" s="20">
        <f t="shared" ca="1" si="45"/>
        <v>0.98484848484848486</v>
      </c>
      <c r="I39" s="40">
        <f ca="1">IF(SUMIFS(INDIRECT(I$15),DATA[OrgID],$A39,DATA[Rel_D],$C$17)&gt;$E39,$E39,SUMIFS(INDIRECT(I$15),DATA[OrgID],$A39,DATA[Rel_D],$C$17))</f>
        <v>65</v>
      </c>
      <c r="J39" s="20">
        <f t="shared" ca="1" si="46"/>
        <v>0.98484848484848486</v>
      </c>
      <c r="K39" s="40">
        <f ca="1">IF(SUMIFS(INDIRECT(K$15),DATA[OrgID],$A39,DATA[Rel_D],$C$17)&gt;$E39,$E39,SUMIFS(INDIRECT(K$15),DATA[OrgID],$A39,DATA[Rel_D],$C$17))</f>
        <v>0</v>
      </c>
      <c r="L39" s="20">
        <f t="shared" ca="1" si="47"/>
        <v>0</v>
      </c>
      <c r="M39" s="40">
        <f ca="1">IF(SUMIFS(INDIRECT(M$15),DATA[OrgID],$A39,DATA[Rel_D],$C$17)&gt;$E39,$E39,SUMIFS(INDIRECT(M$15),DATA[OrgID],$A39,DATA[Rel_D],$C$17))</f>
        <v>54</v>
      </c>
      <c r="N39" s="20">
        <f t="shared" ca="1" si="48"/>
        <v>0.81818181818181823</v>
      </c>
      <c r="O39" s="40">
        <f ca="1">IF(SUMIFS(INDIRECT(O$15),DATA[OrgID],$A39,DATA[Rel_D],$C$17)&gt;$E39,$E39,SUMIFS(INDIRECT(O$15),DATA[OrgID],$A39,DATA[Rel_D],$C$17))</f>
        <v>53</v>
      </c>
      <c r="P39" s="20">
        <f t="shared" ca="1" si="49"/>
        <v>0.80303030303030298</v>
      </c>
      <c r="Q39" s="40">
        <f ca="1">IF(SUMIFS(INDIRECT(Q$15),DATA[OrgID],$A39,DATA[Rel_D],$C$17)&gt;$E39,$E39,SUMIFS(INDIRECT(Q$15),DATA[OrgID],$A39,DATA[Rel_D],$C$17))</f>
        <v>66</v>
      </c>
      <c r="R39" s="20">
        <f t="shared" ca="1" si="50"/>
        <v>1</v>
      </c>
      <c r="S39" s="40">
        <f ca="1">IF(SUMIFS(INDIRECT(S$15),DATA[OrgID],$A39,DATA[Rel_D],$C$17)&gt;$E39,$E39,SUMIFS(INDIRECT(S$15),DATA[OrgID],$A39,DATA[Rel_D],$C$17))</f>
        <v>30</v>
      </c>
      <c r="T39" s="20">
        <f t="shared" ca="1" si="51"/>
        <v>0.45454545454545453</v>
      </c>
      <c r="U39" s="40">
        <f ca="1">IF(SUMIFS(INDIRECT(U$15),DATA[OrgID],$A39,DATA[Rel_D],$C$17)&gt;$E39,$E39,SUMIFS(INDIRECT(U$15),DATA[OrgID],$A39,DATA[Rel_D],$C$17))</f>
        <v>0</v>
      </c>
      <c r="V39" s="20">
        <f t="shared" ca="1" si="52"/>
        <v>0</v>
      </c>
      <c r="W39" s="44"/>
      <c r="X39" s="46">
        <f>IFERROR(VLOOKUP($X$17,'Highrisk data'!$A$10:$DH$38,MATCH(A39,'Highrisk data'!$A$10:$DH$10,0),FALSE),"0")</f>
        <v>44</v>
      </c>
      <c r="Y39" s="46" t="str">
        <f>IFERROR(VLOOKUP($Y$17,'Highrisk data'!$A$10:$DH$38,MATCH(A39,'Highrisk data'!$A$10:$DH$10,0),FALSE),"0")</f>
        <v>0</v>
      </c>
      <c r="Z39" s="20">
        <f t="shared" si="53"/>
        <v>0</v>
      </c>
    </row>
    <row r="40" spans="1:26" x14ac:dyDescent="0.25">
      <c r="A40" t="s">
        <v>469</v>
      </c>
      <c r="B40" s="11" t="str">
        <f>VLOOKUP(A40,DATA[],4,FALSE)</f>
        <v>HV-3</v>
      </c>
      <c r="C40" t="str">
        <f>VLOOKUP(A40,DATA[],5,FALSE)</f>
        <v>Harold Hill Health Centre (Dr Kuchhai)</v>
      </c>
      <c r="D40" s="40">
        <f>VLOOKUP($A40,BaseLine!$B$8:$C$114,2,FALSE)</f>
        <v>344</v>
      </c>
      <c r="E40" s="40">
        <f ca="1">IF(SUMIFS(INDIRECT(E$15),DATA[OrgID],$A40,DATA[Rel_D],$C$17)&gt;D40,D40,SUMIFS(INDIRECT(E$15),DATA[OrgID],$A40,DATA[Rel_D],$C$17))</f>
        <v>91</v>
      </c>
      <c r="F40" s="20">
        <f t="shared" ca="1" si="44"/>
        <v>0.26453488372093026</v>
      </c>
      <c r="G40" s="40">
        <f ca="1">IF(SUMIFS(INDIRECT(G$15),DATA[OrgID],$A40,DATA[Rel_D],$C$17)&gt;$E40,$E40,SUMIFS(INDIRECT(G$15),DATA[OrgID],$A40,DATA[Rel_D],$C$17))</f>
        <v>89</v>
      </c>
      <c r="H40" s="20">
        <f t="shared" ca="1" si="45"/>
        <v>0.97802197802197799</v>
      </c>
      <c r="I40" s="40">
        <f ca="1">IF(SUMIFS(INDIRECT(I$15),DATA[OrgID],$A40,DATA[Rel_D],$C$17)&gt;$E40,$E40,SUMIFS(INDIRECT(I$15),DATA[OrgID],$A40,DATA[Rel_D],$C$17))</f>
        <v>88</v>
      </c>
      <c r="J40" s="20">
        <f t="shared" ca="1" si="46"/>
        <v>0.96703296703296704</v>
      </c>
      <c r="K40" s="40">
        <f ca="1">IF(SUMIFS(INDIRECT(K$15),DATA[OrgID],$A40,DATA[Rel_D],$C$17)&gt;$E40,$E40,SUMIFS(INDIRECT(K$15),DATA[OrgID],$A40,DATA[Rel_D],$C$17))</f>
        <v>1</v>
      </c>
      <c r="L40" s="20">
        <f t="shared" ca="1" si="47"/>
        <v>1.098901098901099E-2</v>
      </c>
      <c r="M40" s="40">
        <f ca="1">IF(SUMIFS(INDIRECT(M$15),DATA[OrgID],$A40,DATA[Rel_D],$C$17)&gt;$E40,$E40,SUMIFS(INDIRECT(M$15),DATA[OrgID],$A40,DATA[Rel_D],$C$17))</f>
        <v>33</v>
      </c>
      <c r="N40" s="20">
        <f t="shared" ca="1" si="48"/>
        <v>0.36263736263736263</v>
      </c>
      <c r="O40" s="40">
        <f ca="1">IF(SUMIFS(INDIRECT(O$15),DATA[OrgID],$A40,DATA[Rel_D],$C$17)&gt;$E40,$E40,SUMIFS(INDIRECT(O$15),DATA[OrgID],$A40,DATA[Rel_D],$C$17))</f>
        <v>5</v>
      </c>
      <c r="P40" s="20">
        <f t="shared" ca="1" si="49"/>
        <v>5.4945054945054944E-2</v>
      </c>
      <c r="Q40" s="40">
        <f ca="1">IF(SUMIFS(INDIRECT(Q$15),DATA[OrgID],$A40,DATA[Rel_D],$C$17)&gt;$E40,$E40,SUMIFS(INDIRECT(Q$15),DATA[OrgID],$A40,DATA[Rel_D],$C$17))</f>
        <v>90</v>
      </c>
      <c r="R40" s="20">
        <f t="shared" ca="1" si="50"/>
        <v>0.98901098901098905</v>
      </c>
      <c r="S40" s="40">
        <f ca="1">IF(SUMIFS(INDIRECT(S$15),DATA[OrgID],$A40,DATA[Rel_D],$C$17)&gt;$E40,$E40,SUMIFS(INDIRECT(S$15),DATA[OrgID],$A40,DATA[Rel_D],$C$17))</f>
        <v>27</v>
      </c>
      <c r="T40" s="20">
        <f t="shared" ca="1" si="51"/>
        <v>0.2967032967032967</v>
      </c>
      <c r="U40" s="40">
        <f ca="1">IF(SUMIFS(INDIRECT(U$15),DATA[OrgID],$A40,DATA[Rel_D],$C$17)&gt;$E40,$E40,SUMIFS(INDIRECT(U$15),DATA[OrgID],$A40,DATA[Rel_D],$C$17))</f>
        <v>1</v>
      </c>
      <c r="V40" s="20">
        <f t="shared" ca="1" si="52"/>
        <v>1.098901098901099E-2</v>
      </c>
      <c r="W40" s="44"/>
      <c r="X40" s="46">
        <f>IFERROR(VLOOKUP($X$17,'Highrisk data'!$A$10:$DH$38,MATCH(A40,'Highrisk data'!$A$10:$DH$10,0),FALSE),"0")</f>
        <v>183</v>
      </c>
      <c r="Y40" s="46" t="str">
        <f>IFERROR(VLOOKUP($Y$17,'Highrisk data'!$A$10:$DH$38,MATCH(A40,'Highrisk data'!$A$10:$DH$10,0),FALSE),"0")</f>
        <v>0</v>
      </c>
      <c r="Z40" s="20">
        <f t="shared" si="53"/>
        <v>0</v>
      </c>
    </row>
    <row r="41" spans="1:26" x14ac:dyDescent="0.25">
      <c r="A41" t="s">
        <v>471</v>
      </c>
      <c r="B41" s="11" t="str">
        <f>VLOOKUP(A41,DATA[],4,FALSE)</f>
        <v>HV-3</v>
      </c>
      <c r="C41" t="str">
        <f>VLOOKUP(A41,DATA[],5,FALSE)</f>
        <v>Central Park Surgery (Dr Kakad)</v>
      </c>
      <c r="D41" s="40">
        <f>VLOOKUP($A41,BaseLine!$B$8:$C$114,2,FALSE)</f>
        <v>280</v>
      </c>
      <c r="E41" s="40">
        <f ca="1">IF(SUMIFS(INDIRECT(E$15),DATA[OrgID],$A41,DATA[Rel_D],$C$17)&gt;D41,D41,SUMIFS(INDIRECT(E$15),DATA[OrgID],$A41,DATA[Rel_D],$C$17))</f>
        <v>27</v>
      </c>
      <c r="F41" s="20">
        <f t="shared" ca="1" si="44"/>
        <v>9.6428571428571433E-2</v>
      </c>
      <c r="G41" s="40">
        <f ca="1">IF(SUMIFS(INDIRECT(G$15),DATA[OrgID],$A41,DATA[Rel_D],$C$17)&gt;$E41,$E41,SUMIFS(INDIRECT(G$15),DATA[OrgID],$A41,DATA[Rel_D],$C$17))</f>
        <v>25</v>
      </c>
      <c r="H41" s="20">
        <f t="shared" ca="1" si="45"/>
        <v>0.92592592592592593</v>
      </c>
      <c r="I41" s="40">
        <f ca="1">IF(SUMIFS(INDIRECT(I$15),DATA[OrgID],$A41,DATA[Rel_D],$C$17)&gt;$E41,$E41,SUMIFS(INDIRECT(I$15),DATA[OrgID],$A41,DATA[Rel_D],$C$17))</f>
        <v>26</v>
      </c>
      <c r="J41" s="20">
        <f t="shared" ca="1" si="46"/>
        <v>0.96296296296296291</v>
      </c>
      <c r="K41" s="40">
        <f ca="1">IF(SUMIFS(INDIRECT(K$15),DATA[OrgID],$A41,DATA[Rel_D],$C$17)&gt;$E41,$E41,SUMIFS(INDIRECT(K$15),DATA[OrgID],$A41,DATA[Rel_D],$C$17))</f>
        <v>0</v>
      </c>
      <c r="L41" s="20">
        <f t="shared" ca="1" si="47"/>
        <v>0</v>
      </c>
      <c r="M41" s="40">
        <f ca="1">IF(SUMIFS(INDIRECT(M$15),DATA[OrgID],$A41,DATA[Rel_D],$C$17)&gt;$E41,$E41,SUMIFS(INDIRECT(M$15),DATA[OrgID],$A41,DATA[Rel_D],$C$17))</f>
        <v>4</v>
      </c>
      <c r="N41" s="20">
        <f t="shared" ca="1" si="48"/>
        <v>0.14814814814814814</v>
      </c>
      <c r="O41" s="40">
        <f ca="1">IF(SUMIFS(INDIRECT(O$15),DATA[OrgID],$A41,DATA[Rel_D],$C$17)&gt;$E41,$E41,SUMIFS(INDIRECT(O$15),DATA[OrgID],$A41,DATA[Rel_D],$C$17))</f>
        <v>5</v>
      </c>
      <c r="P41" s="20">
        <f t="shared" ca="1" si="49"/>
        <v>0.18518518518518517</v>
      </c>
      <c r="Q41" s="40">
        <f ca="1">IF(SUMIFS(INDIRECT(Q$15),DATA[OrgID],$A41,DATA[Rel_D],$C$17)&gt;$E41,$E41,SUMIFS(INDIRECT(Q$15),DATA[OrgID],$A41,DATA[Rel_D],$C$17))</f>
        <v>27</v>
      </c>
      <c r="R41" s="20">
        <f t="shared" ca="1" si="50"/>
        <v>1</v>
      </c>
      <c r="S41" s="40">
        <f ca="1">IF(SUMIFS(INDIRECT(S$15),DATA[OrgID],$A41,DATA[Rel_D],$C$17)&gt;$E41,$E41,SUMIFS(INDIRECT(S$15),DATA[OrgID],$A41,DATA[Rel_D],$C$17))</f>
        <v>7</v>
      </c>
      <c r="T41" s="20">
        <f t="shared" ca="1" si="51"/>
        <v>0.25925925925925924</v>
      </c>
      <c r="U41" s="40">
        <f ca="1">IF(SUMIFS(INDIRECT(U$15),DATA[OrgID],$A41,DATA[Rel_D],$C$17)&gt;$E41,$E41,SUMIFS(INDIRECT(U$15),DATA[OrgID],$A41,DATA[Rel_D],$C$17))</f>
        <v>0</v>
      </c>
      <c r="V41" s="20">
        <f t="shared" ca="1" si="52"/>
        <v>0</v>
      </c>
      <c r="W41" s="44"/>
      <c r="X41" s="46">
        <f>IFERROR(VLOOKUP($X$17,'Highrisk data'!$A$10:$DH$38,MATCH(A41,'Highrisk data'!$A$10:$DH$10,0),FALSE),"0")</f>
        <v>124</v>
      </c>
      <c r="Y41" s="46" t="str">
        <f>IFERROR(VLOOKUP($Y$17,'Highrisk data'!$A$10:$DH$38,MATCH(A41,'Highrisk data'!$A$10:$DH$10,0),FALSE),"0")</f>
        <v>0</v>
      </c>
      <c r="Z41" s="20">
        <f t="shared" si="53"/>
        <v>0</v>
      </c>
    </row>
    <row r="42" spans="1:26" x14ac:dyDescent="0.25">
      <c r="A42" t="s">
        <v>473</v>
      </c>
      <c r="B42" s="11" t="str">
        <f>VLOOKUP(A42,DATA[],4,FALSE)</f>
        <v>HV-3</v>
      </c>
      <c r="C42" t="str">
        <f>VLOOKUP(A42,DATA[],5,FALSE)</f>
        <v>The Robins Surgery</v>
      </c>
      <c r="D42" s="40">
        <f>VLOOKUP($A42,BaseLine!$B$8:$C$114,2,FALSE)</f>
        <v>194</v>
      </c>
      <c r="E42" s="40">
        <f ca="1">IF(SUMIFS(INDIRECT(E$15),DATA[OrgID],$A42,DATA[Rel_D],$C$17)&gt;D42,D42,SUMIFS(INDIRECT(E$15),DATA[OrgID],$A42,DATA[Rel_D],$C$17))</f>
        <v>50</v>
      </c>
      <c r="F42" s="20">
        <f t="shared" ca="1" si="44"/>
        <v>0.25773195876288657</v>
      </c>
      <c r="G42" s="40">
        <f ca="1">IF(SUMIFS(INDIRECT(G$15),DATA[OrgID],$A42,DATA[Rel_D],$C$17)&gt;$E42,$E42,SUMIFS(INDIRECT(G$15),DATA[OrgID],$A42,DATA[Rel_D],$C$17))</f>
        <v>50</v>
      </c>
      <c r="H42" s="20">
        <f t="shared" ca="1" si="45"/>
        <v>1</v>
      </c>
      <c r="I42" s="40">
        <f ca="1">IF(SUMIFS(INDIRECT(I$15),DATA[OrgID],$A42,DATA[Rel_D],$C$17)&gt;$E42,$E42,SUMIFS(INDIRECT(I$15),DATA[OrgID],$A42,DATA[Rel_D],$C$17))</f>
        <v>50</v>
      </c>
      <c r="J42" s="20">
        <f t="shared" ca="1" si="46"/>
        <v>1</v>
      </c>
      <c r="K42" s="40">
        <f ca="1">IF(SUMIFS(INDIRECT(K$15),DATA[OrgID],$A42,DATA[Rel_D],$C$17)&gt;$E42,$E42,SUMIFS(INDIRECT(K$15),DATA[OrgID],$A42,DATA[Rel_D],$C$17))</f>
        <v>0</v>
      </c>
      <c r="L42" s="20">
        <f t="shared" ca="1" si="47"/>
        <v>0</v>
      </c>
      <c r="M42" s="40">
        <f ca="1">IF(SUMIFS(INDIRECT(M$15),DATA[OrgID],$A42,DATA[Rel_D],$C$17)&gt;$E42,$E42,SUMIFS(INDIRECT(M$15),DATA[OrgID],$A42,DATA[Rel_D],$C$17))</f>
        <v>32</v>
      </c>
      <c r="N42" s="20">
        <f t="shared" ca="1" si="48"/>
        <v>0.64</v>
      </c>
      <c r="O42" s="40">
        <f ca="1">IF(SUMIFS(INDIRECT(O$15),DATA[OrgID],$A42,DATA[Rel_D],$C$17)&gt;$E42,$E42,SUMIFS(INDIRECT(O$15),DATA[OrgID],$A42,DATA[Rel_D],$C$17))</f>
        <v>2</v>
      </c>
      <c r="P42" s="20">
        <f t="shared" ca="1" si="49"/>
        <v>0.04</v>
      </c>
      <c r="Q42" s="40">
        <f ca="1">IF(SUMIFS(INDIRECT(Q$15),DATA[OrgID],$A42,DATA[Rel_D],$C$17)&gt;$E42,$E42,SUMIFS(INDIRECT(Q$15),DATA[OrgID],$A42,DATA[Rel_D],$C$17))</f>
        <v>50</v>
      </c>
      <c r="R42" s="20">
        <f t="shared" ca="1" si="50"/>
        <v>1</v>
      </c>
      <c r="S42" s="40">
        <f ca="1">IF(SUMIFS(INDIRECT(S$15),DATA[OrgID],$A42,DATA[Rel_D],$C$17)&gt;$E42,$E42,SUMIFS(INDIRECT(S$15),DATA[OrgID],$A42,DATA[Rel_D],$C$17))</f>
        <v>37</v>
      </c>
      <c r="T42" s="20">
        <f t="shared" ca="1" si="51"/>
        <v>0.74</v>
      </c>
      <c r="U42" s="40">
        <f ca="1">IF(SUMIFS(INDIRECT(U$15),DATA[OrgID],$A42,DATA[Rel_D],$C$17)&gt;$E42,$E42,SUMIFS(INDIRECT(U$15),DATA[OrgID],$A42,DATA[Rel_D],$C$17))</f>
        <v>1</v>
      </c>
      <c r="V42" s="20">
        <f t="shared" ca="1" si="52"/>
        <v>0.02</v>
      </c>
      <c r="W42" s="44"/>
      <c r="X42" s="46">
        <f>IFERROR(VLOOKUP($X$17,'Highrisk data'!$A$10:$DH$38,MATCH(A42,'Highrisk data'!$A$10:$DH$10,0),FALSE),"0")</f>
        <v>141</v>
      </c>
      <c r="Y42" s="46" t="str">
        <f>IFERROR(VLOOKUP($Y$17,'Highrisk data'!$A$10:$DH$38,MATCH(A42,'Highrisk data'!$A$10:$DH$10,0),FALSE),"0")</f>
        <v>0</v>
      </c>
      <c r="Z42" s="20">
        <f t="shared" si="53"/>
        <v>0</v>
      </c>
    </row>
    <row r="43" spans="1:26" x14ac:dyDescent="0.25">
      <c r="A43" t="s">
        <v>475</v>
      </c>
      <c r="B43" s="11" t="str">
        <f>VLOOKUP(A43,DATA[],4,FALSE)</f>
        <v>HV-3</v>
      </c>
      <c r="C43" t="str">
        <f>VLOOKUP(A43,DATA[],5,FALSE)</f>
        <v>The Greenwood Practice</v>
      </c>
      <c r="D43" s="40">
        <f>VLOOKUP($A43,BaseLine!$B$8:$C$114,2,FALSE)</f>
        <v>487</v>
      </c>
      <c r="E43" s="40">
        <f ca="1">IF(SUMIFS(INDIRECT(E$15),DATA[OrgID],$A43,DATA[Rel_D],$C$17)&gt;D43,D43,SUMIFS(INDIRECT(E$15),DATA[OrgID],$A43,DATA[Rel_D],$C$17))</f>
        <v>71</v>
      </c>
      <c r="F43" s="20">
        <f t="shared" ca="1" si="44"/>
        <v>0.14579055441478439</v>
      </c>
      <c r="G43" s="40">
        <f ca="1">IF(SUMIFS(INDIRECT(G$15),DATA[OrgID],$A43,DATA[Rel_D],$C$17)&gt;$E43,$E43,SUMIFS(INDIRECT(G$15),DATA[OrgID],$A43,DATA[Rel_D],$C$17))</f>
        <v>70</v>
      </c>
      <c r="H43" s="20">
        <f t="shared" ca="1" si="45"/>
        <v>0.9859154929577465</v>
      </c>
      <c r="I43" s="40">
        <f ca="1">IF(SUMIFS(INDIRECT(I$15),DATA[OrgID],$A43,DATA[Rel_D],$C$17)&gt;$E43,$E43,SUMIFS(INDIRECT(I$15),DATA[OrgID],$A43,DATA[Rel_D],$C$17))</f>
        <v>63</v>
      </c>
      <c r="J43" s="20">
        <f t="shared" ca="1" si="46"/>
        <v>0.88732394366197187</v>
      </c>
      <c r="K43" s="40">
        <f ca="1">IF(SUMIFS(INDIRECT(K$15),DATA[OrgID],$A43,DATA[Rel_D],$C$17)&gt;$E43,$E43,SUMIFS(INDIRECT(K$15),DATA[OrgID],$A43,DATA[Rel_D],$C$17))</f>
        <v>2</v>
      </c>
      <c r="L43" s="20">
        <f t="shared" ca="1" si="47"/>
        <v>2.8169014084507043E-2</v>
      </c>
      <c r="M43" s="40">
        <f ca="1">IF(SUMIFS(INDIRECT(M$15),DATA[OrgID],$A43,DATA[Rel_D],$C$17)&gt;$E43,$E43,SUMIFS(INDIRECT(M$15),DATA[OrgID],$A43,DATA[Rel_D],$C$17))</f>
        <v>55</v>
      </c>
      <c r="N43" s="20">
        <f t="shared" ca="1" si="48"/>
        <v>0.77464788732394363</v>
      </c>
      <c r="O43" s="40">
        <f ca="1">IF(SUMIFS(INDIRECT(O$15),DATA[OrgID],$A43,DATA[Rel_D],$C$17)&gt;$E43,$E43,SUMIFS(INDIRECT(O$15),DATA[OrgID],$A43,DATA[Rel_D],$C$17))</f>
        <v>31</v>
      </c>
      <c r="P43" s="20">
        <f t="shared" ca="1" si="49"/>
        <v>0.43661971830985913</v>
      </c>
      <c r="Q43" s="40">
        <f ca="1">IF(SUMIFS(INDIRECT(Q$15),DATA[OrgID],$A43,DATA[Rel_D],$C$17)&gt;$E43,$E43,SUMIFS(INDIRECT(Q$15),DATA[OrgID],$A43,DATA[Rel_D],$C$17))</f>
        <v>71</v>
      </c>
      <c r="R43" s="20">
        <f t="shared" ca="1" si="50"/>
        <v>1</v>
      </c>
      <c r="S43" s="40">
        <f ca="1">IF(SUMIFS(INDIRECT(S$15),DATA[OrgID],$A43,DATA[Rel_D],$C$17)&gt;$E43,$E43,SUMIFS(INDIRECT(S$15),DATA[OrgID],$A43,DATA[Rel_D],$C$17))</f>
        <v>20</v>
      </c>
      <c r="T43" s="20">
        <f t="shared" ca="1" si="51"/>
        <v>0.28169014084507044</v>
      </c>
      <c r="U43" s="40">
        <f ca="1">IF(SUMIFS(INDIRECT(U$15),DATA[OrgID],$A43,DATA[Rel_D],$C$17)&gt;$E43,$E43,SUMIFS(INDIRECT(U$15),DATA[OrgID],$A43,DATA[Rel_D],$C$17))</f>
        <v>4</v>
      </c>
      <c r="V43" s="20">
        <f t="shared" ca="1" si="52"/>
        <v>5.6338028169014086E-2</v>
      </c>
      <c r="W43" s="44"/>
      <c r="X43" s="46">
        <f>IFERROR(VLOOKUP($X$17,'Highrisk data'!$A$10:$DH$38,MATCH(A43,'Highrisk data'!$A$10:$DH$10,0),FALSE),"0")</f>
        <v>261</v>
      </c>
      <c r="Y43" s="46" t="str">
        <f>IFERROR(VLOOKUP($Y$17,'Highrisk data'!$A$10:$DH$38,MATCH(A43,'Highrisk data'!$A$10:$DH$10,0),FALSE),"0")</f>
        <v>0</v>
      </c>
      <c r="Z43" s="20">
        <f t="shared" si="53"/>
        <v>0</v>
      </c>
    </row>
    <row r="44" spans="1:26" x14ac:dyDescent="0.25">
      <c r="A44" t="s">
        <v>481</v>
      </c>
      <c r="B44" s="11" t="str">
        <f>VLOOKUP(A44,DATA[],4,FALSE)</f>
        <v>HV-3</v>
      </c>
      <c r="C44" t="str">
        <f>VLOOKUP(A44,DATA[],5,FALSE)</f>
        <v>Oak Lodge Surgery (Dr Chowdhury)</v>
      </c>
      <c r="D44" s="40">
        <f>VLOOKUP($A44,BaseLine!$B$8:$C$114,2,FALSE)</f>
        <v>145</v>
      </c>
      <c r="E44" s="40">
        <f ca="1">IF(SUMIFS(INDIRECT(E$15),DATA[OrgID],$A44,DATA[Rel_D],$C$17)&gt;D44,D44,SUMIFS(INDIRECT(E$15),DATA[OrgID],$A44,DATA[Rel_D],$C$17))</f>
        <v>41</v>
      </c>
      <c r="F44" s="20">
        <f t="shared" ca="1" si="44"/>
        <v>0.28275862068965518</v>
      </c>
      <c r="G44" s="40">
        <f ca="1">IF(SUMIFS(INDIRECT(G$15),DATA[OrgID],$A44,DATA[Rel_D],$C$17)&gt;$E44,$E44,SUMIFS(INDIRECT(G$15),DATA[OrgID],$A44,DATA[Rel_D],$C$17))</f>
        <v>41</v>
      </c>
      <c r="H44" s="20">
        <f t="shared" ca="1" si="45"/>
        <v>1</v>
      </c>
      <c r="I44" s="40">
        <f ca="1">IF(SUMIFS(INDIRECT(I$15),DATA[OrgID],$A44,DATA[Rel_D],$C$17)&gt;$E44,$E44,SUMIFS(INDIRECT(I$15),DATA[OrgID],$A44,DATA[Rel_D],$C$17))</f>
        <v>33</v>
      </c>
      <c r="J44" s="20">
        <f t="shared" ca="1" si="46"/>
        <v>0.80487804878048785</v>
      </c>
      <c r="K44" s="40">
        <f ca="1">IF(SUMIFS(INDIRECT(K$15),DATA[OrgID],$A44,DATA[Rel_D],$C$17)&gt;$E44,$E44,SUMIFS(INDIRECT(K$15),DATA[OrgID],$A44,DATA[Rel_D],$C$17))</f>
        <v>0</v>
      </c>
      <c r="L44" s="20">
        <f t="shared" ca="1" si="47"/>
        <v>0</v>
      </c>
      <c r="M44" s="40">
        <f ca="1">IF(SUMIFS(INDIRECT(M$15),DATA[OrgID],$A44,DATA[Rel_D],$C$17)&gt;$E44,$E44,SUMIFS(INDIRECT(M$15),DATA[OrgID],$A44,DATA[Rel_D],$C$17))</f>
        <v>0</v>
      </c>
      <c r="N44" s="20">
        <f t="shared" ca="1" si="48"/>
        <v>0</v>
      </c>
      <c r="O44" s="40">
        <f ca="1">IF(SUMIFS(INDIRECT(O$15),DATA[OrgID],$A44,DATA[Rel_D],$C$17)&gt;$E44,$E44,SUMIFS(INDIRECT(O$15),DATA[OrgID],$A44,DATA[Rel_D],$C$17))</f>
        <v>1</v>
      </c>
      <c r="P44" s="20">
        <f t="shared" ca="1" si="49"/>
        <v>2.4390243902439025E-2</v>
      </c>
      <c r="Q44" s="40">
        <f ca="1">IF(SUMIFS(INDIRECT(Q$15),DATA[OrgID],$A44,DATA[Rel_D],$C$17)&gt;$E44,$E44,SUMIFS(INDIRECT(Q$15),DATA[OrgID],$A44,DATA[Rel_D],$C$17))</f>
        <v>41</v>
      </c>
      <c r="R44" s="20">
        <f t="shared" ca="1" si="50"/>
        <v>1</v>
      </c>
      <c r="S44" s="40">
        <f ca="1">IF(SUMIFS(INDIRECT(S$15),DATA[OrgID],$A44,DATA[Rel_D],$C$17)&gt;$E44,$E44,SUMIFS(INDIRECT(S$15),DATA[OrgID],$A44,DATA[Rel_D],$C$17))</f>
        <v>14</v>
      </c>
      <c r="T44" s="20">
        <f t="shared" ca="1" si="51"/>
        <v>0.34146341463414637</v>
      </c>
      <c r="U44" s="40">
        <f ca="1">IF(SUMIFS(INDIRECT(U$15),DATA[OrgID],$A44,DATA[Rel_D],$C$17)&gt;$E44,$E44,SUMIFS(INDIRECT(U$15),DATA[OrgID],$A44,DATA[Rel_D],$C$17))</f>
        <v>0</v>
      </c>
      <c r="V44" s="20">
        <f t="shared" ca="1" si="52"/>
        <v>0</v>
      </c>
      <c r="W44" s="44"/>
      <c r="X44" s="46">
        <f>IFERROR(VLOOKUP($X$17,'Highrisk data'!$A$10:$DH$38,MATCH(A44,'Highrisk data'!$A$10:$DH$10,0),FALSE),"0")</f>
        <v>74</v>
      </c>
      <c r="Y44" s="46" t="str">
        <f>IFERROR(VLOOKUP($Y$17,'Highrisk data'!$A$10:$DH$38,MATCH(A44,'Highrisk data'!$A$10:$DH$10,0),FALSE),"0")</f>
        <v>0</v>
      </c>
      <c r="Z44" s="20">
        <f t="shared" si="53"/>
        <v>0</v>
      </c>
    </row>
    <row r="45" spans="1:26" x14ac:dyDescent="0.25">
      <c r="A45" t="s">
        <v>486</v>
      </c>
      <c r="B45" s="11" t="str">
        <f>VLOOKUP(A45,DATA[],4,FALSE)</f>
        <v>HV-3</v>
      </c>
      <c r="C45" t="str">
        <f>VLOOKUP(A45,DATA[],5,FALSE)</f>
        <v>Kings Park Surgery</v>
      </c>
      <c r="D45" s="40">
        <f>VLOOKUP($A45,BaseLine!$B$8:$C$114,2,FALSE)</f>
        <v>308</v>
      </c>
      <c r="E45" s="40">
        <f ca="1">IF(SUMIFS(INDIRECT(E$15),DATA[OrgID],$A45,DATA[Rel_D],$C$17)&gt;D45,D45,SUMIFS(INDIRECT(E$15),DATA[OrgID],$A45,DATA[Rel_D],$C$17))</f>
        <v>73</v>
      </c>
      <c r="F45" s="20">
        <f t="shared" ca="1" si="44"/>
        <v>0.23701298701298701</v>
      </c>
      <c r="G45" s="40">
        <f ca="1">IF(SUMIFS(INDIRECT(G$15),DATA[OrgID],$A45,DATA[Rel_D],$C$17)&gt;$E45,$E45,SUMIFS(INDIRECT(G$15),DATA[OrgID],$A45,DATA[Rel_D],$C$17))</f>
        <v>66</v>
      </c>
      <c r="H45" s="20">
        <f t="shared" ca="1" si="45"/>
        <v>0.90410958904109584</v>
      </c>
      <c r="I45" s="40">
        <f ca="1">IF(SUMIFS(INDIRECT(I$15),DATA[OrgID],$A45,DATA[Rel_D],$C$17)&gt;$E45,$E45,SUMIFS(INDIRECT(I$15),DATA[OrgID],$A45,DATA[Rel_D],$C$17))</f>
        <v>50</v>
      </c>
      <c r="J45" s="20">
        <f t="shared" ca="1" si="46"/>
        <v>0.68493150684931503</v>
      </c>
      <c r="K45" s="40">
        <f ca="1">IF(SUMIFS(INDIRECT(K$15),DATA[OrgID],$A45,DATA[Rel_D],$C$17)&gt;$E45,$E45,SUMIFS(INDIRECT(K$15),DATA[OrgID],$A45,DATA[Rel_D],$C$17))</f>
        <v>12</v>
      </c>
      <c r="L45" s="20">
        <f t="shared" ca="1" si="47"/>
        <v>0.16438356164383561</v>
      </c>
      <c r="M45" s="40">
        <f ca="1">IF(SUMIFS(INDIRECT(M$15),DATA[OrgID],$A45,DATA[Rel_D],$C$17)&gt;$E45,$E45,SUMIFS(INDIRECT(M$15),DATA[OrgID],$A45,DATA[Rel_D],$C$17))</f>
        <v>19</v>
      </c>
      <c r="N45" s="20">
        <f t="shared" ca="1" si="48"/>
        <v>0.26027397260273971</v>
      </c>
      <c r="O45" s="40">
        <f ca="1">IF(SUMIFS(INDIRECT(O$15),DATA[OrgID],$A45,DATA[Rel_D],$C$17)&gt;$E45,$E45,SUMIFS(INDIRECT(O$15),DATA[OrgID],$A45,DATA[Rel_D],$C$17))</f>
        <v>1</v>
      </c>
      <c r="P45" s="20">
        <f t="shared" ca="1" si="49"/>
        <v>1.3698630136986301E-2</v>
      </c>
      <c r="Q45" s="40">
        <f ca="1">IF(SUMIFS(INDIRECT(Q$15),DATA[OrgID],$A45,DATA[Rel_D],$C$17)&gt;$E45,$E45,SUMIFS(INDIRECT(Q$15),DATA[OrgID],$A45,DATA[Rel_D],$C$17))</f>
        <v>73</v>
      </c>
      <c r="R45" s="20">
        <f t="shared" ca="1" si="50"/>
        <v>1</v>
      </c>
      <c r="S45" s="40">
        <f ca="1">IF(SUMIFS(INDIRECT(S$15),DATA[OrgID],$A45,DATA[Rel_D],$C$17)&gt;$E45,$E45,SUMIFS(INDIRECT(S$15),DATA[OrgID],$A45,DATA[Rel_D],$C$17))</f>
        <v>30</v>
      </c>
      <c r="T45" s="20">
        <f t="shared" ca="1" si="51"/>
        <v>0.41095890410958902</v>
      </c>
      <c r="U45" s="40">
        <f ca="1">IF(SUMIFS(INDIRECT(U$15),DATA[OrgID],$A45,DATA[Rel_D],$C$17)&gt;$E45,$E45,SUMIFS(INDIRECT(U$15),DATA[OrgID],$A45,DATA[Rel_D],$C$17))</f>
        <v>2</v>
      </c>
      <c r="V45" s="20">
        <f t="shared" ca="1" si="52"/>
        <v>2.7397260273972601E-2</v>
      </c>
      <c r="W45" s="44"/>
      <c r="X45" s="46">
        <f>IFERROR(VLOOKUP($X$17,'Highrisk data'!$A$10:$DH$38,MATCH(A45,'Highrisk data'!$A$10:$DH$10,0),FALSE),"0")</f>
        <v>162</v>
      </c>
      <c r="Y45" s="46" t="str">
        <f>IFERROR(VLOOKUP($Y$17,'Highrisk data'!$A$10:$DH$38,MATCH(A45,'Highrisk data'!$A$10:$DH$10,0),FALSE),"0")</f>
        <v>0</v>
      </c>
      <c r="Z45" s="20">
        <f t="shared" si="53"/>
        <v>0</v>
      </c>
    </row>
    <row r="46" spans="1:26" x14ac:dyDescent="0.25">
      <c r="A46" t="s">
        <v>490</v>
      </c>
      <c r="B46" s="11" t="str">
        <f>VLOOKUP(A46,DATA[],4,FALSE)</f>
        <v>HV-3</v>
      </c>
      <c r="C46" t="str">
        <f>VLOOKUP(A46,DATA[],5,FALSE)</f>
        <v>Lynwood Medical Centre</v>
      </c>
      <c r="D46" s="40">
        <f>VLOOKUP($A46,BaseLine!$B$8:$C$114,2,FALSE)</f>
        <v>641</v>
      </c>
      <c r="E46" s="40">
        <f ca="1">IF(SUMIFS(INDIRECT(E$15),DATA[OrgID],$A46,DATA[Rel_D],$C$17)&gt;D46,D46,SUMIFS(INDIRECT(E$15),DATA[OrgID],$A46,DATA[Rel_D],$C$17))</f>
        <v>218</v>
      </c>
      <c r="F46" s="20">
        <f t="shared" ca="1" si="44"/>
        <v>0.34009360374414976</v>
      </c>
      <c r="G46" s="40">
        <f ca="1">IF(SUMIFS(INDIRECT(G$15),DATA[OrgID],$A46,DATA[Rel_D],$C$17)&gt;$E46,$E46,SUMIFS(INDIRECT(G$15),DATA[OrgID],$A46,DATA[Rel_D],$C$17))</f>
        <v>209</v>
      </c>
      <c r="H46" s="20">
        <f t="shared" ca="1" si="45"/>
        <v>0.95871559633027525</v>
      </c>
      <c r="I46" s="40">
        <f ca="1">IF(SUMIFS(INDIRECT(I$15),DATA[OrgID],$A46,DATA[Rel_D],$C$17)&gt;$E46,$E46,SUMIFS(INDIRECT(I$15),DATA[OrgID],$A46,DATA[Rel_D],$C$17))</f>
        <v>207</v>
      </c>
      <c r="J46" s="20">
        <f t="shared" ca="1" si="46"/>
        <v>0.94954128440366969</v>
      </c>
      <c r="K46" s="40">
        <f ca="1">IF(SUMIFS(INDIRECT(K$15),DATA[OrgID],$A46,DATA[Rel_D],$C$17)&gt;$E46,$E46,SUMIFS(INDIRECT(K$15),DATA[OrgID],$A46,DATA[Rel_D],$C$17))</f>
        <v>1</v>
      </c>
      <c r="L46" s="20">
        <f t="shared" ca="1" si="47"/>
        <v>4.5871559633027525E-3</v>
      </c>
      <c r="M46" s="40">
        <f ca="1">IF(SUMIFS(INDIRECT(M$15),DATA[OrgID],$A46,DATA[Rel_D],$C$17)&gt;$E46,$E46,SUMIFS(INDIRECT(M$15),DATA[OrgID],$A46,DATA[Rel_D],$C$17))</f>
        <v>201</v>
      </c>
      <c r="N46" s="20">
        <f t="shared" ca="1" si="48"/>
        <v>0.92201834862385323</v>
      </c>
      <c r="O46" s="40">
        <f ca="1">IF(SUMIFS(INDIRECT(O$15),DATA[OrgID],$A46,DATA[Rel_D],$C$17)&gt;$E46,$E46,SUMIFS(INDIRECT(O$15),DATA[OrgID],$A46,DATA[Rel_D],$C$17))</f>
        <v>2</v>
      </c>
      <c r="P46" s="20">
        <f t="shared" ca="1" si="49"/>
        <v>9.1743119266055051E-3</v>
      </c>
      <c r="Q46" s="40">
        <f ca="1">IF(SUMIFS(INDIRECT(Q$15),DATA[OrgID],$A46,DATA[Rel_D],$C$17)&gt;$E46,$E46,SUMIFS(INDIRECT(Q$15),DATA[OrgID],$A46,DATA[Rel_D],$C$17))</f>
        <v>217</v>
      </c>
      <c r="R46" s="20">
        <f t="shared" ca="1" si="50"/>
        <v>0.99541284403669728</v>
      </c>
      <c r="S46" s="40">
        <f ca="1">IF(SUMIFS(INDIRECT(S$15),DATA[OrgID],$A46,DATA[Rel_D],$C$17)&gt;$E46,$E46,SUMIFS(INDIRECT(S$15),DATA[OrgID],$A46,DATA[Rel_D],$C$17))</f>
        <v>88</v>
      </c>
      <c r="T46" s="20">
        <f t="shared" ca="1" si="51"/>
        <v>0.40366972477064222</v>
      </c>
      <c r="U46" s="40">
        <f ca="1">IF(SUMIFS(INDIRECT(U$15),DATA[OrgID],$A46,DATA[Rel_D],$C$17)&gt;$E46,$E46,SUMIFS(INDIRECT(U$15),DATA[OrgID],$A46,DATA[Rel_D],$C$17))</f>
        <v>67</v>
      </c>
      <c r="V46" s="20">
        <f t="shared" ca="1" si="52"/>
        <v>0.30733944954128439</v>
      </c>
      <c r="W46" s="44"/>
      <c r="X46" s="46">
        <f>IFERROR(VLOOKUP($X$17,'Highrisk data'!$A$10:$DH$38,MATCH(A46,'Highrisk data'!$A$10:$DH$10,0),FALSE),"0")</f>
        <v>357</v>
      </c>
      <c r="Y46" s="46" t="str">
        <f>IFERROR(VLOOKUP($Y$17,'Highrisk data'!$A$10:$DH$38,MATCH(A46,'Highrisk data'!$A$10:$DH$10,0),FALSE),"0")</f>
        <v>0</v>
      </c>
      <c r="Z46" s="20">
        <f t="shared" si="53"/>
        <v>0</v>
      </c>
    </row>
    <row r="47" spans="1:26" x14ac:dyDescent="0.25">
      <c r="A47" t="s">
        <v>496</v>
      </c>
      <c r="B47" s="11" t="str">
        <f>VLOOKUP(A47,DATA[],4,FALSE)</f>
        <v>HV-3</v>
      </c>
      <c r="C47" t="str">
        <f>VLOOKUP(A47,DATA[],5,FALSE)</f>
        <v>Chase Cross Medical Centre (Dr Kulendran)</v>
      </c>
      <c r="D47" s="40">
        <f>VLOOKUP($A47,BaseLine!$B$8:$C$114,2,FALSE)</f>
        <v>353</v>
      </c>
      <c r="E47" s="40">
        <f ca="1">IF(SUMIFS(INDIRECT(E$15),DATA[OrgID],$A47,DATA[Rel_D],$C$17)&gt;D47,D47,SUMIFS(INDIRECT(E$15),DATA[OrgID],$A47,DATA[Rel_D],$C$17))</f>
        <v>42</v>
      </c>
      <c r="F47" s="20">
        <f t="shared" ca="1" si="44"/>
        <v>0.11898016997167139</v>
      </c>
      <c r="G47" s="40">
        <f ca="1">IF(SUMIFS(INDIRECT(G$15),DATA[OrgID],$A47,DATA[Rel_D],$C$17)&gt;$E47,$E47,SUMIFS(INDIRECT(G$15),DATA[OrgID],$A47,DATA[Rel_D],$C$17))</f>
        <v>42</v>
      </c>
      <c r="H47" s="20">
        <f t="shared" ca="1" si="45"/>
        <v>1</v>
      </c>
      <c r="I47" s="40">
        <f ca="1">IF(SUMIFS(INDIRECT(I$15),DATA[OrgID],$A47,DATA[Rel_D],$C$17)&gt;$E47,$E47,SUMIFS(INDIRECT(I$15),DATA[OrgID],$A47,DATA[Rel_D],$C$17))</f>
        <v>41</v>
      </c>
      <c r="J47" s="20">
        <f t="shared" ca="1" si="46"/>
        <v>0.97619047619047616</v>
      </c>
      <c r="K47" s="40">
        <f ca="1">IF(SUMIFS(INDIRECT(K$15),DATA[OrgID],$A47,DATA[Rel_D],$C$17)&gt;$E47,$E47,SUMIFS(INDIRECT(K$15),DATA[OrgID],$A47,DATA[Rel_D],$C$17))</f>
        <v>1</v>
      </c>
      <c r="L47" s="20">
        <f t="shared" ca="1" si="47"/>
        <v>2.3809523809523808E-2</v>
      </c>
      <c r="M47" s="40">
        <f ca="1">IF(SUMIFS(INDIRECT(M$15),DATA[OrgID],$A47,DATA[Rel_D],$C$17)&gt;$E47,$E47,SUMIFS(INDIRECT(M$15),DATA[OrgID],$A47,DATA[Rel_D],$C$17))</f>
        <v>31</v>
      </c>
      <c r="N47" s="20">
        <f t="shared" ca="1" si="48"/>
        <v>0.73809523809523814</v>
      </c>
      <c r="O47" s="40">
        <f ca="1">IF(SUMIFS(INDIRECT(O$15),DATA[OrgID],$A47,DATA[Rel_D],$C$17)&gt;$E47,$E47,SUMIFS(INDIRECT(O$15),DATA[OrgID],$A47,DATA[Rel_D],$C$17))</f>
        <v>34</v>
      </c>
      <c r="P47" s="20">
        <f t="shared" ca="1" si="49"/>
        <v>0.80952380952380953</v>
      </c>
      <c r="Q47" s="40">
        <f ca="1">IF(SUMIFS(INDIRECT(Q$15),DATA[OrgID],$A47,DATA[Rel_D],$C$17)&gt;$E47,$E47,SUMIFS(INDIRECT(Q$15),DATA[OrgID],$A47,DATA[Rel_D],$C$17))</f>
        <v>42</v>
      </c>
      <c r="R47" s="20">
        <f t="shared" ca="1" si="50"/>
        <v>1</v>
      </c>
      <c r="S47" s="40">
        <f ca="1">IF(SUMIFS(INDIRECT(S$15),DATA[OrgID],$A47,DATA[Rel_D],$C$17)&gt;$E47,$E47,SUMIFS(INDIRECT(S$15),DATA[OrgID],$A47,DATA[Rel_D],$C$17))</f>
        <v>19</v>
      </c>
      <c r="T47" s="20">
        <f t="shared" ca="1" si="51"/>
        <v>0.45238095238095238</v>
      </c>
      <c r="U47" s="40">
        <f ca="1">IF(SUMIFS(INDIRECT(U$15),DATA[OrgID],$A47,DATA[Rel_D],$C$17)&gt;$E47,$E47,SUMIFS(INDIRECT(U$15),DATA[OrgID],$A47,DATA[Rel_D],$C$17))</f>
        <v>0</v>
      </c>
      <c r="V47" s="20">
        <f t="shared" ca="1" si="52"/>
        <v>0</v>
      </c>
      <c r="W47" s="44"/>
      <c r="X47" s="46">
        <f>IFERROR(VLOOKUP($X$17,'Highrisk data'!$A$10:$DH$38,MATCH(A47,'Highrisk data'!$A$10:$DH$10,0),FALSE),"0")</f>
        <v>119</v>
      </c>
      <c r="Y47" s="46" t="str">
        <f>IFERROR(VLOOKUP($Y$17,'Highrisk data'!$A$10:$DH$38,MATCH(A47,'Highrisk data'!$A$10:$DH$10,0),FALSE),"0")</f>
        <v>0</v>
      </c>
      <c r="Z47" s="20">
        <f t="shared" si="53"/>
        <v>0</v>
      </c>
    </row>
    <row r="48" spans="1:26" x14ac:dyDescent="0.25">
      <c r="A48" t="s">
        <v>501</v>
      </c>
      <c r="B48" s="11" t="str">
        <f>VLOOKUP(A48,DATA[],4,FALSE)</f>
        <v>HV-3</v>
      </c>
      <c r="C48" t="str">
        <f>VLOOKUP(A48,DATA[],5,FALSE)</f>
        <v>Dr N K Gupta Surgery</v>
      </c>
      <c r="D48" s="40">
        <f>VLOOKUP($A48,BaseLine!$B$8:$C$114,2,FALSE)</f>
        <v>117</v>
      </c>
      <c r="E48" s="40">
        <f ca="1">IF(SUMIFS(INDIRECT(E$15),DATA[OrgID],$A48,DATA[Rel_D],$C$17)&gt;D48,D48,SUMIFS(INDIRECT(E$15),DATA[OrgID],$A48,DATA[Rel_D],$C$17))</f>
        <v>20</v>
      </c>
      <c r="F48" s="20">
        <f t="shared" ca="1" si="44"/>
        <v>0.17094017094017094</v>
      </c>
      <c r="G48" s="40">
        <f ca="1">IF(SUMIFS(INDIRECT(G$15),DATA[OrgID],$A48,DATA[Rel_D],$C$17)&gt;$E48,$E48,SUMIFS(INDIRECT(G$15),DATA[OrgID],$A48,DATA[Rel_D],$C$17))</f>
        <v>20</v>
      </c>
      <c r="H48" s="20">
        <f t="shared" ca="1" si="45"/>
        <v>1</v>
      </c>
      <c r="I48" s="40">
        <f ca="1">IF(SUMIFS(INDIRECT(I$15),DATA[OrgID],$A48,DATA[Rel_D],$C$17)&gt;$E48,$E48,SUMIFS(INDIRECT(I$15),DATA[OrgID],$A48,DATA[Rel_D],$C$17))</f>
        <v>20</v>
      </c>
      <c r="J48" s="20">
        <f t="shared" ca="1" si="46"/>
        <v>1</v>
      </c>
      <c r="K48" s="40">
        <f ca="1">IF(SUMIFS(INDIRECT(K$15),DATA[OrgID],$A48,DATA[Rel_D],$C$17)&gt;$E48,$E48,SUMIFS(INDIRECT(K$15),DATA[OrgID],$A48,DATA[Rel_D],$C$17))</f>
        <v>0</v>
      </c>
      <c r="L48" s="20">
        <f t="shared" ca="1" si="47"/>
        <v>0</v>
      </c>
      <c r="M48" s="40">
        <f ca="1">IF(SUMIFS(INDIRECT(M$15),DATA[OrgID],$A48,DATA[Rel_D],$C$17)&gt;$E48,$E48,SUMIFS(INDIRECT(M$15),DATA[OrgID],$A48,DATA[Rel_D],$C$17))</f>
        <v>16</v>
      </c>
      <c r="N48" s="20">
        <f t="shared" ca="1" si="48"/>
        <v>0.8</v>
      </c>
      <c r="O48" s="40">
        <f ca="1">IF(SUMIFS(INDIRECT(O$15),DATA[OrgID],$A48,DATA[Rel_D],$C$17)&gt;$E48,$E48,SUMIFS(INDIRECT(O$15),DATA[OrgID],$A48,DATA[Rel_D],$C$17))</f>
        <v>8</v>
      </c>
      <c r="P48" s="20">
        <f t="shared" ca="1" si="49"/>
        <v>0.4</v>
      </c>
      <c r="Q48" s="40">
        <f ca="1">IF(SUMIFS(INDIRECT(Q$15),DATA[OrgID],$A48,DATA[Rel_D],$C$17)&gt;$E48,$E48,SUMIFS(INDIRECT(Q$15),DATA[OrgID],$A48,DATA[Rel_D],$C$17))</f>
        <v>20</v>
      </c>
      <c r="R48" s="20">
        <f t="shared" ca="1" si="50"/>
        <v>1</v>
      </c>
      <c r="S48" s="40">
        <f ca="1">IF(SUMIFS(INDIRECT(S$15),DATA[OrgID],$A48,DATA[Rel_D],$C$17)&gt;$E48,$E48,SUMIFS(INDIRECT(S$15),DATA[OrgID],$A48,DATA[Rel_D],$C$17))</f>
        <v>1</v>
      </c>
      <c r="T48" s="20">
        <f t="shared" ca="1" si="51"/>
        <v>0.05</v>
      </c>
      <c r="U48" s="40">
        <f ca="1">IF(SUMIFS(INDIRECT(U$15),DATA[OrgID],$A48,DATA[Rel_D],$C$17)&gt;$E48,$E48,SUMIFS(INDIRECT(U$15),DATA[OrgID],$A48,DATA[Rel_D],$C$17))</f>
        <v>0</v>
      </c>
      <c r="V48" s="20">
        <f t="shared" ca="1" si="52"/>
        <v>0</v>
      </c>
      <c r="W48" s="44"/>
      <c r="X48" s="46">
        <f>IFERROR(VLOOKUP($X$17,'Highrisk data'!$A$10:$DH$38,MATCH(A48,'Highrisk data'!$A$10:$DH$10,0),FALSE),"0")</f>
        <v>76</v>
      </c>
      <c r="Y48" s="46" t="str">
        <f>IFERROR(VLOOKUP($Y$17,'Highrisk data'!$A$10:$DH$38,MATCH(A48,'Highrisk data'!$A$10:$DH$10,0),FALSE),"0")</f>
        <v>0</v>
      </c>
      <c r="Z48" s="20">
        <f t="shared" si="53"/>
        <v>0</v>
      </c>
    </row>
    <row r="49" spans="1:26" x14ac:dyDescent="0.25">
      <c r="A49" t="s">
        <v>506</v>
      </c>
      <c r="B49" s="11" t="str">
        <f>VLOOKUP(A49,DATA[],4,FALSE)</f>
        <v>HV-4</v>
      </c>
      <c r="C49" t="str">
        <f>VLOOKUP(A49,DATA[],5,FALSE)</f>
        <v>Dr V M Patel Surgery</v>
      </c>
      <c r="D49" s="40">
        <f>VLOOKUP($A49,BaseLine!$B$8:$C$114,2,FALSE)</f>
        <v>152</v>
      </c>
      <c r="E49" s="40">
        <f ca="1">IF(SUMIFS(INDIRECT(E$15),DATA[OrgID],$A49,DATA[Rel_D],$C$17)&gt;D49,D49,SUMIFS(INDIRECT(E$15),DATA[OrgID],$A49,DATA[Rel_D],$C$17))</f>
        <v>33</v>
      </c>
      <c r="F49" s="20">
        <f t="shared" ca="1" si="44"/>
        <v>0.21710526315789475</v>
      </c>
      <c r="G49" s="40">
        <f ca="1">IF(SUMIFS(INDIRECT(G$15),DATA[OrgID],$A49,DATA[Rel_D],$C$17)&gt;$E49,$E49,SUMIFS(INDIRECT(G$15),DATA[OrgID],$A49,DATA[Rel_D],$C$17))</f>
        <v>33</v>
      </c>
      <c r="H49" s="20">
        <f t="shared" ca="1" si="45"/>
        <v>1</v>
      </c>
      <c r="I49" s="40">
        <f ca="1">IF(SUMIFS(INDIRECT(I$15),DATA[OrgID],$A49,DATA[Rel_D],$C$17)&gt;$E49,$E49,SUMIFS(INDIRECT(I$15),DATA[OrgID],$A49,DATA[Rel_D],$C$17))</f>
        <v>32</v>
      </c>
      <c r="J49" s="20">
        <f t="shared" ca="1" si="46"/>
        <v>0.96969696969696972</v>
      </c>
      <c r="K49" s="40">
        <f ca="1">IF(SUMIFS(INDIRECT(K$15),DATA[OrgID],$A49,DATA[Rel_D],$C$17)&gt;$E49,$E49,SUMIFS(INDIRECT(K$15),DATA[OrgID],$A49,DATA[Rel_D],$C$17))</f>
        <v>1</v>
      </c>
      <c r="L49" s="20">
        <f t="shared" ca="1" si="47"/>
        <v>3.0303030303030304E-2</v>
      </c>
      <c r="M49" s="40">
        <f ca="1">IF(SUMIFS(INDIRECT(M$15),DATA[OrgID],$A49,DATA[Rel_D],$C$17)&gt;$E49,$E49,SUMIFS(INDIRECT(M$15),DATA[OrgID],$A49,DATA[Rel_D],$C$17))</f>
        <v>16</v>
      </c>
      <c r="N49" s="20">
        <f t="shared" ca="1" si="48"/>
        <v>0.48484848484848486</v>
      </c>
      <c r="O49" s="40">
        <f ca="1">IF(SUMIFS(INDIRECT(O$15),DATA[OrgID],$A49,DATA[Rel_D],$C$17)&gt;$E49,$E49,SUMIFS(INDIRECT(O$15),DATA[OrgID],$A49,DATA[Rel_D],$C$17))</f>
        <v>0</v>
      </c>
      <c r="P49" s="20">
        <f t="shared" ca="1" si="49"/>
        <v>0</v>
      </c>
      <c r="Q49" s="40">
        <f ca="1">IF(SUMIFS(INDIRECT(Q$15),DATA[OrgID],$A49,DATA[Rel_D],$C$17)&gt;$E49,$E49,SUMIFS(INDIRECT(Q$15),DATA[OrgID],$A49,DATA[Rel_D],$C$17))</f>
        <v>33</v>
      </c>
      <c r="R49" s="20">
        <f t="shared" ca="1" si="50"/>
        <v>1</v>
      </c>
      <c r="S49" s="40">
        <f ca="1">IF(SUMIFS(INDIRECT(S$15),DATA[OrgID],$A49,DATA[Rel_D],$C$17)&gt;$E49,$E49,SUMIFS(INDIRECT(S$15),DATA[OrgID],$A49,DATA[Rel_D],$C$17))</f>
        <v>3</v>
      </c>
      <c r="T49" s="20">
        <f t="shared" ca="1" si="51"/>
        <v>9.0909090909090912E-2</v>
      </c>
      <c r="U49" s="40">
        <f ca="1">IF(SUMIFS(INDIRECT(U$15),DATA[OrgID],$A49,DATA[Rel_D],$C$17)&gt;$E49,$E49,SUMIFS(INDIRECT(U$15),DATA[OrgID],$A49,DATA[Rel_D],$C$17))</f>
        <v>1</v>
      </c>
      <c r="V49" s="20">
        <f t="shared" ca="1" si="52"/>
        <v>3.0303030303030304E-2</v>
      </c>
      <c r="W49" s="44"/>
      <c r="X49" s="46">
        <f>IFERROR(VLOOKUP($X$17,'Highrisk data'!$A$10:$DH$38,MATCH(A49,'Highrisk data'!$A$10:$DH$10,0),FALSE),"0")</f>
        <v>26</v>
      </c>
      <c r="Y49" s="46" t="str">
        <f>IFERROR(VLOOKUP($Y$17,'Highrisk data'!$A$10:$DH$38,MATCH(A49,'Highrisk data'!$A$10:$DH$10,0),FALSE),"0")</f>
        <v>0</v>
      </c>
      <c r="Z49" s="20">
        <f t="shared" si="53"/>
        <v>0</v>
      </c>
    </row>
    <row r="50" spans="1:26" x14ac:dyDescent="0.25">
      <c r="A50" t="s">
        <v>515</v>
      </c>
      <c r="B50" s="11" t="str">
        <f>VLOOKUP(A50,DATA[],4,FALSE)</f>
        <v>HV-4</v>
      </c>
      <c r="C50" t="str">
        <f>VLOOKUP(A50,DATA[],5,FALSE)</f>
        <v>Sutton Ave Surgery</v>
      </c>
      <c r="D50" s="40">
        <f>VLOOKUP($A50,BaseLine!$B$8:$C$114,2,FALSE)</f>
        <v>242</v>
      </c>
      <c r="E50" s="40">
        <f ca="1">IF(SUMIFS(INDIRECT(E$15),DATA[OrgID],$A50,DATA[Rel_D],$C$17)&gt;D50,D50,SUMIFS(INDIRECT(E$15),DATA[OrgID],$A50,DATA[Rel_D],$C$17))</f>
        <v>28</v>
      </c>
      <c r="F50" s="20">
        <f t="shared" ca="1" si="44"/>
        <v>0.11570247933884298</v>
      </c>
      <c r="G50" s="40">
        <f ca="1">IF(SUMIFS(INDIRECT(G$15),DATA[OrgID],$A50,DATA[Rel_D],$C$17)&gt;$E50,$E50,SUMIFS(INDIRECT(G$15),DATA[OrgID],$A50,DATA[Rel_D],$C$17))</f>
        <v>28</v>
      </c>
      <c r="H50" s="20">
        <f t="shared" ca="1" si="45"/>
        <v>1</v>
      </c>
      <c r="I50" s="40">
        <f ca="1">IF(SUMIFS(INDIRECT(I$15),DATA[OrgID],$A50,DATA[Rel_D],$C$17)&gt;$E50,$E50,SUMIFS(INDIRECT(I$15),DATA[OrgID],$A50,DATA[Rel_D],$C$17))</f>
        <v>22</v>
      </c>
      <c r="J50" s="20">
        <f t="shared" ca="1" si="46"/>
        <v>0.7857142857142857</v>
      </c>
      <c r="K50" s="40">
        <f ca="1">IF(SUMIFS(INDIRECT(K$15),DATA[OrgID],$A50,DATA[Rel_D],$C$17)&gt;$E50,$E50,SUMIFS(INDIRECT(K$15),DATA[OrgID],$A50,DATA[Rel_D],$C$17))</f>
        <v>0</v>
      </c>
      <c r="L50" s="20">
        <f t="shared" ca="1" si="47"/>
        <v>0</v>
      </c>
      <c r="M50" s="40">
        <f ca="1">IF(SUMIFS(INDIRECT(M$15),DATA[OrgID],$A50,DATA[Rel_D],$C$17)&gt;$E50,$E50,SUMIFS(INDIRECT(M$15),DATA[OrgID],$A50,DATA[Rel_D],$C$17))</f>
        <v>9</v>
      </c>
      <c r="N50" s="20">
        <f t="shared" ca="1" si="48"/>
        <v>0.32142857142857145</v>
      </c>
      <c r="O50" s="40">
        <f ca="1">IF(SUMIFS(INDIRECT(O$15),DATA[OrgID],$A50,DATA[Rel_D],$C$17)&gt;$E50,$E50,SUMIFS(INDIRECT(O$15),DATA[OrgID],$A50,DATA[Rel_D],$C$17))</f>
        <v>20</v>
      </c>
      <c r="P50" s="20">
        <f t="shared" ca="1" si="49"/>
        <v>0.7142857142857143</v>
      </c>
      <c r="Q50" s="40">
        <f ca="1">IF(SUMIFS(INDIRECT(Q$15),DATA[OrgID],$A50,DATA[Rel_D],$C$17)&gt;$E50,$E50,SUMIFS(INDIRECT(Q$15),DATA[OrgID],$A50,DATA[Rel_D],$C$17))</f>
        <v>28</v>
      </c>
      <c r="R50" s="20">
        <f t="shared" ca="1" si="50"/>
        <v>1</v>
      </c>
      <c r="S50" s="40">
        <f ca="1">IF(SUMIFS(INDIRECT(S$15),DATA[OrgID],$A50,DATA[Rel_D],$C$17)&gt;$E50,$E50,SUMIFS(INDIRECT(S$15),DATA[OrgID],$A50,DATA[Rel_D],$C$17))</f>
        <v>20</v>
      </c>
      <c r="T50" s="20">
        <f t="shared" ca="1" si="51"/>
        <v>0.7142857142857143</v>
      </c>
      <c r="U50" s="40">
        <f ca="1">IF(SUMIFS(INDIRECT(U$15),DATA[OrgID],$A50,DATA[Rel_D],$C$17)&gt;$E50,$E50,SUMIFS(INDIRECT(U$15),DATA[OrgID],$A50,DATA[Rel_D],$C$17))</f>
        <v>0</v>
      </c>
      <c r="V50" s="20">
        <f t="shared" ca="1" si="52"/>
        <v>0</v>
      </c>
      <c r="W50" s="44"/>
      <c r="X50" s="46">
        <f>IFERROR(VLOOKUP($X$17,'Highrisk data'!$A$10:$DH$38,MATCH(A60,'Highrisk data'!$A$10:$DH$10,0),FALSE),"0")</f>
        <v>159</v>
      </c>
      <c r="Y50" s="46" t="str">
        <f>IFERROR(VLOOKUP($Y$17,'Highrisk data'!$A$10:$DH$38,MATCH(A60,'Highrisk data'!$A$10:$DH$10,0),FALSE),"0")</f>
        <v>0</v>
      </c>
      <c r="Z50" s="20">
        <f t="shared" si="53"/>
        <v>0</v>
      </c>
    </row>
    <row r="51" spans="1:26" x14ac:dyDescent="0.25">
      <c r="A51" t="s">
        <v>531</v>
      </c>
      <c r="B51" s="11" t="str">
        <f>VLOOKUP(A51,DATA[],4,FALSE)</f>
        <v>HV-4</v>
      </c>
      <c r="C51" t="str">
        <f>VLOOKUP(A51,DATA[],5,FALSE)</f>
        <v>Wood Lane Medical Centre</v>
      </c>
      <c r="D51" s="40">
        <f>VLOOKUP($A51,BaseLine!$B$8:$C$114,2,FALSE)</f>
        <v>405</v>
      </c>
      <c r="E51" s="40">
        <f ca="1">IF(SUMIFS(INDIRECT(E$15),DATA[OrgID],$A51,DATA[Rel_D],$C$17)&gt;D51,D51,SUMIFS(INDIRECT(E$15),DATA[OrgID],$A51,DATA[Rel_D],$C$17))</f>
        <v>137</v>
      </c>
      <c r="F51" s="20">
        <f t="shared" ca="1" si="44"/>
        <v>0.33827160493827163</v>
      </c>
      <c r="G51" s="40">
        <f ca="1">IF(SUMIFS(INDIRECT(G$15),DATA[OrgID],$A51,DATA[Rel_D],$C$17)&gt;$E51,$E51,SUMIFS(INDIRECT(G$15),DATA[OrgID],$A51,DATA[Rel_D],$C$17))</f>
        <v>136</v>
      </c>
      <c r="H51" s="20">
        <f t="shared" ca="1" si="45"/>
        <v>0.99270072992700731</v>
      </c>
      <c r="I51" s="40">
        <f ca="1">IF(SUMIFS(INDIRECT(I$15),DATA[OrgID],$A51,DATA[Rel_D],$C$17)&gt;$E51,$E51,SUMIFS(INDIRECT(I$15),DATA[OrgID],$A51,DATA[Rel_D],$C$17))</f>
        <v>137</v>
      </c>
      <c r="J51" s="20">
        <f t="shared" ca="1" si="46"/>
        <v>1</v>
      </c>
      <c r="K51" s="40">
        <f ca="1">IF(SUMIFS(INDIRECT(K$15),DATA[OrgID],$A51,DATA[Rel_D],$C$17)&gt;$E51,$E51,SUMIFS(INDIRECT(K$15),DATA[OrgID],$A51,DATA[Rel_D],$C$17))</f>
        <v>0</v>
      </c>
      <c r="L51" s="20">
        <f t="shared" ca="1" si="47"/>
        <v>0</v>
      </c>
      <c r="M51" s="40">
        <f ca="1">IF(SUMIFS(INDIRECT(M$15),DATA[OrgID],$A51,DATA[Rel_D],$C$17)&gt;$E51,$E51,SUMIFS(INDIRECT(M$15),DATA[OrgID],$A51,DATA[Rel_D],$C$17))</f>
        <v>78</v>
      </c>
      <c r="N51" s="20">
        <f t="shared" ca="1" si="48"/>
        <v>0.56934306569343063</v>
      </c>
      <c r="O51" s="40">
        <f ca="1">IF(SUMIFS(INDIRECT(O$15),DATA[OrgID],$A51,DATA[Rel_D],$C$17)&gt;$E51,$E51,SUMIFS(INDIRECT(O$15),DATA[OrgID],$A51,DATA[Rel_D],$C$17))</f>
        <v>41</v>
      </c>
      <c r="P51" s="20">
        <f t="shared" ca="1" si="49"/>
        <v>0.29927007299270075</v>
      </c>
      <c r="Q51" s="40">
        <f ca="1">IF(SUMIFS(INDIRECT(Q$15),DATA[OrgID],$A51,DATA[Rel_D],$C$17)&gt;$E51,$E51,SUMIFS(INDIRECT(Q$15),DATA[OrgID],$A51,DATA[Rel_D],$C$17))</f>
        <v>137</v>
      </c>
      <c r="R51" s="20">
        <f t="shared" ca="1" si="50"/>
        <v>1</v>
      </c>
      <c r="S51" s="40">
        <f ca="1">IF(SUMIFS(INDIRECT(S$15),DATA[OrgID],$A51,DATA[Rel_D],$C$17)&gt;$E51,$E51,SUMIFS(INDIRECT(S$15),DATA[OrgID],$A51,DATA[Rel_D],$C$17))</f>
        <v>51</v>
      </c>
      <c r="T51" s="20">
        <f t="shared" ca="1" si="51"/>
        <v>0.37226277372262773</v>
      </c>
      <c r="U51" s="40">
        <f ca="1">IF(SUMIFS(INDIRECT(U$15),DATA[OrgID],$A51,DATA[Rel_D],$C$17)&gt;$E51,$E51,SUMIFS(INDIRECT(U$15),DATA[OrgID],$A51,DATA[Rel_D],$C$17))</f>
        <v>1</v>
      </c>
      <c r="V51" s="20">
        <f t="shared" ca="1" si="52"/>
        <v>7.2992700729927005E-3</v>
      </c>
      <c r="W51" s="44"/>
      <c r="X51" s="46">
        <f>IFERROR(VLOOKUP($X$17,'Highrisk data'!$A$10:$DH$38,MATCH(A50,'Highrisk data'!$A$10:$DH$10,0),FALSE),"0")</f>
        <v>111</v>
      </c>
      <c r="Y51" s="46" t="str">
        <f>IFERROR(VLOOKUP($Y$17,'Highrisk data'!$A$10:$DH$38,MATCH(A50,'Highrisk data'!$A$10:$DH$10,0),FALSE),"0")</f>
        <v>0</v>
      </c>
      <c r="Z51" s="20">
        <f t="shared" si="53"/>
        <v>0</v>
      </c>
    </row>
    <row r="52" spans="1:26" x14ac:dyDescent="0.25">
      <c r="A52" t="s">
        <v>536</v>
      </c>
      <c r="B52" s="11" t="str">
        <f>VLOOKUP(A52,DATA[],4,FALSE)</f>
        <v>HV-4</v>
      </c>
      <c r="C52" t="str">
        <f>VLOOKUP(A52,DATA[],5,FALSE)</f>
        <v>The Rosewood Medical Centre</v>
      </c>
      <c r="D52" s="40">
        <f>VLOOKUP($A52,BaseLine!$B$8:$C$114,2,FALSE)</f>
        <v>633</v>
      </c>
      <c r="E52" s="40">
        <f ca="1">IF(SUMIFS(INDIRECT(E$15),DATA[OrgID],$A52,DATA[Rel_D],$C$17)&gt;D52,D52,SUMIFS(INDIRECT(E$15),DATA[OrgID],$A52,DATA[Rel_D],$C$17))</f>
        <v>77</v>
      </c>
      <c r="F52" s="20">
        <f t="shared" ca="1" si="44"/>
        <v>0.12164296998420221</v>
      </c>
      <c r="G52" s="40">
        <f ca="1">IF(SUMIFS(INDIRECT(G$15),DATA[OrgID],$A52,DATA[Rel_D],$C$17)&gt;$E52,$E52,SUMIFS(INDIRECT(G$15),DATA[OrgID],$A52,DATA[Rel_D],$C$17))</f>
        <v>72</v>
      </c>
      <c r="H52" s="20">
        <f t="shared" ca="1" si="45"/>
        <v>0.93506493506493504</v>
      </c>
      <c r="I52" s="40">
        <f ca="1">IF(SUMIFS(INDIRECT(I$15),DATA[OrgID],$A52,DATA[Rel_D],$C$17)&gt;$E52,$E52,SUMIFS(INDIRECT(I$15),DATA[OrgID],$A52,DATA[Rel_D],$C$17))</f>
        <v>72</v>
      </c>
      <c r="J52" s="20">
        <f t="shared" ca="1" si="46"/>
        <v>0.93506493506493504</v>
      </c>
      <c r="K52" s="40">
        <f ca="1">IF(SUMIFS(INDIRECT(K$15),DATA[OrgID],$A52,DATA[Rel_D],$C$17)&gt;$E52,$E52,SUMIFS(INDIRECT(K$15),DATA[OrgID],$A52,DATA[Rel_D],$C$17))</f>
        <v>1</v>
      </c>
      <c r="L52" s="20">
        <f t="shared" ca="1" si="47"/>
        <v>1.2987012987012988E-2</v>
      </c>
      <c r="M52" s="40">
        <f ca="1">IF(SUMIFS(INDIRECT(M$15),DATA[OrgID],$A52,DATA[Rel_D],$C$17)&gt;$E52,$E52,SUMIFS(INDIRECT(M$15),DATA[OrgID],$A52,DATA[Rel_D],$C$17))</f>
        <v>65</v>
      </c>
      <c r="N52" s="20">
        <f t="shared" ca="1" si="48"/>
        <v>0.8441558441558441</v>
      </c>
      <c r="O52" s="40">
        <f ca="1">IF(SUMIFS(INDIRECT(O$15),DATA[OrgID],$A52,DATA[Rel_D],$C$17)&gt;$E52,$E52,SUMIFS(INDIRECT(O$15),DATA[OrgID],$A52,DATA[Rel_D],$C$17))</f>
        <v>62</v>
      </c>
      <c r="P52" s="20">
        <f t="shared" ca="1" si="49"/>
        <v>0.80519480519480524</v>
      </c>
      <c r="Q52" s="40">
        <f ca="1">IF(SUMIFS(INDIRECT(Q$15),DATA[OrgID],$A52,DATA[Rel_D],$C$17)&gt;$E52,$E52,SUMIFS(INDIRECT(Q$15),DATA[OrgID],$A52,DATA[Rel_D],$C$17))</f>
        <v>77</v>
      </c>
      <c r="R52" s="20">
        <f t="shared" ca="1" si="50"/>
        <v>1</v>
      </c>
      <c r="S52" s="40">
        <f ca="1">IF(SUMIFS(INDIRECT(S$15),DATA[OrgID],$A52,DATA[Rel_D],$C$17)&gt;$E52,$E52,SUMIFS(INDIRECT(S$15),DATA[OrgID],$A52,DATA[Rel_D],$C$17))</f>
        <v>34</v>
      </c>
      <c r="T52" s="20">
        <f t="shared" ca="1" si="51"/>
        <v>0.44155844155844154</v>
      </c>
      <c r="U52" s="40">
        <f ca="1">IF(SUMIFS(INDIRECT(U$15),DATA[OrgID],$A52,DATA[Rel_D],$C$17)&gt;$E52,$E52,SUMIFS(INDIRECT(U$15),DATA[OrgID],$A52,DATA[Rel_D],$C$17))</f>
        <v>1</v>
      </c>
      <c r="V52" s="20">
        <f t="shared" ca="1" si="52"/>
        <v>1.2987012987012988E-2</v>
      </c>
      <c r="W52" s="44"/>
      <c r="X52" s="46">
        <f>IFERROR(VLOOKUP($X$17,'Highrisk data'!$A$10:$DH$38,MATCH(A61,'Highrisk data'!$A$10:$DH$10,0),FALSE),"0")</f>
        <v>104</v>
      </c>
      <c r="Y52" s="46" t="str">
        <f>IFERROR(VLOOKUP($Y$17,'Highrisk data'!$A$10:$DH$38,MATCH(A61,'Highrisk data'!$A$10:$DH$10,0),FALSE),"0")</f>
        <v>0</v>
      </c>
      <c r="Z52" s="20">
        <f t="shared" si="53"/>
        <v>0</v>
      </c>
    </row>
    <row r="53" spans="1:26" x14ac:dyDescent="0.25">
      <c r="A53" t="s">
        <v>542</v>
      </c>
      <c r="B53" s="11" t="str">
        <f>VLOOKUP(A53,DATA[],4,FALSE)</f>
        <v>HV-4</v>
      </c>
      <c r="C53" t="str">
        <f>VLOOKUP(A53,DATA[],5,FALSE)</f>
        <v>Harlow Road Surgery (Dr N Tariq)</v>
      </c>
      <c r="D53" s="40">
        <f>VLOOKUP($A53,BaseLine!$B$8:$C$114,2,FALSE)</f>
        <v>129</v>
      </c>
      <c r="E53" s="40">
        <f ca="1">IF(SUMIFS(INDIRECT(E$15),DATA[OrgID],$A53,DATA[Rel_D],$C$17)&gt;D53,D53,SUMIFS(INDIRECT(E$15),DATA[OrgID],$A53,DATA[Rel_D],$C$17))</f>
        <v>35</v>
      </c>
      <c r="F53" s="20">
        <f t="shared" ca="1" si="44"/>
        <v>0.27131782945736432</v>
      </c>
      <c r="G53" s="40">
        <f ca="1">IF(SUMIFS(INDIRECT(G$15),DATA[OrgID],$A53,DATA[Rel_D],$C$17)&gt;$E53,$E53,SUMIFS(INDIRECT(G$15),DATA[OrgID],$A53,DATA[Rel_D],$C$17))</f>
        <v>35</v>
      </c>
      <c r="H53" s="20">
        <f t="shared" ca="1" si="45"/>
        <v>1</v>
      </c>
      <c r="I53" s="40">
        <f ca="1">IF(SUMIFS(INDIRECT(I$15),DATA[OrgID],$A53,DATA[Rel_D],$C$17)&gt;$E53,$E53,SUMIFS(INDIRECT(I$15),DATA[OrgID],$A53,DATA[Rel_D],$C$17))</f>
        <v>35</v>
      </c>
      <c r="J53" s="20">
        <f t="shared" ca="1" si="46"/>
        <v>1</v>
      </c>
      <c r="K53" s="40">
        <f ca="1">IF(SUMIFS(INDIRECT(K$15),DATA[OrgID],$A53,DATA[Rel_D],$C$17)&gt;$E53,$E53,SUMIFS(INDIRECT(K$15),DATA[OrgID],$A53,DATA[Rel_D],$C$17))</f>
        <v>0</v>
      </c>
      <c r="L53" s="20">
        <f t="shared" ca="1" si="47"/>
        <v>0</v>
      </c>
      <c r="M53" s="40">
        <f ca="1">IF(SUMIFS(INDIRECT(M$15),DATA[OrgID],$A53,DATA[Rel_D],$C$17)&gt;$E53,$E53,SUMIFS(INDIRECT(M$15),DATA[OrgID],$A53,DATA[Rel_D],$C$17))</f>
        <v>22</v>
      </c>
      <c r="N53" s="20">
        <f t="shared" ca="1" si="48"/>
        <v>0.62857142857142856</v>
      </c>
      <c r="O53" s="40">
        <f ca="1">IF(SUMIFS(INDIRECT(O$15),DATA[OrgID],$A53,DATA[Rel_D],$C$17)&gt;$E53,$E53,SUMIFS(INDIRECT(O$15),DATA[OrgID],$A53,DATA[Rel_D],$C$17))</f>
        <v>10</v>
      </c>
      <c r="P53" s="20">
        <f t="shared" ca="1" si="49"/>
        <v>0.2857142857142857</v>
      </c>
      <c r="Q53" s="40">
        <f ca="1">IF(SUMIFS(INDIRECT(Q$15),DATA[OrgID],$A53,DATA[Rel_D],$C$17)&gt;$E53,$E53,SUMIFS(INDIRECT(Q$15),DATA[OrgID],$A53,DATA[Rel_D],$C$17))</f>
        <v>35</v>
      </c>
      <c r="R53" s="20">
        <f t="shared" ca="1" si="50"/>
        <v>1</v>
      </c>
      <c r="S53" s="40">
        <f ca="1">IF(SUMIFS(INDIRECT(S$15),DATA[OrgID],$A53,DATA[Rel_D],$C$17)&gt;$E53,$E53,SUMIFS(INDIRECT(S$15),DATA[OrgID],$A53,DATA[Rel_D],$C$17))</f>
        <v>8</v>
      </c>
      <c r="T53" s="20">
        <f t="shared" ca="1" si="51"/>
        <v>0.22857142857142856</v>
      </c>
      <c r="U53" s="40">
        <f ca="1">IF(SUMIFS(INDIRECT(U$15),DATA[OrgID],$A53,DATA[Rel_D],$C$17)&gt;$E53,$E53,SUMIFS(INDIRECT(U$15),DATA[OrgID],$A53,DATA[Rel_D],$C$17))</f>
        <v>1</v>
      </c>
      <c r="V53" s="20">
        <f t="shared" ca="1" si="52"/>
        <v>2.8571428571428571E-2</v>
      </c>
      <c r="W53" s="44"/>
      <c r="X53" s="46">
        <f>IFERROR(VLOOKUP($X$17,'Highrisk data'!$A$10:$DH$38,MATCH(A62,'Highrisk data'!$A$10:$DH$10,0),FALSE),"0")</f>
        <v>203</v>
      </c>
      <c r="Y53" s="46" t="str">
        <f>IFERROR(VLOOKUP($Y$17,'Highrisk data'!$A$10:$DH$38,MATCH(A62,'Highrisk data'!$A$10:$DH$10,0),FALSE),"0")</f>
        <v>0</v>
      </c>
      <c r="Z53" s="20">
        <f t="shared" si="53"/>
        <v>0</v>
      </c>
    </row>
    <row r="54" spans="1:26" x14ac:dyDescent="0.25">
      <c r="A54" t="s">
        <v>546</v>
      </c>
      <c r="B54" s="11" t="str">
        <f>VLOOKUP(A54,DATA[],4,FALSE)</f>
        <v>HV-4</v>
      </c>
      <c r="C54" t="str">
        <f>VLOOKUP(A54,DATA[],5,FALSE)</f>
        <v>Rainham Health Centre</v>
      </c>
      <c r="D54" s="40">
        <f>VLOOKUP($A54,BaseLine!$B$8:$C$114,2,FALSE)</f>
        <v>206</v>
      </c>
      <c r="E54" s="40">
        <f ca="1">IF(SUMIFS(INDIRECT(E$15),DATA[OrgID],$A54,DATA[Rel_D],$C$17)&gt;D54,D54,SUMIFS(INDIRECT(E$15),DATA[OrgID],$A54,DATA[Rel_D],$C$17))</f>
        <v>99</v>
      </c>
      <c r="F54" s="20">
        <f t="shared" ca="1" si="44"/>
        <v>0.48058252427184467</v>
      </c>
      <c r="G54" s="40">
        <f ca="1">IF(SUMIFS(INDIRECT(G$15),DATA[OrgID],$A54,DATA[Rel_D],$C$17)&gt;$E54,$E54,SUMIFS(INDIRECT(G$15),DATA[OrgID],$A54,DATA[Rel_D],$C$17))</f>
        <v>91</v>
      </c>
      <c r="H54" s="20">
        <f t="shared" ca="1" si="45"/>
        <v>0.91919191919191923</v>
      </c>
      <c r="I54" s="40">
        <f ca="1">IF(SUMIFS(INDIRECT(I$15),DATA[OrgID],$A54,DATA[Rel_D],$C$17)&gt;$E54,$E54,SUMIFS(INDIRECT(I$15),DATA[OrgID],$A54,DATA[Rel_D],$C$17))</f>
        <v>98</v>
      </c>
      <c r="J54" s="20">
        <f t="shared" ca="1" si="46"/>
        <v>0.98989898989898994</v>
      </c>
      <c r="K54" s="40">
        <f ca="1">IF(SUMIFS(INDIRECT(K$15),DATA[OrgID],$A54,DATA[Rel_D],$C$17)&gt;$E54,$E54,SUMIFS(INDIRECT(K$15),DATA[OrgID],$A54,DATA[Rel_D],$C$17))</f>
        <v>0</v>
      </c>
      <c r="L54" s="20">
        <f t="shared" ca="1" si="47"/>
        <v>0</v>
      </c>
      <c r="M54" s="40">
        <f ca="1">IF(SUMIFS(INDIRECT(M$15),DATA[OrgID],$A54,DATA[Rel_D],$C$17)&gt;$E54,$E54,SUMIFS(INDIRECT(M$15),DATA[OrgID],$A54,DATA[Rel_D],$C$17))</f>
        <v>78</v>
      </c>
      <c r="N54" s="20">
        <f t="shared" ca="1" si="48"/>
        <v>0.78787878787878785</v>
      </c>
      <c r="O54" s="40">
        <f ca="1">IF(SUMIFS(INDIRECT(O$15),DATA[OrgID],$A54,DATA[Rel_D],$C$17)&gt;$E54,$E54,SUMIFS(INDIRECT(O$15),DATA[OrgID],$A54,DATA[Rel_D],$C$17))</f>
        <v>7</v>
      </c>
      <c r="P54" s="20">
        <f t="shared" ca="1" si="49"/>
        <v>7.0707070707070704E-2</v>
      </c>
      <c r="Q54" s="40">
        <f ca="1">IF(SUMIFS(INDIRECT(Q$15),DATA[OrgID],$A54,DATA[Rel_D],$C$17)&gt;$E54,$E54,SUMIFS(INDIRECT(Q$15),DATA[OrgID],$A54,DATA[Rel_D],$C$17))</f>
        <v>99</v>
      </c>
      <c r="R54" s="20">
        <f t="shared" ca="1" si="50"/>
        <v>1</v>
      </c>
      <c r="S54" s="40">
        <f ca="1">IF(SUMIFS(INDIRECT(S$15),DATA[OrgID],$A54,DATA[Rel_D],$C$17)&gt;$E54,$E54,SUMIFS(INDIRECT(S$15),DATA[OrgID],$A54,DATA[Rel_D],$C$17))</f>
        <v>48</v>
      </c>
      <c r="T54" s="20">
        <f t="shared" ca="1" si="51"/>
        <v>0.48484848484848486</v>
      </c>
      <c r="U54" s="40">
        <f ca="1">IF(SUMIFS(INDIRECT(U$15),DATA[OrgID],$A54,DATA[Rel_D],$C$17)&gt;$E54,$E54,SUMIFS(INDIRECT(U$15),DATA[OrgID],$A54,DATA[Rel_D],$C$17))</f>
        <v>0</v>
      </c>
      <c r="V54" s="20">
        <f t="shared" ca="1" si="52"/>
        <v>0</v>
      </c>
      <c r="W54" s="44"/>
      <c r="X54" s="46">
        <f>IFERROR(VLOOKUP($X$17,'Highrisk data'!$A$10:$DH$38,MATCH(A51,'Highrisk data'!$A$10:$DH$10,0),FALSE),"0")</f>
        <v>90</v>
      </c>
      <c r="Y54" s="46" t="str">
        <f>IFERROR(VLOOKUP($Y$17,'Highrisk data'!$A$10:$DH$38,MATCH(A51,'Highrisk data'!$A$10:$DH$10,0),FALSE),"0")</f>
        <v>0</v>
      </c>
      <c r="Z54" s="20">
        <f t="shared" si="53"/>
        <v>0</v>
      </c>
    </row>
    <row r="55" spans="1:26" x14ac:dyDescent="0.25">
      <c r="A55" t="s">
        <v>550</v>
      </c>
      <c r="B55" s="11" t="str">
        <f>VLOOKUP(A55,DATA[],4,FALSE)</f>
        <v>HV-4</v>
      </c>
      <c r="C55" t="str">
        <f>VLOOKUP(A55,DATA[],5,FALSE)</f>
        <v>Berwick Surgery</v>
      </c>
      <c r="D55" s="40">
        <f>VLOOKUP($A55,BaseLine!$B$8:$C$114,2,FALSE)</f>
        <v>226</v>
      </c>
      <c r="E55" s="40">
        <f ca="1">IF(SUMIFS(INDIRECT(E$15),DATA[OrgID],$A55,DATA[Rel_D],$C$17)&gt;D55,D55,SUMIFS(INDIRECT(E$15),DATA[OrgID],$A55,DATA[Rel_D],$C$17))</f>
        <v>81</v>
      </c>
      <c r="F55" s="20">
        <f t="shared" ca="1" si="44"/>
        <v>0.3584070796460177</v>
      </c>
      <c r="G55" s="40">
        <f ca="1">IF(SUMIFS(INDIRECT(G$15),DATA[OrgID],$A55,DATA[Rel_D],$C$17)&gt;$E55,$E55,SUMIFS(INDIRECT(G$15),DATA[OrgID],$A55,DATA[Rel_D],$C$17))</f>
        <v>80</v>
      </c>
      <c r="H55" s="20">
        <f t="shared" ca="1" si="45"/>
        <v>0.98765432098765427</v>
      </c>
      <c r="I55" s="40">
        <f ca="1">IF(SUMIFS(INDIRECT(I$15),DATA[OrgID],$A55,DATA[Rel_D],$C$17)&gt;$E55,$E55,SUMIFS(INDIRECT(I$15),DATA[OrgID],$A55,DATA[Rel_D],$C$17))</f>
        <v>81</v>
      </c>
      <c r="J55" s="20">
        <f t="shared" ca="1" si="46"/>
        <v>1</v>
      </c>
      <c r="K55" s="40">
        <f ca="1">IF(SUMIFS(INDIRECT(K$15),DATA[OrgID],$A55,DATA[Rel_D],$C$17)&gt;$E55,$E55,SUMIFS(INDIRECT(K$15),DATA[OrgID],$A55,DATA[Rel_D],$C$17))</f>
        <v>0</v>
      </c>
      <c r="L55" s="20">
        <f t="shared" ca="1" si="47"/>
        <v>0</v>
      </c>
      <c r="M55" s="40">
        <f ca="1">IF(SUMIFS(INDIRECT(M$15),DATA[OrgID],$A55,DATA[Rel_D],$C$17)&gt;$E55,$E55,SUMIFS(INDIRECT(M$15),DATA[OrgID],$A55,DATA[Rel_D],$C$17))</f>
        <v>7</v>
      </c>
      <c r="N55" s="20">
        <f t="shared" ca="1" si="48"/>
        <v>8.6419753086419748E-2</v>
      </c>
      <c r="O55" s="40">
        <f ca="1">IF(SUMIFS(INDIRECT(O$15),DATA[OrgID],$A55,DATA[Rel_D],$C$17)&gt;$E55,$E55,SUMIFS(INDIRECT(O$15),DATA[OrgID],$A55,DATA[Rel_D],$C$17))</f>
        <v>0</v>
      </c>
      <c r="P55" s="20">
        <f t="shared" ca="1" si="49"/>
        <v>0</v>
      </c>
      <c r="Q55" s="40">
        <f ca="1">IF(SUMIFS(INDIRECT(Q$15),DATA[OrgID],$A55,DATA[Rel_D],$C$17)&gt;$E55,$E55,SUMIFS(INDIRECT(Q$15),DATA[OrgID],$A55,DATA[Rel_D],$C$17))</f>
        <v>81</v>
      </c>
      <c r="R55" s="20">
        <f t="shared" ca="1" si="50"/>
        <v>1</v>
      </c>
      <c r="S55" s="40">
        <f ca="1">IF(SUMIFS(INDIRECT(S$15),DATA[OrgID],$A55,DATA[Rel_D],$C$17)&gt;$E55,$E55,SUMIFS(INDIRECT(S$15),DATA[OrgID],$A55,DATA[Rel_D],$C$17))</f>
        <v>52</v>
      </c>
      <c r="T55" s="20">
        <f t="shared" ca="1" si="51"/>
        <v>0.64197530864197527</v>
      </c>
      <c r="U55" s="40">
        <f ca="1">IF(SUMIFS(INDIRECT(U$15),DATA[OrgID],$A55,DATA[Rel_D],$C$17)&gt;$E55,$E55,SUMIFS(INDIRECT(U$15),DATA[OrgID],$A55,DATA[Rel_D],$C$17))</f>
        <v>4</v>
      </c>
      <c r="V55" s="20">
        <f t="shared" ca="1" si="52"/>
        <v>4.9382716049382713E-2</v>
      </c>
      <c r="W55" s="44"/>
      <c r="X55" s="46">
        <f>IFERROR(VLOOKUP($X$17,'Highrisk data'!$A$10:$DH$38,MATCH(A52,'Highrisk data'!$A$10:$DH$10,0),FALSE),"0")</f>
        <v>233</v>
      </c>
      <c r="Y55" s="46" t="str">
        <f>IFERROR(VLOOKUP($Y$17,'Highrisk data'!$A$10:$DH$38,MATCH(A52,'Highrisk data'!$A$10:$DH$10,0),FALSE),"0")</f>
        <v>0</v>
      </c>
      <c r="Z55" s="20">
        <f t="shared" si="53"/>
        <v>0</v>
      </c>
    </row>
    <row r="56" spans="1:26" x14ac:dyDescent="0.25">
      <c r="A56" t="s">
        <v>555</v>
      </c>
      <c r="B56" s="11" t="str">
        <f>VLOOKUP(A56,DATA[],4,FALSE)</f>
        <v>HV-4</v>
      </c>
      <c r="C56" t="str">
        <f>VLOOKUP(A56,DATA[],5,FALSE)</f>
        <v>South Hornchurch Medical Practice</v>
      </c>
      <c r="D56" s="40">
        <f>VLOOKUP($A56,BaseLine!$B$8:$C$114,2,FALSE)</f>
        <v>239</v>
      </c>
      <c r="E56" s="40">
        <f ca="1">IF(SUMIFS(INDIRECT(E$15),DATA[OrgID],$A56,DATA[Rel_D],$C$17)&gt;D56,D56,SUMIFS(INDIRECT(E$15),DATA[OrgID],$A56,DATA[Rel_D],$C$17))</f>
        <v>39</v>
      </c>
      <c r="F56" s="20">
        <f t="shared" ca="1" si="44"/>
        <v>0.16317991631799164</v>
      </c>
      <c r="G56" s="40">
        <f ca="1">IF(SUMIFS(INDIRECT(G$15),DATA[OrgID],$A56,DATA[Rel_D],$C$17)&gt;$E56,$E56,SUMIFS(INDIRECT(G$15),DATA[OrgID],$A56,DATA[Rel_D],$C$17))</f>
        <v>39</v>
      </c>
      <c r="H56" s="20">
        <f t="shared" ca="1" si="45"/>
        <v>1</v>
      </c>
      <c r="I56" s="40">
        <f ca="1">IF(SUMIFS(INDIRECT(I$15),DATA[OrgID],$A56,DATA[Rel_D],$C$17)&gt;$E56,$E56,SUMIFS(INDIRECT(I$15),DATA[OrgID],$A56,DATA[Rel_D],$C$17))</f>
        <v>39</v>
      </c>
      <c r="J56" s="20">
        <f t="shared" ca="1" si="46"/>
        <v>1</v>
      </c>
      <c r="K56" s="40">
        <f ca="1">IF(SUMIFS(INDIRECT(K$15),DATA[OrgID],$A56,DATA[Rel_D],$C$17)&gt;$E56,$E56,SUMIFS(INDIRECT(K$15),DATA[OrgID],$A56,DATA[Rel_D],$C$17))</f>
        <v>0</v>
      </c>
      <c r="L56" s="20">
        <f t="shared" ca="1" si="47"/>
        <v>0</v>
      </c>
      <c r="M56" s="40">
        <f ca="1">IF(SUMIFS(INDIRECT(M$15),DATA[OrgID],$A56,DATA[Rel_D],$C$17)&gt;$E56,$E56,SUMIFS(INDIRECT(M$15),DATA[OrgID],$A56,DATA[Rel_D],$C$17))</f>
        <v>2</v>
      </c>
      <c r="N56" s="20">
        <f t="shared" ca="1" si="48"/>
        <v>5.128205128205128E-2</v>
      </c>
      <c r="O56" s="40">
        <f ca="1">IF(SUMIFS(INDIRECT(O$15),DATA[OrgID],$A56,DATA[Rel_D],$C$17)&gt;$E56,$E56,SUMIFS(INDIRECT(O$15),DATA[OrgID],$A56,DATA[Rel_D],$C$17))</f>
        <v>24</v>
      </c>
      <c r="P56" s="20">
        <f t="shared" ca="1" si="49"/>
        <v>0.61538461538461542</v>
      </c>
      <c r="Q56" s="40">
        <f ca="1">IF(SUMIFS(INDIRECT(Q$15),DATA[OrgID],$A56,DATA[Rel_D],$C$17)&gt;$E56,$E56,SUMIFS(INDIRECT(Q$15),DATA[OrgID],$A56,DATA[Rel_D],$C$17))</f>
        <v>39</v>
      </c>
      <c r="R56" s="20">
        <f t="shared" ca="1" si="50"/>
        <v>1</v>
      </c>
      <c r="S56" s="40">
        <f ca="1">IF(SUMIFS(INDIRECT(S$15),DATA[OrgID],$A56,DATA[Rel_D],$C$17)&gt;$E56,$E56,SUMIFS(INDIRECT(S$15),DATA[OrgID],$A56,DATA[Rel_D],$C$17))</f>
        <v>18</v>
      </c>
      <c r="T56" s="20">
        <f t="shared" ca="1" si="51"/>
        <v>0.46153846153846156</v>
      </c>
      <c r="U56" s="40">
        <f ca="1">IF(SUMIFS(INDIRECT(U$15),DATA[OrgID],$A56,DATA[Rel_D],$C$17)&gt;$E56,$E56,SUMIFS(INDIRECT(U$15),DATA[OrgID],$A56,DATA[Rel_D],$C$17))</f>
        <v>2</v>
      </c>
      <c r="V56" s="20">
        <f t="shared" ca="1" si="52"/>
        <v>5.128205128205128E-2</v>
      </c>
      <c r="W56" s="44"/>
      <c r="X56" s="46">
        <f>IFERROR(VLOOKUP($X$17,'Highrisk data'!$A$10:$DH$38,MATCH(A53,'Highrisk data'!$A$10:$DH$10,0),FALSE),"0")</f>
        <v>37</v>
      </c>
      <c r="Y56" s="46" t="str">
        <f>IFERROR(VLOOKUP($Y$17,'Highrisk data'!$A$10:$DH$38,MATCH(A53,'Highrisk data'!$A$10:$DH$10,0),FALSE),"0")</f>
        <v>0</v>
      </c>
      <c r="Z56" s="20">
        <f t="shared" si="53"/>
        <v>0</v>
      </c>
    </row>
    <row r="57" spans="1:26" x14ac:dyDescent="0.25">
      <c r="A57" t="s">
        <v>571</v>
      </c>
      <c r="B57" s="11" t="str">
        <f>VLOOKUP(A57,DATA[],4,FALSE)</f>
        <v>HV-4</v>
      </c>
      <c r="C57" t="str">
        <f>VLOOKUP(A57,DATA[],5,FALSE)</f>
        <v>Upminster Medical Centre</v>
      </c>
      <c r="D57" s="40">
        <f>VLOOKUP($A57,BaseLine!$B$8:$C$114,2,FALSE)</f>
        <v>136</v>
      </c>
      <c r="E57" s="40">
        <f ca="1">IF(SUMIFS(INDIRECT(E$15),DATA[OrgID],$A57,DATA[Rel_D],$C$17)&gt;D57,D57,SUMIFS(INDIRECT(E$15),DATA[OrgID],$A57,DATA[Rel_D],$C$17))</f>
        <v>0</v>
      </c>
      <c r="F57" s="20">
        <f t="shared" ca="1" si="44"/>
        <v>0</v>
      </c>
      <c r="G57" s="40">
        <f ca="1">IF(SUMIFS(INDIRECT(G$15),DATA[OrgID],$A57,DATA[Rel_D],$C$17)&gt;$E57,$E57,SUMIFS(INDIRECT(G$15),DATA[OrgID],$A57,DATA[Rel_D],$C$17))</f>
        <v>0</v>
      </c>
      <c r="H57" s="20" t="str">
        <f ca="1">IFERROR(G57/$E57,"0%")</f>
        <v>0%</v>
      </c>
      <c r="I57" s="40">
        <f ca="1">IF(SUMIFS(INDIRECT(I$15),DATA[OrgID],$A57,DATA[Rel_D],$C$17)&gt;$E57,$E57,SUMIFS(INDIRECT(I$15),DATA[OrgID],$A57,DATA[Rel_D],$C$17))</f>
        <v>0</v>
      </c>
      <c r="J57" s="20" t="str">
        <f ca="1">IFERROR(I57/$E57,"0%")</f>
        <v>0%</v>
      </c>
      <c r="K57" s="40">
        <f ca="1">IF(SUMIFS(INDIRECT(K$15),DATA[OrgID],$A57,DATA[Rel_D],$C$17)&gt;$E57,$E57,SUMIFS(INDIRECT(K$15),DATA[OrgID],$A57,DATA[Rel_D],$C$17))</f>
        <v>0</v>
      </c>
      <c r="L57" s="20" t="str">
        <f ca="1">IFERROR(K57/$E57,"0%")</f>
        <v>0%</v>
      </c>
      <c r="M57" s="40">
        <f ca="1">IF(SUMIFS(INDIRECT(M$15),DATA[OrgID],$A57,DATA[Rel_D],$C$17)&gt;$E57,$E57,SUMIFS(INDIRECT(M$15),DATA[OrgID],$A57,DATA[Rel_D],$C$17))</f>
        <v>0</v>
      </c>
      <c r="N57" s="20" t="str">
        <f ca="1">IFERROR(M57/$E57,"0%")</f>
        <v>0%</v>
      </c>
      <c r="O57" s="40">
        <f ca="1">IF(SUMIFS(INDIRECT(O$15),DATA[OrgID],$A57,DATA[Rel_D],$C$17)&gt;$E57,$E57,SUMIFS(INDIRECT(O$15),DATA[OrgID],$A57,DATA[Rel_D],$C$17))</f>
        <v>0</v>
      </c>
      <c r="P57" s="20" t="str">
        <f ca="1">IFERROR(O57/$E57,"0%")</f>
        <v>0%</v>
      </c>
      <c r="Q57" s="40">
        <f ca="1">IF(SUMIFS(INDIRECT(Q$15),DATA[OrgID],$A57,DATA[Rel_D],$C$17)&gt;$E57,$E57,SUMIFS(INDIRECT(Q$15),DATA[OrgID],$A57,DATA[Rel_D],$C$17))</f>
        <v>0</v>
      </c>
      <c r="R57" s="20" t="str">
        <f ca="1">IFERROR(Q57/$E57,"0%")</f>
        <v>0%</v>
      </c>
      <c r="S57" s="40">
        <f ca="1">IF(SUMIFS(INDIRECT(S$15),DATA[OrgID],$A57,DATA[Rel_D],$C$17)&gt;$E57,$E57,SUMIFS(INDIRECT(S$15),DATA[OrgID],$A57,DATA[Rel_D],$C$17))</f>
        <v>0</v>
      </c>
      <c r="T57" s="20" t="str">
        <f ca="1">IFERROR(S57/$E57,"0%")</f>
        <v>0%</v>
      </c>
      <c r="U57" s="40">
        <f ca="1">IF(SUMIFS(INDIRECT(U$15),DATA[OrgID],$A57,DATA[Rel_D],$C$17)&gt;$E57,$E57,SUMIFS(INDIRECT(U$15),DATA[OrgID],$A57,DATA[Rel_D],$C$17))</f>
        <v>0</v>
      </c>
      <c r="V57" s="20" t="str">
        <f ca="1">IFERROR(U57/$E57,"0%")</f>
        <v>0%</v>
      </c>
      <c r="W57" s="44"/>
      <c r="X57" s="46">
        <f>IFERROR(VLOOKUP($X$17,'Highrisk data'!$A$10:$DH$38,MATCH(A54,'Highrisk data'!$A$10:$DH$10,0),FALSE),"0")</f>
        <v>106</v>
      </c>
      <c r="Y57" s="46" t="str">
        <f>IFERROR(VLOOKUP($Y$17,'Highrisk data'!$A$10:$DH$38,MATCH(A54,'Highrisk data'!$A$10:$DH$10,0),FALSE),"0")</f>
        <v>0</v>
      </c>
      <c r="Z57" s="20">
        <f t="shared" si="53"/>
        <v>0</v>
      </c>
    </row>
    <row r="58" spans="1:26" x14ac:dyDescent="0.25">
      <c r="A58" t="s">
        <v>576</v>
      </c>
      <c r="B58" s="11" t="str">
        <f>VLOOKUP(A58,DATA[],4,FALSE)</f>
        <v>HV-4</v>
      </c>
      <c r="C58" t="str">
        <f>VLOOKUP(A58,DATA[],5,FALSE)</f>
        <v>The Upminster Bridge Surgery (Dr O'Moore)</v>
      </c>
      <c r="D58" s="40">
        <f>VLOOKUP($A58,BaseLine!$B$8:$C$114,2,FALSE)</f>
        <v>232</v>
      </c>
      <c r="E58" s="40">
        <f ca="1">IF(SUMIFS(INDIRECT(E$15),DATA[OrgID],$A58,DATA[Rel_D],$C$17)&gt;D58,D58,SUMIFS(INDIRECT(E$15),DATA[OrgID],$A58,DATA[Rel_D],$C$17))</f>
        <v>38</v>
      </c>
      <c r="F58" s="20">
        <f t="shared" ca="1" si="44"/>
        <v>0.16379310344827586</v>
      </c>
      <c r="G58" s="40">
        <f ca="1">IF(SUMIFS(INDIRECT(G$15),DATA[OrgID],$A58,DATA[Rel_D],$C$17)&gt;$E58,$E58,SUMIFS(INDIRECT(G$15),DATA[OrgID],$A58,DATA[Rel_D],$C$17))</f>
        <v>36</v>
      </c>
      <c r="H58" s="20">
        <f t="shared" ca="1" si="45"/>
        <v>0.94736842105263153</v>
      </c>
      <c r="I58" s="40">
        <f ca="1">IF(SUMIFS(INDIRECT(I$15),DATA[OrgID],$A58,DATA[Rel_D],$C$17)&gt;$E58,$E58,SUMIFS(INDIRECT(I$15),DATA[OrgID],$A58,DATA[Rel_D],$C$17))</f>
        <v>35</v>
      </c>
      <c r="J58" s="20">
        <f t="shared" ca="1" si="46"/>
        <v>0.92105263157894735</v>
      </c>
      <c r="K58" s="40">
        <f ca="1">IF(SUMIFS(INDIRECT(K$15),DATA[OrgID],$A58,DATA[Rel_D],$C$17)&gt;$E58,$E58,SUMIFS(INDIRECT(K$15),DATA[OrgID],$A58,DATA[Rel_D],$C$17))</f>
        <v>0</v>
      </c>
      <c r="L58" s="20">
        <f t="shared" ca="1" si="47"/>
        <v>0</v>
      </c>
      <c r="M58" s="40">
        <f ca="1">IF(SUMIFS(INDIRECT(M$15),DATA[OrgID],$A58,DATA[Rel_D],$C$17)&gt;$E58,$E58,SUMIFS(INDIRECT(M$15),DATA[OrgID],$A58,DATA[Rel_D],$C$17))</f>
        <v>4</v>
      </c>
      <c r="N58" s="20">
        <f t="shared" ca="1" si="48"/>
        <v>0.10526315789473684</v>
      </c>
      <c r="O58" s="40">
        <f ca="1">IF(SUMIFS(INDIRECT(O$15),DATA[OrgID],$A58,DATA[Rel_D],$C$17)&gt;$E58,$E58,SUMIFS(INDIRECT(O$15),DATA[OrgID],$A58,DATA[Rel_D],$C$17))</f>
        <v>4</v>
      </c>
      <c r="P58" s="20">
        <f t="shared" ca="1" si="49"/>
        <v>0.10526315789473684</v>
      </c>
      <c r="Q58" s="40">
        <f ca="1">IF(SUMIFS(INDIRECT(Q$15),DATA[OrgID],$A58,DATA[Rel_D],$C$17)&gt;$E58,$E58,SUMIFS(INDIRECT(Q$15),DATA[OrgID],$A58,DATA[Rel_D],$C$17))</f>
        <v>38</v>
      </c>
      <c r="R58" s="20">
        <f t="shared" ca="1" si="50"/>
        <v>1</v>
      </c>
      <c r="S58" s="40">
        <f ca="1">IF(SUMIFS(INDIRECT(S$15),DATA[OrgID],$A58,DATA[Rel_D],$C$17)&gt;$E58,$E58,SUMIFS(INDIRECT(S$15),DATA[OrgID],$A58,DATA[Rel_D],$C$17))</f>
        <v>10</v>
      </c>
      <c r="T58" s="20">
        <f t="shared" ca="1" si="51"/>
        <v>0.26315789473684209</v>
      </c>
      <c r="U58" s="40">
        <f ca="1">IF(SUMIFS(INDIRECT(U$15),DATA[OrgID],$A58,DATA[Rel_D],$C$17)&gt;$E58,$E58,SUMIFS(INDIRECT(U$15),DATA[OrgID],$A58,DATA[Rel_D],$C$17))</f>
        <v>0</v>
      </c>
      <c r="V58" s="20">
        <f t="shared" ca="1" si="52"/>
        <v>0</v>
      </c>
      <c r="W58" s="44"/>
      <c r="X58" s="46">
        <f>IFERROR(VLOOKUP($X$17,'Highrisk data'!$A$10:$DH$38,MATCH(A55,'Highrisk data'!$A$10:$DH$10,0),FALSE),"0")</f>
        <v>98</v>
      </c>
      <c r="Y58" s="46" t="str">
        <f>IFERROR(VLOOKUP($Y$17,'Highrisk data'!$A$10:$DH$38,MATCH(A55,'Highrisk data'!$A$10:$DH$10,0),FALSE),"0")</f>
        <v>0</v>
      </c>
      <c r="Z58" s="20">
        <f t="shared" si="53"/>
        <v>0</v>
      </c>
    </row>
    <row r="59" spans="1:26" x14ac:dyDescent="0.25">
      <c r="A59" t="s">
        <v>425</v>
      </c>
      <c r="B59" s="11" t="str">
        <f>VLOOKUP(A59,DATA[],4,FALSE)</f>
        <v>HV-4</v>
      </c>
      <c r="C59" t="str">
        <f>VLOOKUP(A59,DATA[],5,FALSE)</f>
        <v>Billet Lane Medical Centre</v>
      </c>
      <c r="D59" s="40">
        <f>VLOOKUP($A59,BaseLine!$B$8:$C$114,2,FALSE)</f>
        <v>146</v>
      </c>
      <c r="E59" s="40">
        <f ca="1">IF(SUMIFS(INDIRECT(E$15),DATA[OrgID],$A59,DATA[Rel_D],$C$17)&gt;D59,D59,SUMIFS(INDIRECT(E$15),DATA[OrgID],$A59,DATA[Rel_D],$C$17))</f>
        <v>51</v>
      </c>
      <c r="F59" s="20">
        <f t="shared" ca="1" si="44"/>
        <v>0.34931506849315069</v>
      </c>
      <c r="G59" s="40">
        <f ca="1">IF(SUMIFS(INDIRECT(G$15),DATA[OrgID],$A59,DATA[Rel_D],$C$17)&gt;$E59,$E59,SUMIFS(INDIRECT(G$15),DATA[OrgID],$A59,DATA[Rel_D],$C$17))</f>
        <v>50</v>
      </c>
      <c r="H59" s="20">
        <f t="shared" ca="1" si="45"/>
        <v>0.98039215686274506</v>
      </c>
      <c r="I59" s="40">
        <f ca="1">IF(SUMIFS(INDIRECT(I$15),DATA[OrgID],$A59,DATA[Rel_D],$C$17)&gt;$E59,$E59,SUMIFS(INDIRECT(I$15),DATA[OrgID],$A59,DATA[Rel_D],$C$17))</f>
        <v>50</v>
      </c>
      <c r="J59" s="20">
        <f t="shared" ca="1" si="46"/>
        <v>0.98039215686274506</v>
      </c>
      <c r="K59" s="40">
        <f ca="1">IF(SUMIFS(INDIRECT(K$15),DATA[OrgID],$A59,DATA[Rel_D],$C$17)&gt;$E59,$E59,SUMIFS(INDIRECT(K$15),DATA[OrgID],$A59,DATA[Rel_D],$C$17))</f>
        <v>11</v>
      </c>
      <c r="L59" s="20">
        <f t="shared" ca="1" si="47"/>
        <v>0.21568627450980393</v>
      </c>
      <c r="M59" s="40">
        <f ca="1">IF(SUMIFS(INDIRECT(M$15),DATA[OrgID],$A59,DATA[Rel_D],$C$17)&gt;$E59,$E59,SUMIFS(INDIRECT(M$15),DATA[OrgID],$A59,DATA[Rel_D],$C$17))</f>
        <v>26</v>
      </c>
      <c r="N59" s="20">
        <f t="shared" ca="1" si="48"/>
        <v>0.50980392156862742</v>
      </c>
      <c r="O59" s="40">
        <f ca="1">IF(SUMIFS(INDIRECT(O$15),DATA[OrgID],$A59,DATA[Rel_D],$C$17)&gt;$E59,$E59,SUMIFS(INDIRECT(O$15),DATA[OrgID],$A59,DATA[Rel_D],$C$17))</f>
        <v>13</v>
      </c>
      <c r="P59" s="20">
        <f t="shared" ca="1" si="49"/>
        <v>0.25490196078431371</v>
      </c>
      <c r="Q59" s="40">
        <f ca="1">IF(SUMIFS(INDIRECT(Q$15),DATA[OrgID],$A59,DATA[Rel_D],$C$17)&gt;$E59,$E59,SUMIFS(INDIRECT(Q$15),DATA[OrgID],$A59,DATA[Rel_D],$C$17))</f>
        <v>51</v>
      </c>
      <c r="R59" s="20">
        <f t="shared" ca="1" si="50"/>
        <v>1</v>
      </c>
      <c r="S59" s="40">
        <f ca="1">IF(SUMIFS(INDIRECT(S$15),DATA[OrgID],$A59,DATA[Rel_D],$C$17)&gt;$E59,$E59,SUMIFS(INDIRECT(S$15),DATA[OrgID],$A59,DATA[Rel_D],$C$17))</f>
        <v>21</v>
      </c>
      <c r="T59" s="20">
        <f t="shared" ca="1" si="51"/>
        <v>0.41176470588235292</v>
      </c>
      <c r="U59" s="40">
        <f ca="1">IF(SUMIFS(INDIRECT(U$15),DATA[OrgID],$A59,DATA[Rel_D],$C$17)&gt;$E59,$E59,SUMIFS(INDIRECT(U$15),DATA[OrgID],$A59,DATA[Rel_D],$C$17))</f>
        <v>0</v>
      </c>
      <c r="V59" s="20">
        <f t="shared" ca="1" si="52"/>
        <v>0</v>
      </c>
      <c r="W59" s="44"/>
      <c r="X59" s="46">
        <f>IFERROR(VLOOKUP($X$17,'Highrisk data'!$A$10:$DH$38,MATCH(A56,'Highrisk data'!$A$10:$DH$10,0),FALSE),"0")</f>
        <v>81</v>
      </c>
      <c r="Y59" s="46" t="str">
        <f>IFERROR(VLOOKUP($Y$17,'Highrisk data'!$A$10:$DH$38,MATCH(A56,'Highrisk data'!$A$10:$DH$10,0),FALSE),"0")</f>
        <v>0</v>
      </c>
      <c r="Z59" s="20">
        <f t="shared" si="53"/>
        <v>0</v>
      </c>
    </row>
    <row r="60" spans="1:26" x14ac:dyDescent="0.25">
      <c r="A60" t="s">
        <v>513</v>
      </c>
      <c r="B60" s="11" t="str">
        <f>VLOOKUP(A60,DATA[],4,FALSE)</f>
        <v>HV-5</v>
      </c>
      <c r="C60" t="str">
        <f>VLOOKUP(A60,DATA[],5,FALSE)</f>
        <v>Hornchurch Healthcare</v>
      </c>
      <c r="D60" s="40">
        <f>VLOOKUP($A60,BaseLine!$B$8:$C$114,2,FALSE)</f>
        <v>484</v>
      </c>
      <c r="E60" s="40">
        <f ca="1">IF(SUMIFS(INDIRECT(E$15),DATA[OrgID],$A60,DATA[Rel_D],$C$17)&gt;D60,D60,SUMIFS(INDIRECT(E$15),DATA[OrgID],$A60,DATA[Rel_D],$C$17))</f>
        <v>164</v>
      </c>
      <c r="F60" s="20">
        <f t="shared" ca="1" si="44"/>
        <v>0.33884297520661155</v>
      </c>
      <c r="G60" s="40">
        <f ca="1">IF(SUMIFS(INDIRECT(G$15),DATA[OrgID],$A60,DATA[Rel_D],$C$17)&gt;$E60,$E60,SUMIFS(INDIRECT(G$15),DATA[OrgID],$A60,DATA[Rel_D],$C$17))</f>
        <v>159</v>
      </c>
      <c r="H60" s="20">
        <f t="shared" ca="1" si="45"/>
        <v>0.96951219512195119</v>
      </c>
      <c r="I60" s="40">
        <f ca="1">IF(SUMIFS(INDIRECT(I$15),DATA[OrgID],$A60,DATA[Rel_D],$C$17)&gt;$E60,$E60,SUMIFS(INDIRECT(I$15),DATA[OrgID],$A60,DATA[Rel_D],$C$17))</f>
        <v>160</v>
      </c>
      <c r="J60" s="20">
        <f t="shared" ca="1" si="46"/>
        <v>0.97560975609756095</v>
      </c>
      <c r="K60" s="40">
        <f ca="1">IF(SUMIFS(INDIRECT(K$15),DATA[OrgID],$A60,DATA[Rel_D],$C$17)&gt;$E60,$E60,SUMIFS(INDIRECT(K$15),DATA[OrgID],$A60,DATA[Rel_D],$C$17))</f>
        <v>0</v>
      </c>
      <c r="L60" s="20">
        <f t="shared" ca="1" si="47"/>
        <v>0</v>
      </c>
      <c r="M60" s="40">
        <f ca="1">IF(SUMIFS(INDIRECT(M$15),DATA[OrgID],$A60,DATA[Rel_D],$C$17)&gt;$E60,$E60,SUMIFS(INDIRECT(M$15),DATA[OrgID],$A60,DATA[Rel_D],$C$17))</f>
        <v>32</v>
      </c>
      <c r="N60" s="20">
        <f t="shared" ca="1" si="48"/>
        <v>0.1951219512195122</v>
      </c>
      <c r="O60" s="40">
        <f ca="1">IF(SUMIFS(INDIRECT(O$15),DATA[OrgID],$A60,DATA[Rel_D],$C$17)&gt;$E60,$E60,SUMIFS(INDIRECT(O$15),DATA[OrgID],$A60,DATA[Rel_D],$C$17))</f>
        <v>1</v>
      </c>
      <c r="P60" s="20">
        <f t="shared" ca="1" si="49"/>
        <v>6.0975609756097563E-3</v>
      </c>
      <c r="Q60" s="40">
        <f ca="1">IF(SUMIFS(INDIRECT(Q$15),DATA[OrgID],$A60,DATA[Rel_D],$C$17)&gt;$E60,$E60,SUMIFS(INDIRECT(Q$15),DATA[OrgID],$A60,DATA[Rel_D],$C$17))</f>
        <v>163</v>
      </c>
      <c r="R60" s="20">
        <f t="shared" ca="1" si="50"/>
        <v>0.99390243902439024</v>
      </c>
      <c r="S60" s="40">
        <f ca="1">IF(SUMIFS(INDIRECT(S$15),DATA[OrgID],$A60,DATA[Rel_D],$C$17)&gt;$E60,$E60,SUMIFS(INDIRECT(S$15),DATA[OrgID],$A60,DATA[Rel_D],$C$17))</f>
        <v>65</v>
      </c>
      <c r="T60" s="20">
        <f t="shared" ca="1" si="51"/>
        <v>0.39634146341463417</v>
      </c>
      <c r="U60" s="40">
        <f ca="1">IF(SUMIFS(INDIRECT(U$15),DATA[OrgID],$A60,DATA[Rel_D],$C$17)&gt;$E60,$E60,SUMIFS(INDIRECT(U$15),DATA[OrgID],$A60,DATA[Rel_D],$C$17))</f>
        <v>2</v>
      </c>
      <c r="V60" s="20">
        <f t="shared" ca="1" si="52"/>
        <v>1.2195121951219513E-2</v>
      </c>
      <c r="W60" s="44"/>
      <c r="X60" s="46">
        <f>IFERROR(VLOOKUP($X$17,'Highrisk data'!$A$10:$DH$38,MATCH(A63,'Highrisk data'!$A$10:$DH$10,0),FALSE),"0")</f>
        <v>67</v>
      </c>
      <c r="Y60" s="46" t="str">
        <f>IFERROR(VLOOKUP($Y$17,'Highrisk data'!$A$10:$DH$38,MATCH(A63,'Highrisk data'!$A$10:$DH$10,0),FALSE),"0")</f>
        <v>0</v>
      </c>
      <c r="Z60" s="20">
        <f t="shared" si="53"/>
        <v>0</v>
      </c>
    </row>
    <row r="61" spans="1:26" x14ac:dyDescent="0.25">
      <c r="A61" t="s">
        <v>519</v>
      </c>
      <c r="B61" s="11" t="str">
        <f>VLOOKUP(A61,DATA[],4,FALSE)</f>
        <v>HV-5</v>
      </c>
      <c r="C61" t="str">
        <f>VLOOKUP(A61,DATA[],5,FALSE)</f>
        <v>Haiderian Medical Centre</v>
      </c>
      <c r="D61" s="40">
        <f>VLOOKUP($A61,BaseLine!$B$8:$C$114,2,FALSE)</f>
        <v>309</v>
      </c>
      <c r="E61" s="40">
        <f ca="1">IF(SUMIFS(INDIRECT(E$15),DATA[OrgID],$A61,DATA[Rel_D],$C$17)&gt;D61,D61,SUMIFS(INDIRECT(E$15),DATA[OrgID],$A61,DATA[Rel_D],$C$17))</f>
        <v>79</v>
      </c>
      <c r="F61" s="20">
        <f t="shared" ca="1" si="44"/>
        <v>0.25566343042071199</v>
      </c>
      <c r="G61" s="40">
        <f ca="1">IF(SUMIFS(INDIRECT(G$15),DATA[OrgID],$A61,DATA[Rel_D],$C$17)&gt;$E61,$E61,SUMIFS(INDIRECT(G$15),DATA[OrgID],$A61,DATA[Rel_D],$C$17))</f>
        <v>79</v>
      </c>
      <c r="H61" s="20">
        <f t="shared" ca="1" si="45"/>
        <v>1</v>
      </c>
      <c r="I61" s="40">
        <f ca="1">IF(SUMIFS(INDIRECT(I$15),DATA[OrgID],$A61,DATA[Rel_D],$C$17)&gt;$E61,$E61,SUMIFS(INDIRECT(I$15),DATA[OrgID],$A61,DATA[Rel_D],$C$17))</f>
        <v>76</v>
      </c>
      <c r="J61" s="20">
        <f t="shared" ca="1" si="46"/>
        <v>0.96202531645569622</v>
      </c>
      <c r="K61" s="40">
        <f ca="1">IF(SUMIFS(INDIRECT(K$15),DATA[OrgID],$A61,DATA[Rel_D],$C$17)&gt;$E61,$E61,SUMIFS(INDIRECT(K$15),DATA[OrgID],$A61,DATA[Rel_D],$C$17))</f>
        <v>0</v>
      </c>
      <c r="L61" s="20">
        <f t="shared" ca="1" si="47"/>
        <v>0</v>
      </c>
      <c r="M61" s="40">
        <f ca="1">IF(SUMIFS(INDIRECT(M$15),DATA[OrgID],$A61,DATA[Rel_D],$C$17)&gt;$E61,$E61,SUMIFS(INDIRECT(M$15),DATA[OrgID],$A61,DATA[Rel_D],$C$17))</f>
        <v>65</v>
      </c>
      <c r="N61" s="20">
        <f t="shared" ca="1" si="48"/>
        <v>0.82278481012658233</v>
      </c>
      <c r="O61" s="40">
        <f ca="1">IF(SUMIFS(INDIRECT(O$15),DATA[OrgID],$A61,DATA[Rel_D],$C$17)&gt;$E61,$E61,SUMIFS(INDIRECT(O$15),DATA[OrgID],$A61,DATA[Rel_D],$C$17))</f>
        <v>34</v>
      </c>
      <c r="P61" s="20">
        <f t="shared" ca="1" si="49"/>
        <v>0.43037974683544306</v>
      </c>
      <c r="Q61" s="40">
        <f ca="1">IF(SUMIFS(INDIRECT(Q$15),DATA[OrgID],$A61,DATA[Rel_D],$C$17)&gt;$E61,$E61,SUMIFS(INDIRECT(Q$15),DATA[OrgID],$A61,DATA[Rel_D],$C$17))</f>
        <v>79</v>
      </c>
      <c r="R61" s="20">
        <f t="shared" ca="1" si="50"/>
        <v>1</v>
      </c>
      <c r="S61" s="40">
        <f ca="1">IF(SUMIFS(INDIRECT(S$15),DATA[OrgID],$A61,DATA[Rel_D],$C$17)&gt;$E61,$E61,SUMIFS(INDIRECT(S$15),DATA[OrgID],$A61,DATA[Rel_D],$C$17))</f>
        <v>19</v>
      </c>
      <c r="T61" s="20">
        <f t="shared" ca="1" si="51"/>
        <v>0.24050632911392406</v>
      </c>
      <c r="U61" s="40">
        <f ca="1">IF(SUMIFS(INDIRECT(U$15),DATA[OrgID],$A61,DATA[Rel_D],$C$17)&gt;$E61,$E61,SUMIFS(INDIRECT(U$15),DATA[OrgID],$A61,DATA[Rel_D],$C$17))</f>
        <v>0</v>
      </c>
      <c r="V61" s="20">
        <f t="shared" ca="1" si="52"/>
        <v>0</v>
      </c>
      <c r="W61" s="44"/>
      <c r="X61" s="46">
        <f>IFERROR(VLOOKUP($X$17,'Highrisk data'!$A$10:$DH$38,MATCH(A64,'Highrisk data'!$A$10:$DH$10,0),FALSE),"0")</f>
        <v>160</v>
      </c>
      <c r="Y61" s="46" t="str">
        <f>IFERROR(VLOOKUP($Y$17,'Highrisk data'!$A$10:$DH$38,MATCH(A64,'Highrisk data'!$A$10:$DH$10,0),FALSE),"0")</f>
        <v>0</v>
      </c>
      <c r="Z61" s="20">
        <f t="shared" si="53"/>
        <v>0</v>
      </c>
    </row>
    <row r="62" spans="1:26" x14ac:dyDescent="0.25">
      <c r="A62" t="s">
        <v>525</v>
      </c>
      <c r="B62" s="11" t="str">
        <f>VLOOKUP(A62,DATA[],4,FALSE)</f>
        <v>HV-5</v>
      </c>
      <c r="C62" t="str">
        <f>VLOOKUP(A62,DATA[],5,FALSE)</f>
        <v>Maylands Health Care</v>
      </c>
      <c r="D62" s="40">
        <f>VLOOKUP($A62,BaseLine!$B$8:$C$114,2,FALSE)</f>
        <v>644</v>
      </c>
      <c r="E62" s="40">
        <f ca="1">IF(SUMIFS(INDIRECT(E$15),DATA[OrgID],$A62,DATA[Rel_D],$C$17)&gt;D62,D62,SUMIFS(INDIRECT(E$15),DATA[OrgID],$A62,DATA[Rel_D],$C$17))</f>
        <v>102</v>
      </c>
      <c r="F62" s="20">
        <f t="shared" ca="1" si="44"/>
        <v>0.15838509316770186</v>
      </c>
      <c r="G62" s="40">
        <f ca="1">IF(SUMIFS(INDIRECT(G$15),DATA[OrgID],$A62,DATA[Rel_D],$C$17)&gt;$E62,$E62,SUMIFS(INDIRECT(G$15),DATA[OrgID],$A62,DATA[Rel_D],$C$17))</f>
        <v>101</v>
      </c>
      <c r="H62" s="20">
        <f t="shared" ca="1" si="45"/>
        <v>0.99019607843137258</v>
      </c>
      <c r="I62" s="40">
        <f ca="1">IF(SUMIFS(INDIRECT(I$15),DATA[OrgID],$A62,DATA[Rel_D],$C$17)&gt;$E62,$E62,SUMIFS(INDIRECT(I$15),DATA[OrgID],$A62,DATA[Rel_D],$C$17))</f>
        <v>102</v>
      </c>
      <c r="J62" s="20">
        <f t="shared" ca="1" si="46"/>
        <v>1</v>
      </c>
      <c r="K62" s="40">
        <f ca="1">IF(SUMIFS(INDIRECT(K$15),DATA[OrgID],$A62,DATA[Rel_D],$C$17)&gt;$E62,$E62,SUMIFS(INDIRECT(K$15),DATA[OrgID],$A62,DATA[Rel_D],$C$17))</f>
        <v>0</v>
      </c>
      <c r="L62" s="20">
        <f t="shared" ca="1" si="47"/>
        <v>0</v>
      </c>
      <c r="M62" s="40">
        <f ca="1">IF(SUMIFS(INDIRECT(M$15),DATA[OrgID],$A62,DATA[Rel_D],$C$17)&gt;$E62,$E62,SUMIFS(INDIRECT(M$15),DATA[OrgID],$A62,DATA[Rel_D],$C$17))</f>
        <v>100</v>
      </c>
      <c r="N62" s="20">
        <f t="shared" ca="1" si="48"/>
        <v>0.98039215686274506</v>
      </c>
      <c r="O62" s="40">
        <f ca="1">IF(SUMIFS(INDIRECT(O$15),DATA[OrgID],$A62,DATA[Rel_D],$C$17)&gt;$E62,$E62,SUMIFS(INDIRECT(O$15),DATA[OrgID],$A62,DATA[Rel_D],$C$17))</f>
        <v>2</v>
      </c>
      <c r="P62" s="20">
        <f t="shared" ca="1" si="49"/>
        <v>1.9607843137254902E-2</v>
      </c>
      <c r="Q62" s="40">
        <f ca="1">IF(SUMIFS(INDIRECT(Q$15),DATA[OrgID],$A62,DATA[Rel_D],$C$17)&gt;$E62,$E62,SUMIFS(INDIRECT(Q$15),DATA[OrgID],$A62,DATA[Rel_D],$C$17))</f>
        <v>102</v>
      </c>
      <c r="R62" s="20">
        <f t="shared" ca="1" si="50"/>
        <v>1</v>
      </c>
      <c r="S62" s="40">
        <f ca="1">IF(SUMIFS(INDIRECT(S$15),DATA[OrgID],$A62,DATA[Rel_D],$C$17)&gt;$E62,$E62,SUMIFS(INDIRECT(S$15),DATA[OrgID],$A62,DATA[Rel_D],$C$17))</f>
        <v>27</v>
      </c>
      <c r="T62" s="20">
        <f t="shared" ca="1" si="51"/>
        <v>0.26470588235294118</v>
      </c>
      <c r="U62" s="40">
        <f ca="1">IF(SUMIFS(INDIRECT(U$15),DATA[OrgID],$A62,DATA[Rel_D],$C$17)&gt;$E62,$E62,SUMIFS(INDIRECT(U$15),DATA[OrgID],$A62,DATA[Rel_D],$C$17))</f>
        <v>5</v>
      </c>
      <c r="V62" s="20">
        <f t="shared" ca="1" si="52"/>
        <v>4.9019607843137254E-2</v>
      </c>
      <c r="W62" s="44"/>
      <c r="X62" s="46">
        <f>IFERROR(VLOOKUP($X$17,'Highrisk data'!$A$10:$DH$38,MATCH(A57,'Highrisk data'!$A$10:$DH$10,0),FALSE),"0")</f>
        <v>102</v>
      </c>
      <c r="Y62" s="46" t="str">
        <f>IFERROR(VLOOKUP($Y$17,'Highrisk data'!$A$10:$DH$38,MATCH(A57,'Highrisk data'!$A$10:$DH$10,0),FALSE),"0")</f>
        <v>0</v>
      </c>
      <c r="Z62" s="20">
        <f t="shared" si="53"/>
        <v>0</v>
      </c>
    </row>
    <row r="63" spans="1:26" x14ac:dyDescent="0.25">
      <c r="A63" t="s">
        <v>560</v>
      </c>
      <c r="B63" s="11" t="str">
        <f>VLOOKUP(A63,DATA[],4,FALSE)</f>
        <v>HV-5</v>
      </c>
      <c r="C63" t="str">
        <f>VLOOKUP(A63,DATA[],5,FALSE)</f>
        <v>Avon Road Surgery (Cranham Health Centre)</v>
      </c>
      <c r="D63" s="40">
        <f>VLOOKUP($A63,BaseLine!$B$8:$C$114,2,FALSE)</f>
        <v>242</v>
      </c>
      <c r="E63" s="40">
        <f ca="1">IF(SUMIFS(INDIRECT(E$15),DATA[OrgID],$A63,DATA[Rel_D],$C$17)&gt;D63,D63,SUMIFS(INDIRECT(E$15),DATA[OrgID],$A63,DATA[Rel_D],$C$17))</f>
        <v>172</v>
      </c>
      <c r="F63" s="20">
        <f t="shared" ca="1" si="44"/>
        <v>0.71074380165289253</v>
      </c>
      <c r="G63" s="40">
        <f ca="1">IF(SUMIFS(INDIRECT(G$15),DATA[OrgID],$A63,DATA[Rel_D],$C$17)&gt;$E63,$E63,SUMIFS(INDIRECT(G$15),DATA[OrgID],$A63,DATA[Rel_D],$C$17))</f>
        <v>172</v>
      </c>
      <c r="H63" s="20">
        <f t="shared" ca="1" si="45"/>
        <v>1</v>
      </c>
      <c r="I63" s="40">
        <f ca="1">IF(SUMIFS(INDIRECT(I$15),DATA[OrgID],$A63,DATA[Rel_D],$C$17)&gt;$E63,$E63,SUMIFS(INDIRECT(I$15),DATA[OrgID],$A63,DATA[Rel_D],$C$17))</f>
        <v>172</v>
      </c>
      <c r="J63" s="20">
        <f t="shared" ca="1" si="46"/>
        <v>1</v>
      </c>
      <c r="K63" s="40">
        <f ca="1">IF(SUMIFS(INDIRECT(K$15),DATA[OrgID],$A63,DATA[Rel_D],$C$17)&gt;$E63,$E63,SUMIFS(INDIRECT(K$15),DATA[OrgID],$A63,DATA[Rel_D],$C$17))</f>
        <v>0</v>
      </c>
      <c r="L63" s="20">
        <f t="shared" ca="1" si="47"/>
        <v>0</v>
      </c>
      <c r="M63" s="40">
        <f ca="1">IF(SUMIFS(INDIRECT(M$15),DATA[OrgID],$A63,DATA[Rel_D],$C$17)&gt;$E63,$E63,SUMIFS(INDIRECT(M$15),DATA[OrgID],$A63,DATA[Rel_D],$C$17))</f>
        <v>17</v>
      </c>
      <c r="N63" s="20">
        <f t="shared" ca="1" si="48"/>
        <v>9.8837209302325577E-2</v>
      </c>
      <c r="O63" s="40">
        <f ca="1">IF(SUMIFS(INDIRECT(O$15),DATA[OrgID],$A63,DATA[Rel_D],$C$17)&gt;$E63,$E63,SUMIFS(INDIRECT(O$15),DATA[OrgID],$A63,DATA[Rel_D],$C$17))</f>
        <v>12</v>
      </c>
      <c r="P63" s="20">
        <f t="shared" ca="1" si="49"/>
        <v>6.9767441860465115E-2</v>
      </c>
      <c r="Q63" s="40">
        <f ca="1">IF(SUMIFS(INDIRECT(Q$15),DATA[OrgID],$A63,DATA[Rel_D],$C$17)&gt;$E63,$E63,SUMIFS(INDIRECT(Q$15),DATA[OrgID],$A63,DATA[Rel_D],$C$17))</f>
        <v>172</v>
      </c>
      <c r="R63" s="20">
        <f t="shared" ca="1" si="50"/>
        <v>1</v>
      </c>
      <c r="S63" s="40">
        <f ca="1">IF(SUMIFS(INDIRECT(S$15),DATA[OrgID],$A63,DATA[Rel_D],$C$17)&gt;$E63,$E63,SUMIFS(INDIRECT(S$15),DATA[OrgID],$A63,DATA[Rel_D],$C$17))</f>
        <v>53</v>
      </c>
      <c r="T63" s="20">
        <f t="shared" ca="1" si="51"/>
        <v>0.30813953488372092</v>
      </c>
      <c r="U63" s="40">
        <f ca="1">IF(SUMIFS(INDIRECT(U$15),DATA[OrgID],$A63,DATA[Rel_D],$C$17)&gt;$E63,$E63,SUMIFS(INDIRECT(U$15),DATA[OrgID],$A63,DATA[Rel_D],$C$17))</f>
        <v>4</v>
      </c>
      <c r="V63" s="20">
        <f t="shared" ca="1" si="52"/>
        <v>2.3255813953488372E-2</v>
      </c>
      <c r="W63" s="44"/>
      <c r="X63" s="46">
        <f>IFERROR(VLOOKUP($X$17,'Highrisk data'!$A$10:$DH$38,MATCH(A58,'Highrisk data'!$A$10:$DH$10,0),FALSE),"0")</f>
        <v>23</v>
      </c>
      <c r="Y63" s="46" t="str">
        <f>IFERROR(VLOOKUP($Y$17,'Highrisk data'!$A$10:$DH$38,MATCH(A58,'Highrisk data'!$A$10:$DH$10,0),FALSE),"0")</f>
        <v>0</v>
      </c>
      <c r="Z63" s="20">
        <f t="shared" si="53"/>
        <v>0</v>
      </c>
    </row>
    <row r="64" spans="1:26" x14ac:dyDescent="0.25">
      <c r="A64" t="s">
        <v>566</v>
      </c>
      <c r="B64" s="11" t="str">
        <f>VLOOKUP(A64,DATA[],4,FALSE)</f>
        <v>HV-5</v>
      </c>
      <c r="C64" t="str">
        <f>VLOOKUP(A64,DATA[],5,FALSE)</f>
        <v>Cranham Village Surgery (Dr C Dahs &amp; Dr IP Humberstone Surgery)</v>
      </c>
      <c r="D64" s="40">
        <f>VLOOKUP($A64,BaseLine!$B$8:$C$114,2,FALSE)</f>
        <v>645</v>
      </c>
      <c r="E64" s="40">
        <f ca="1">IF(SUMIFS(INDIRECT(E$15),DATA[OrgID],$A64,DATA[Rel_D],$C$17)&gt;D64,D64,SUMIFS(INDIRECT(E$15),DATA[OrgID],$A64,DATA[Rel_D],$C$17))</f>
        <v>76</v>
      </c>
      <c r="F64" s="20">
        <f t="shared" ca="1" si="44"/>
        <v>0.11782945736434108</v>
      </c>
      <c r="G64" s="40">
        <f ca="1">IF(SUMIFS(INDIRECT(G$15),DATA[OrgID],$A64,DATA[Rel_D],$C$17)&gt;$E64,$E64,SUMIFS(INDIRECT(G$15),DATA[OrgID],$A64,DATA[Rel_D],$C$17))</f>
        <v>70</v>
      </c>
      <c r="H64" s="20">
        <f t="shared" ca="1" si="45"/>
        <v>0.92105263157894735</v>
      </c>
      <c r="I64" s="40">
        <f ca="1">IF(SUMIFS(INDIRECT(I$15),DATA[OrgID],$A64,DATA[Rel_D],$C$17)&gt;$E64,$E64,SUMIFS(INDIRECT(I$15),DATA[OrgID],$A64,DATA[Rel_D],$C$17))</f>
        <v>74</v>
      </c>
      <c r="J64" s="20">
        <f t="shared" ca="1" si="46"/>
        <v>0.97368421052631582</v>
      </c>
      <c r="K64" s="40">
        <f ca="1">IF(SUMIFS(INDIRECT(K$15),DATA[OrgID],$A64,DATA[Rel_D],$C$17)&gt;$E64,$E64,SUMIFS(INDIRECT(K$15),DATA[OrgID],$A64,DATA[Rel_D],$C$17))</f>
        <v>0</v>
      </c>
      <c r="L64" s="20">
        <f t="shared" ca="1" si="47"/>
        <v>0</v>
      </c>
      <c r="M64" s="40">
        <f ca="1">IF(SUMIFS(INDIRECT(M$15),DATA[OrgID],$A64,DATA[Rel_D],$C$17)&gt;$E64,$E64,SUMIFS(INDIRECT(M$15),DATA[OrgID],$A64,DATA[Rel_D],$C$17))</f>
        <v>54</v>
      </c>
      <c r="N64" s="20">
        <f t="shared" ca="1" si="48"/>
        <v>0.71052631578947367</v>
      </c>
      <c r="O64" s="40">
        <f ca="1">IF(SUMIFS(INDIRECT(O$15),DATA[OrgID],$A64,DATA[Rel_D],$C$17)&gt;$E64,$E64,SUMIFS(INDIRECT(O$15),DATA[OrgID],$A64,DATA[Rel_D],$C$17))</f>
        <v>2</v>
      </c>
      <c r="P64" s="20">
        <f t="shared" ca="1" si="49"/>
        <v>2.6315789473684209E-2</v>
      </c>
      <c r="Q64" s="40">
        <f ca="1">IF(SUMIFS(INDIRECT(Q$15),DATA[OrgID],$A64,DATA[Rel_D],$C$17)&gt;$E64,$E64,SUMIFS(INDIRECT(Q$15),DATA[OrgID],$A64,DATA[Rel_D],$C$17))</f>
        <v>76</v>
      </c>
      <c r="R64" s="20">
        <f t="shared" ca="1" si="50"/>
        <v>1</v>
      </c>
      <c r="S64" s="40">
        <f ca="1">IF(SUMIFS(INDIRECT(S$15),DATA[OrgID],$A64,DATA[Rel_D],$C$17)&gt;$E64,$E64,SUMIFS(INDIRECT(S$15),DATA[OrgID],$A64,DATA[Rel_D],$C$17))</f>
        <v>22</v>
      </c>
      <c r="T64" s="20">
        <f t="shared" ca="1" si="51"/>
        <v>0.28947368421052633</v>
      </c>
      <c r="U64" s="40">
        <f ca="1">IF(SUMIFS(INDIRECT(U$15),DATA[OrgID],$A64,DATA[Rel_D],$C$17)&gt;$E64,$E64,SUMIFS(INDIRECT(U$15),DATA[OrgID],$A64,DATA[Rel_D],$C$17))</f>
        <v>3</v>
      </c>
      <c r="V64" s="20">
        <f t="shared" ca="1" si="52"/>
        <v>3.9473684210526314E-2</v>
      </c>
      <c r="W64" s="44"/>
      <c r="X64" s="46">
        <f>IFERROR(VLOOKUP($X$17,'Highrisk data'!$A$10:$DH$38,MATCH(A59,'Highrisk data'!$A$10:$DH$10,0),FALSE),"0")</f>
        <v>82</v>
      </c>
      <c r="Y64" s="46" t="str">
        <f>IFERROR(VLOOKUP($Y$17,'Highrisk data'!$A$10:$DH$38,MATCH(A59,'Highrisk data'!$A$10:$DH$10,0),FALSE),"0")</f>
        <v>0</v>
      </c>
      <c r="Z64" s="20">
        <f t="shared" si="53"/>
        <v>0</v>
      </c>
    </row>
    <row r="65" spans="1:26" x14ac:dyDescent="0.25">
      <c r="A65" s="3"/>
      <c r="B65" s="3"/>
      <c r="C65" s="3"/>
      <c r="D65" s="3"/>
      <c r="E65" s="3"/>
      <c r="F65" s="45"/>
      <c r="G65" s="3"/>
      <c r="H65" s="45"/>
      <c r="I65" s="3"/>
      <c r="J65" s="45"/>
      <c r="K65" s="3"/>
      <c r="L65" s="45"/>
      <c r="M65" s="3"/>
      <c r="N65" s="45"/>
      <c r="O65" s="3"/>
      <c r="P65" s="45"/>
      <c r="Q65" s="3"/>
      <c r="R65" s="45"/>
      <c r="S65" s="3"/>
      <c r="T65" s="45"/>
      <c r="U65" s="3"/>
      <c r="V65" s="45"/>
      <c r="X65" s="3"/>
      <c r="Y65" s="3"/>
      <c r="Z65" s="3"/>
    </row>
    <row r="66" spans="1:26" hidden="1" x14ac:dyDescent="0.25">
      <c r="B66" s="3"/>
      <c r="C66" s="3"/>
      <c r="D66" s="3"/>
      <c r="E66" s="3"/>
      <c r="F66" s="45"/>
      <c r="G66" s="3"/>
      <c r="H66" s="45"/>
      <c r="I66" s="3"/>
      <c r="J66" s="45"/>
      <c r="K66" s="3"/>
      <c r="L66" s="45"/>
      <c r="M66" s="3"/>
      <c r="N66" s="45"/>
      <c r="O66" s="3"/>
      <c r="P66" s="45"/>
      <c r="Q66" s="3"/>
      <c r="R66" s="45"/>
      <c r="S66" s="3"/>
      <c r="T66" s="45"/>
      <c r="U66" s="3"/>
      <c r="V66" s="45"/>
      <c r="X66" s="3"/>
      <c r="Y66" s="3"/>
      <c r="Z66" s="3"/>
    </row>
    <row r="67" spans="1:26" hidden="1" x14ac:dyDescent="0.25">
      <c r="B67" s="3"/>
      <c r="C67" s="3"/>
      <c r="D67" s="3"/>
      <c r="E67" s="3"/>
      <c r="F67" s="45"/>
      <c r="G67" s="3"/>
      <c r="H67" s="45"/>
      <c r="I67" s="3"/>
      <c r="J67" s="45"/>
      <c r="K67" s="3"/>
      <c r="L67" s="45"/>
      <c r="M67" s="3"/>
      <c r="N67" s="45"/>
      <c r="O67" s="3"/>
      <c r="P67" s="45"/>
      <c r="Q67" s="3"/>
      <c r="R67" s="45"/>
      <c r="S67" s="3"/>
      <c r="T67" s="45"/>
      <c r="U67" s="3"/>
      <c r="V67" s="45"/>
      <c r="X67" s="3"/>
      <c r="Y67" s="3"/>
      <c r="Z67" s="3"/>
    </row>
    <row r="68" spans="1:26" hidden="1" x14ac:dyDescent="0.25">
      <c r="B68" s="3"/>
      <c r="C68" s="3"/>
      <c r="D68" s="3"/>
      <c r="E68" s="3"/>
      <c r="F68" s="45"/>
      <c r="G68" s="3"/>
      <c r="H68" s="45"/>
      <c r="I68" s="3"/>
      <c r="J68" s="45"/>
      <c r="K68" s="3"/>
      <c r="L68" s="45"/>
      <c r="M68" s="3"/>
      <c r="N68" s="45"/>
      <c r="O68" s="3"/>
      <c r="P68" s="45"/>
      <c r="Q68" s="3"/>
      <c r="R68" s="45"/>
      <c r="S68" s="3"/>
      <c r="T68" s="45"/>
      <c r="U68" s="3"/>
      <c r="V68" s="45"/>
      <c r="X68" s="3"/>
      <c r="Y68" s="3"/>
      <c r="Z68" s="3"/>
    </row>
    <row r="69" spans="1:26" hidden="1" x14ac:dyDescent="0.25">
      <c r="B69" s="3"/>
      <c r="C69" s="3"/>
      <c r="D69" s="3"/>
      <c r="E69" s="3"/>
      <c r="F69" s="45"/>
      <c r="G69" s="3"/>
      <c r="H69" s="45"/>
    </row>
    <row r="70" spans="1:26" hidden="1" x14ac:dyDescent="0.25">
      <c r="B70" s="3"/>
      <c r="C70" s="3"/>
      <c r="D70" s="3"/>
      <c r="E70" s="3"/>
      <c r="F70" s="45"/>
      <c r="G70" s="3"/>
      <c r="H70" s="45"/>
    </row>
    <row r="71" spans="1:26" hidden="1" x14ac:dyDescent="0.25">
      <c r="A71" s="3"/>
      <c r="B71" s="3"/>
      <c r="C71" s="3"/>
      <c r="D71" s="3"/>
      <c r="E71" s="3"/>
      <c r="F71" s="45"/>
      <c r="G71" s="3"/>
      <c r="H71" s="45"/>
    </row>
    <row r="72" spans="1:26" hidden="1" x14ac:dyDescent="0.25">
      <c r="A72" s="3"/>
      <c r="B72" s="3"/>
      <c r="C72" s="3"/>
      <c r="D72" s="3"/>
      <c r="E72" s="3"/>
      <c r="F72" s="45"/>
      <c r="G72" s="3"/>
      <c r="H72" s="45"/>
    </row>
    <row r="73" spans="1:26" hidden="1" x14ac:dyDescent="0.25">
      <c r="A73" s="3"/>
      <c r="B73" s="3"/>
      <c r="C73" s="3"/>
      <c r="D73" s="3"/>
      <c r="E73" s="3"/>
      <c r="F73" s="45"/>
      <c r="G73" s="3"/>
      <c r="H73" s="45"/>
    </row>
    <row r="74" spans="1:26" hidden="1" x14ac:dyDescent="0.25">
      <c r="A74" s="3"/>
      <c r="B74" s="3"/>
      <c r="C74" s="3"/>
      <c r="D74" s="3"/>
      <c r="E74" s="3"/>
      <c r="F74" s="45"/>
      <c r="G74" s="3"/>
      <c r="H74" s="45"/>
    </row>
    <row r="75" spans="1:26" hidden="1" x14ac:dyDescent="0.25">
      <c r="A75" s="3"/>
      <c r="B75" s="3"/>
      <c r="C75" s="3"/>
      <c r="D75" s="3"/>
      <c r="E75" s="3"/>
      <c r="F75" s="45"/>
      <c r="G75" s="3"/>
      <c r="H75" s="45"/>
    </row>
    <row r="76" spans="1:26" hidden="1" x14ac:dyDescent="0.25">
      <c r="A76" s="3"/>
      <c r="B76" s="3"/>
      <c r="C76" s="3"/>
      <c r="D76" s="3"/>
      <c r="E76" s="3"/>
      <c r="F76" s="45"/>
      <c r="G76" s="3"/>
      <c r="H76" s="45"/>
    </row>
    <row r="77" spans="1:26" hidden="1" x14ac:dyDescent="0.25">
      <c r="A77" s="3"/>
      <c r="B77" s="3"/>
      <c r="C77" s="3"/>
      <c r="D77" s="3"/>
      <c r="E77" s="3"/>
      <c r="F77" s="45"/>
      <c r="G77" s="3"/>
      <c r="H77" s="45"/>
    </row>
    <row r="78" spans="1:26" hidden="1" x14ac:dyDescent="0.25">
      <c r="A78" s="3"/>
      <c r="B78" s="3"/>
      <c r="C78" s="3"/>
      <c r="D78" s="3"/>
      <c r="E78" s="3"/>
      <c r="F78" s="45"/>
      <c r="G78" s="3"/>
      <c r="H78" s="45"/>
    </row>
    <row r="79" spans="1:26" hidden="1" x14ac:dyDescent="0.25">
      <c r="A79" s="3"/>
      <c r="B79" s="3"/>
      <c r="C79" s="3"/>
      <c r="D79" s="3"/>
      <c r="E79" s="3"/>
      <c r="F79" s="45"/>
      <c r="G79" s="3"/>
      <c r="H79" s="45"/>
    </row>
    <row r="80" spans="1:26" hidden="1" x14ac:dyDescent="0.25">
      <c r="A80" s="3"/>
      <c r="B80" s="3"/>
      <c r="C80" s="3"/>
      <c r="D80" s="3"/>
      <c r="E80" s="3"/>
      <c r="F80" s="45"/>
      <c r="G80" s="3"/>
      <c r="H80" s="45"/>
    </row>
  </sheetData>
  <conditionalFormatting sqref="B19:B23 B25:B64">
    <cfRule type="expression" dxfId="55" priority="20">
      <formula>$B19=$B$23</formula>
    </cfRule>
    <cfRule type="expression" dxfId="54" priority="21">
      <formula>$B19=$B$22</formula>
    </cfRule>
    <cfRule type="expression" dxfId="53" priority="22">
      <formula>$B19=$B$21</formula>
    </cfRule>
    <cfRule type="expression" dxfId="52" priority="23">
      <formula>$B19=$B$20</formula>
    </cfRule>
    <cfRule type="expression" dxfId="51" priority="24">
      <formula>$B19=$B$19</formula>
    </cfRule>
  </conditionalFormatting>
  <conditionalFormatting sqref="C25:C64">
    <cfRule type="containsText" dxfId="50" priority="19" operator="containsText" text="Data unavailable">
      <formula>NOT(ISERROR(SEARCH("Data unavailable",C25)))</formula>
    </cfRule>
  </conditionalFormatting>
  <pageMargins left="0.7" right="0.7" top="0.75" bottom="0.75" header="0.3" footer="0.3"/>
  <pageSetup paperSize="9" orientation="portrait" horizontalDpi="4294967295" verticalDpi="4294967295" r:id="rId1"/>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0000000}">
          <x14:formula1>
            <xm:f>Control!$E$3:$E$14</xm:f>
          </x14:formula1>
          <xm:sqref>C17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D80"/>
  <sheetViews>
    <sheetView zoomScale="80" zoomScaleNormal="80" workbookViewId="0">
      <selection activeCell="A12" sqref="A12"/>
    </sheetView>
  </sheetViews>
  <sheetFormatPr defaultColWidth="0" defaultRowHeight="15" customHeight="1" zeroHeight="1" x14ac:dyDescent="0.25"/>
  <cols>
    <col min="1" max="1" width="7.7109375" bestFit="1" customWidth="1"/>
    <col min="2" max="2" width="5.5703125" bestFit="1" customWidth="1"/>
    <col min="3" max="3" width="72" customWidth="1"/>
    <col min="4" max="5" width="13.140625" customWidth="1"/>
    <col min="6" max="6" width="7.7109375" style="75" bestFit="1" customWidth="1"/>
    <col min="7" max="7" width="12.140625" customWidth="1"/>
    <col min="8" max="8" width="8.7109375" style="75" bestFit="1" customWidth="1"/>
    <col min="9" max="9" width="13" customWidth="1"/>
    <col min="10" max="10" width="8.85546875" style="75" customWidth="1"/>
    <col min="11" max="11" width="13.140625" customWidth="1"/>
    <col min="12" max="12" width="8.7109375" style="75" bestFit="1" customWidth="1"/>
    <col min="13" max="13" width="13.42578125" customWidth="1"/>
    <col min="14" max="14" width="8.7109375" style="75" bestFit="1" customWidth="1"/>
    <col min="15" max="15" width="12.42578125" customWidth="1"/>
    <col min="16" max="16" width="8.7109375" style="80" bestFit="1" customWidth="1"/>
    <col min="17" max="17" width="11.28515625" customWidth="1"/>
    <col min="18" max="18" width="8.7109375" style="80" customWidth="1"/>
    <col min="19" max="19" width="10.7109375" customWidth="1"/>
    <col min="20" max="20" width="8.7109375" style="80" customWidth="1"/>
    <col min="21" max="21" width="13.42578125" customWidth="1"/>
    <col min="22" max="22" width="8.7109375" style="80" customWidth="1"/>
    <col min="23" max="23" width="14.85546875" customWidth="1"/>
    <col min="24" max="24" width="9" style="80" customWidth="1"/>
    <col min="25" max="25" width="5.5703125" style="3" customWidth="1"/>
    <col min="26" max="28" width="9" hidden="1" customWidth="1"/>
    <col min="29" max="29" width="11.28515625" style="3" hidden="1" customWidth="1"/>
    <col min="30" max="30" width="11.28515625" style="3" customWidth="1"/>
    <col min="31" max="16384" width="11.28515625" hidden="1"/>
  </cols>
  <sheetData>
    <row r="1" spans="1:30" ht="39.75" customHeight="1" x14ac:dyDescent="0.25">
      <c r="A1" s="3"/>
      <c r="B1" s="3"/>
      <c r="C1" s="17" t="s">
        <v>388</v>
      </c>
      <c r="D1" s="70" t="s">
        <v>1580</v>
      </c>
      <c r="E1" s="3"/>
      <c r="F1" s="45"/>
      <c r="G1" s="3"/>
      <c r="H1" s="45"/>
      <c r="I1" s="3"/>
      <c r="J1" s="45"/>
      <c r="K1" s="3"/>
      <c r="L1" s="45"/>
      <c r="M1" s="3"/>
      <c r="N1" s="45"/>
      <c r="O1" s="3"/>
      <c r="P1" s="76"/>
      <c r="Q1" s="3"/>
      <c r="R1" s="76"/>
      <c r="S1" s="3"/>
      <c r="T1" s="76"/>
      <c r="U1" s="3"/>
      <c r="V1" s="76"/>
      <c r="W1" s="3"/>
      <c r="X1" s="76"/>
      <c r="Z1" s="3"/>
      <c r="AA1" s="3"/>
      <c r="AB1" s="3"/>
    </row>
    <row r="2" spans="1:30" ht="21" x14ac:dyDescent="0.25">
      <c r="A2" s="3"/>
      <c r="B2" s="3"/>
      <c r="C2" s="3"/>
      <c r="D2" s="71" t="str">
        <f>"Reporting period: 01/04/2024 - "&amp;C17</f>
        <v>Reporting period: 01/04/2024 - 01/07/2024</v>
      </c>
      <c r="E2" s="3"/>
      <c r="F2" s="45"/>
      <c r="G2" s="3"/>
      <c r="H2" s="45"/>
      <c r="I2" s="3"/>
      <c r="J2" s="45"/>
      <c r="K2" s="3"/>
      <c r="L2" s="45"/>
      <c r="M2" s="3"/>
      <c r="N2" s="45"/>
      <c r="O2" s="3"/>
      <c r="P2" s="76"/>
      <c r="Q2" s="3"/>
      <c r="R2" s="76"/>
      <c r="S2" s="3"/>
      <c r="T2" s="76"/>
      <c r="U2" s="3"/>
      <c r="V2" s="76"/>
      <c r="W2" s="3"/>
      <c r="X2" s="76"/>
      <c r="Z2" s="3"/>
      <c r="AA2" s="3"/>
      <c r="AB2" s="3"/>
    </row>
    <row r="3" spans="1:30" ht="18.75" x14ac:dyDescent="0.3">
      <c r="A3" s="3"/>
      <c r="B3" s="3"/>
      <c r="C3" s="3"/>
      <c r="D3" s="72" t="s">
        <v>1453</v>
      </c>
      <c r="E3" s="3"/>
      <c r="F3" s="45"/>
      <c r="G3" s="3"/>
      <c r="H3" s="45"/>
      <c r="I3" s="3"/>
      <c r="J3" s="45"/>
      <c r="K3" s="3"/>
      <c r="L3" s="45"/>
      <c r="M3" s="3"/>
      <c r="N3" s="45"/>
      <c r="O3" s="3"/>
      <c r="P3" s="76"/>
      <c r="Q3" s="3"/>
      <c r="R3" s="76"/>
      <c r="S3" s="3"/>
      <c r="T3" s="76"/>
      <c r="U3" s="3"/>
      <c r="V3" s="76"/>
      <c r="W3" s="3"/>
      <c r="X3" s="76"/>
      <c r="Z3" s="3"/>
      <c r="AA3" s="3"/>
      <c r="AB3" s="3"/>
    </row>
    <row r="4" spans="1:30" ht="130.5" customHeight="1" x14ac:dyDescent="0.25">
      <c r="A4" s="3"/>
      <c r="B4" s="3"/>
      <c r="C4" s="3"/>
      <c r="D4" s="3"/>
      <c r="E4" s="3"/>
      <c r="F4" s="45"/>
      <c r="G4" s="3"/>
      <c r="H4" s="45"/>
      <c r="I4" s="3"/>
      <c r="J4" s="45"/>
      <c r="K4" s="3"/>
      <c r="L4" s="45"/>
      <c r="M4" s="3"/>
      <c r="N4" s="45"/>
      <c r="O4" s="3"/>
      <c r="P4" s="76"/>
      <c r="Q4" s="3"/>
      <c r="R4" s="76"/>
      <c r="S4" s="3"/>
      <c r="T4" s="76"/>
      <c r="U4" s="3"/>
      <c r="V4" s="76"/>
      <c r="W4" s="3"/>
      <c r="X4" s="76"/>
      <c r="Z4" s="3"/>
      <c r="AA4" s="3"/>
      <c r="AB4" s="3"/>
    </row>
    <row r="5" spans="1:30" ht="14.25" customHeight="1" x14ac:dyDescent="0.25">
      <c r="A5" s="3"/>
      <c r="B5" s="3"/>
      <c r="C5" s="3"/>
      <c r="D5" s="3"/>
      <c r="E5" s="3"/>
      <c r="F5" s="45"/>
      <c r="G5" s="3"/>
      <c r="H5" s="45"/>
      <c r="I5" s="3"/>
      <c r="J5" s="45"/>
      <c r="K5" s="3"/>
      <c r="L5" s="45"/>
      <c r="M5" s="3"/>
      <c r="N5" s="45"/>
      <c r="O5" s="3"/>
      <c r="P5" s="76"/>
      <c r="Q5" s="3"/>
      <c r="R5" s="76"/>
      <c r="S5" s="3"/>
      <c r="T5" s="76"/>
      <c r="U5" s="3"/>
      <c r="V5" s="76"/>
      <c r="W5" s="3"/>
      <c r="X5" s="76"/>
      <c r="Z5" s="3"/>
      <c r="AA5" s="3"/>
      <c r="AB5" s="3"/>
    </row>
    <row r="6" spans="1:30" ht="14.25" customHeight="1" x14ac:dyDescent="0.25">
      <c r="A6" s="3"/>
      <c r="B6" s="3"/>
      <c r="C6" s="3"/>
      <c r="D6" s="3"/>
      <c r="E6" s="3"/>
      <c r="F6" s="45"/>
      <c r="G6" s="3"/>
      <c r="H6" s="45"/>
      <c r="I6" s="3"/>
      <c r="J6" s="45"/>
      <c r="K6" s="3"/>
      <c r="L6" s="45"/>
      <c r="M6" s="3"/>
      <c r="N6" s="45"/>
      <c r="O6" s="3"/>
      <c r="P6" s="76"/>
      <c r="Q6" s="3"/>
      <c r="R6" s="76"/>
      <c r="S6" s="3"/>
      <c r="T6" s="76"/>
      <c r="U6" s="3"/>
      <c r="V6" s="76"/>
      <c r="W6" s="3"/>
      <c r="X6" s="76"/>
      <c r="Z6" s="3"/>
      <c r="AA6" s="3"/>
      <c r="AB6" s="3"/>
    </row>
    <row r="7" spans="1:30" ht="14.25" customHeight="1" x14ac:dyDescent="0.25">
      <c r="A7" s="3"/>
      <c r="B7" s="3"/>
      <c r="C7" s="3"/>
      <c r="D7" s="3"/>
      <c r="E7" s="3"/>
      <c r="F7" s="45"/>
      <c r="G7" s="3"/>
      <c r="H7" s="45"/>
      <c r="I7" s="3"/>
      <c r="J7" s="45"/>
      <c r="K7" s="3"/>
      <c r="L7" s="45"/>
      <c r="M7" s="3"/>
      <c r="N7" s="45"/>
      <c r="O7" s="3"/>
      <c r="P7" s="76"/>
      <c r="Q7" s="3"/>
      <c r="R7" s="76"/>
      <c r="S7" s="3"/>
      <c r="T7" s="76"/>
      <c r="U7" s="3"/>
      <c r="V7" s="76"/>
      <c r="W7" s="3"/>
      <c r="X7" s="76"/>
      <c r="Z7" s="3"/>
      <c r="AA7" s="3"/>
      <c r="AB7" s="3"/>
    </row>
    <row r="8" spans="1:30" ht="14.25" customHeight="1" x14ac:dyDescent="0.25">
      <c r="A8" s="3"/>
      <c r="B8" s="3"/>
      <c r="C8" s="3"/>
      <c r="D8" s="3"/>
      <c r="E8" s="3"/>
      <c r="F8" s="45"/>
      <c r="G8" s="3"/>
      <c r="H8" s="45"/>
      <c r="I8" s="3"/>
      <c r="J8" s="45"/>
      <c r="K8" s="3"/>
      <c r="L8" s="45"/>
      <c r="M8" s="3"/>
      <c r="N8" s="45"/>
      <c r="O8" s="3"/>
      <c r="P8" s="76"/>
      <c r="Q8" s="3"/>
      <c r="R8" s="76"/>
      <c r="S8" s="3"/>
      <c r="T8" s="76"/>
      <c r="U8" s="3"/>
      <c r="V8" s="76"/>
      <c r="W8" s="3"/>
      <c r="X8" s="76"/>
      <c r="Z8" s="3"/>
      <c r="AA8" s="3"/>
      <c r="AB8" s="3"/>
    </row>
    <row r="9" spans="1:30" ht="14.25" customHeight="1" x14ac:dyDescent="0.25">
      <c r="A9" s="3"/>
      <c r="B9" s="3"/>
      <c r="C9" s="3"/>
      <c r="D9" s="3"/>
      <c r="E9" s="3"/>
      <c r="F9" s="45"/>
      <c r="G9" s="3"/>
      <c r="H9" s="45"/>
      <c r="I9" s="3"/>
      <c r="J9" s="45"/>
      <c r="K9" s="3"/>
      <c r="L9" s="45"/>
      <c r="M9" s="3"/>
      <c r="N9" s="45"/>
      <c r="O9" s="3"/>
      <c r="P9" s="76"/>
      <c r="Q9" s="3"/>
      <c r="R9" s="76"/>
      <c r="S9" s="3"/>
      <c r="T9" s="76"/>
      <c r="U9" s="3"/>
      <c r="V9" s="76"/>
      <c r="W9" s="3"/>
      <c r="X9" s="76"/>
      <c r="Z9" s="3"/>
      <c r="AA9" s="3"/>
      <c r="AB9" s="3"/>
    </row>
    <row r="10" spans="1:30" ht="14.25" customHeight="1" x14ac:dyDescent="0.25">
      <c r="A10" s="3"/>
      <c r="B10" s="3"/>
      <c r="C10" s="3"/>
      <c r="D10" s="3"/>
      <c r="E10" s="3"/>
      <c r="F10" s="45"/>
      <c r="G10" s="3"/>
      <c r="H10" s="45"/>
      <c r="I10" s="3"/>
      <c r="J10" s="45"/>
      <c r="K10" s="3"/>
      <c r="L10" s="45"/>
      <c r="M10" s="3"/>
      <c r="N10" s="45"/>
      <c r="O10" s="3"/>
      <c r="P10" s="76"/>
      <c r="Q10" s="3"/>
      <c r="R10" s="76"/>
      <c r="S10" s="3"/>
      <c r="T10" s="76"/>
      <c r="U10" s="3"/>
      <c r="V10" s="76"/>
      <c r="W10" s="3"/>
      <c r="X10" s="76"/>
      <c r="Z10" s="3"/>
      <c r="AA10" s="3"/>
      <c r="AB10" s="3"/>
    </row>
    <row r="11" spans="1:30" ht="14.25" customHeight="1" x14ac:dyDescent="0.25">
      <c r="A11" s="3"/>
      <c r="B11" s="3"/>
      <c r="C11" s="3"/>
      <c r="D11" s="3"/>
      <c r="E11" s="3"/>
      <c r="F11" s="45"/>
      <c r="G11" s="3"/>
      <c r="H11" s="45"/>
      <c r="I11" s="3"/>
      <c r="J11" s="45"/>
      <c r="K11" s="3"/>
      <c r="L11" s="45"/>
      <c r="M11" s="3"/>
      <c r="N11" s="45"/>
      <c r="O11" s="3"/>
      <c r="P11" s="76"/>
      <c r="Q11" s="3"/>
      <c r="R11" s="76"/>
      <c r="S11" s="3"/>
      <c r="T11" s="76"/>
      <c r="U11" s="3"/>
      <c r="V11" s="76"/>
      <c r="W11" s="3"/>
      <c r="X11" s="76"/>
      <c r="Z11" s="3"/>
      <c r="AA11" s="3"/>
      <c r="AB11" s="3"/>
    </row>
    <row r="12" spans="1:30" ht="14.25" customHeight="1" x14ac:dyDescent="0.25">
      <c r="A12" s="3"/>
      <c r="B12" s="3"/>
      <c r="C12" s="3"/>
      <c r="D12" s="3"/>
      <c r="E12" s="3"/>
      <c r="F12" s="45"/>
      <c r="G12" s="3"/>
      <c r="H12" s="45"/>
      <c r="I12" s="3"/>
      <c r="J12" s="45"/>
      <c r="K12" s="3"/>
      <c r="L12" s="45"/>
      <c r="M12" s="3"/>
      <c r="N12" s="45"/>
      <c r="O12" s="3"/>
      <c r="P12" s="76"/>
      <c r="Q12" s="3"/>
      <c r="R12" s="76"/>
      <c r="S12" s="3"/>
      <c r="T12" s="76"/>
      <c r="U12" s="3"/>
      <c r="V12" s="76"/>
      <c r="W12" s="3"/>
      <c r="X12" s="76"/>
      <c r="Z12" s="3"/>
      <c r="AA12" s="3"/>
      <c r="AB12" s="3"/>
    </row>
    <row r="13" spans="1:30" ht="17.25" customHeight="1" x14ac:dyDescent="0.25">
      <c r="A13" s="3"/>
      <c r="B13" s="3"/>
      <c r="C13" s="3"/>
      <c r="D13" s="3"/>
      <c r="E13" s="3"/>
      <c r="F13" s="45"/>
      <c r="G13" s="3"/>
      <c r="H13" s="45"/>
      <c r="I13" s="3"/>
      <c r="J13" s="45"/>
      <c r="K13" s="3"/>
      <c r="L13" s="45"/>
      <c r="M13" s="3"/>
      <c r="N13" s="45"/>
      <c r="O13" s="3"/>
      <c r="P13" s="76"/>
      <c r="Q13" s="3"/>
      <c r="R13" s="76"/>
      <c r="S13" s="3"/>
      <c r="T13" s="76"/>
      <c r="U13" s="3"/>
      <c r="V13" s="76"/>
      <c r="W13" s="3"/>
      <c r="X13" s="76"/>
      <c r="Z13" s="3"/>
      <c r="AA13" s="3"/>
      <c r="AB13" s="3"/>
    </row>
    <row r="14" spans="1:30" ht="33.75" customHeight="1" x14ac:dyDescent="0.25">
      <c r="A14" s="3"/>
      <c r="B14" s="3"/>
      <c r="C14" s="3"/>
      <c r="D14" s="3"/>
      <c r="E14" s="3"/>
      <c r="F14" s="45"/>
      <c r="G14" s="3"/>
      <c r="H14" s="45"/>
      <c r="I14" s="3"/>
      <c r="J14" s="45"/>
      <c r="L14" s="45"/>
      <c r="M14" s="3"/>
      <c r="N14" s="45"/>
      <c r="O14" s="3"/>
      <c r="P14" s="76"/>
      <c r="Q14" s="3"/>
      <c r="R14" s="76"/>
      <c r="S14" s="3"/>
      <c r="T14" s="76"/>
      <c r="U14" s="3"/>
      <c r="V14" s="76"/>
      <c r="W14" s="3"/>
      <c r="X14" s="76"/>
      <c r="Z14" s="3"/>
      <c r="AA14" s="3"/>
      <c r="AB14" s="3"/>
    </row>
    <row r="15" spans="1:30" ht="90" hidden="1" x14ac:dyDescent="0.25">
      <c r="A15" s="53"/>
      <c r="B15" s="53"/>
      <c r="C15" s="53"/>
      <c r="D15" s="54" t="str">
        <f t="shared" ref="D15:W15" si="0">"Data["&amp;D16&amp;"]"</f>
        <v>Data[Patients on the COPD register]</v>
      </c>
      <c r="E15" s="54" t="str">
        <f t="shared" si="0"/>
        <v>Data[COPD Annual Review]</v>
      </c>
      <c r="F15" s="73" t="str">
        <f t="shared" si="0"/>
        <v>Data[]</v>
      </c>
      <c r="G15" s="54" t="str">
        <f t="shared" si="0"/>
        <v>Data[CAT Score recorded]</v>
      </c>
      <c r="H15" s="73"/>
      <c r="I15" s="54" t="str">
        <f t="shared" si="0"/>
        <v>Data[COPD Management Plan Given]</v>
      </c>
      <c r="J15" s="73"/>
      <c r="K15" s="54" t="str">
        <f t="shared" si="0"/>
        <v>Data[Rescue Pack Issued (COPD)]</v>
      </c>
      <c r="L15" s="73"/>
      <c r="M15" s="54" t="str">
        <f t="shared" si="0"/>
        <v>Data[Rescue Pack Declined (COPD)]</v>
      </c>
      <c r="N15" s="73"/>
      <c r="O15" s="54" t="str">
        <f t="shared" si="0"/>
        <v>Data[MRC Scale recorded]</v>
      </c>
      <c r="P15" s="77"/>
      <c r="Q15" s="54" t="str">
        <f t="shared" si="0"/>
        <v>Data[Discussion about Hygiene (COPD)]</v>
      </c>
      <c r="R15" s="77"/>
      <c r="S15" s="54" t="str">
        <f t="shared" si="0"/>
        <v>Data[Smoking Status (COPD)]</v>
      </c>
      <c r="T15" s="77"/>
      <c r="U15" s="54" t="str">
        <f t="shared" si="0"/>
        <v>Data[Influenza vaccination given/needed/declined (COPD)]</v>
      </c>
      <c r="V15" s="77"/>
      <c r="W15" s="54" t="str">
        <f t="shared" si="0"/>
        <v>Data[Pneumococcal Vaccination given/needed/declined (COPD)]</v>
      </c>
      <c r="X15" s="77"/>
      <c r="Y15" s="53"/>
      <c r="AD15" s="53"/>
    </row>
    <row r="16" spans="1:30" ht="75" hidden="1" x14ac:dyDescent="0.25">
      <c r="A16" s="53"/>
      <c r="B16" s="53"/>
      <c r="C16" s="53"/>
      <c r="D16" s="54" t="s">
        <v>1420</v>
      </c>
      <c r="E16" s="54" t="s">
        <v>1491</v>
      </c>
      <c r="F16" s="73"/>
      <c r="G16" s="54" t="s">
        <v>1444</v>
      </c>
      <c r="H16" s="73"/>
      <c r="I16" s="54" t="s">
        <v>1425</v>
      </c>
      <c r="J16" s="73"/>
      <c r="K16" s="54" t="s">
        <v>1422</v>
      </c>
      <c r="L16" s="73"/>
      <c r="M16" s="54" t="s">
        <v>1429</v>
      </c>
      <c r="N16" s="73"/>
      <c r="O16" s="54" t="s">
        <v>1446</v>
      </c>
      <c r="P16" s="77"/>
      <c r="Q16" s="54" t="s">
        <v>1424</v>
      </c>
      <c r="R16" s="77"/>
      <c r="S16" s="54" t="s">
        <v>1448</v>
      </c>
      <c r="T16" s="77"/>
      <c r="U16" s="54" t="s">
        <v>1445</v>
      </c>
      <c r="V16" s="77"/>
      <c r="W16" s="54" t="s">
        <v>1447</v>
      </c>
      <c r="X16" s="77"/>
      <c r="Y16" s="53"/>
      <c r="AD16" s="53"/>
    </row>
    <row r="17" spans="1:30" ht="78" customHeight="1" x14ac:dyDescent="0.25">
      <c r="A17" s="3"/>
      <c r="B17" s="3"/>
      <c r="C17" s="49" t="s">
        <v>1607</v>
      </c>
      <c r="D17" s="50" t="s">
        <v>1693</v>
      </c>
      <c r="E17" s="50" t="str">
        <f>E16</f>
        <v>COPD Annual Review</v>
      </c>
      <c r="F17" s="74" t="str">
        <f>"%"</f>
        <v>%</v>
      </c>
      <c r="G17" s="50" t="str">
        <f>G16</f>
        <v>CAT Score recorded</v>
      </c>
      <c r="H17" s="74" t="str">
        <f>"%"</f>
        <v>%</v>
      </c>
      <c r="I17" s="50" t="str">
        <f>I16</f>
        <v>COPD Management Plan Given</v>
      </c>
      <c r="J17" s="74" t="str">
        <f>"%"</f>
        <v>%</v>
      </c>
      <c r="K17" s="50" t="str">
        <f t="shared" ref="K17" si="1">K16</f>
        <v>Rescue Pack Issued (COPD)</v>
      </c>
      <c r="L17" s="74" t="str">
        <f>"%"</f>
        <v>%</v>
      </c>
      <c r="M17" s="50" t="str">
        <f t="shared" ref="M17" si="2">M16</f>
        <v>Rescue Pack Declined (COPD)</v>
      </c>
      <c r="N17" s="74" t="str">
        <f>"%"</f>
        <v>%</v>
      </c>
      <c r="O17" s="50" t="str">
        <f t="shared" ref="O17:W17" si="3">O16</f>
        <v>MRC Scale recorded</v>
      </c>
      <c r="P17" s="78" t="str">
        <f>"%"</f>
        <v>%</v>
      </c>
      <c r="Q17" s="50" t="str">
        <f t="shared" si="3"/>
        <v>Discussion about Hygiene (COPD)</v>
      </c>
      <c r="R17" s="78" t="str">
        <f>"%"</f>
        <v>%</v>
      </c>
      <c r="S17" s="50" t="str">
        <f t="shared" si="3"/>
        <v>Smoking Status (COPD)</v>
      </c>
      <c r="T17" s="78" t="str">
        <f>"%"</f>
        <v>%</v>
      </c>
      <c r="U17" s="50" t="str">
        <f t="shared" si="3"/>
        <v>Influenza vaccination given/needed/declined (COPD)</v>
      </c>
      <c r="V17" s="78" t="str">
        <f>"%"</f>
        <v>%</v>
      </c>
      <c r="W17" s="50" t="str">
        <f t="shared" si="3"/>
        <v>Pneumococcal Vaccination given/needed/declined (COPD)</v>
      </c>
      <c r="X17" s="78" t="str">
        <f>"%"</f>
        <v>%</v>
      </c>
      <c r="AA17" s="7"/>
      <c r="AB17" s="7"/>
    </row>
    <row r="18" spans="1:30" x14ac:dyDescent="0.25">
      <c r="A18" s="3"/>
      <c r="B18" s="11"/>
      <c r="C18" s="6" t="s">
        <v>388</v>
      </c>
      <c r="D18" s="4">
        <f>SUM(D19:D22)</f>
        <v>3844</v>
      </c>
      <c r="E18" s="4">
        <f ca="1">SUM(E19:E22)</f>
        <v>877</v>
      </c>
      <c r="F18" s="20">
        <f ca="1">IFERROR(IF(E18/D18&gt;=1,"100%",E18/D18),"-")</f>
        <v>0.22814776274713841</v>
      </c>
      <c r="G18" s="4">
        <f ca="1">SUM(G19:G22)</f>
        <v>809</v>
      </c>
      <c r="H18" s="20">
        <f ca="1">IFERROR(G18/$E18,"-")</f>
        <v>0.92246294184720634</v>
      </c>
      <c r="I18" s="4">
        <f ca="1">SUM(I19:I22)</f>
        <v>471</v>
      </c>
      <c r="J18" s="20">
        <f ca="1">IFERROR(I18/$E18,"-")</f>
        <v>0.53705815279361457</v>
      </c>
      <c r="K18" s="4">
        <f ca="1">SUM(K19:K22)</f>
        <v>99</v>
      </c>
      <c r="L18" s="20">
        <f ca="1">IFERROR(K18/$E18,"-")</f>
        <v>0.11288483466362599</v>
      </c>
      <c r="M18" s="89">
        <f ca="1">IF(SUM(M19:M22)=0,"0",SUM(M19:M22))</f>
        <v>199</v>
      </c>
      <c r="N18" s="20">
        <f ca="1">IFERROR(M18/$E18,"-")</f>
        <v>0.22690992018244013</v>
      </c>
      <c r="O18" s="4">
        <f ca="1">SUM(O19:O22)</f>
        <v>859</v>
      </c>
      <c r="P18" s="20">
        <f ca="1">IFERROR(O18/$E18,"-")</f>
        <v>0.97947548460661349</v>
      </c>
      <c r="Q18" s="4">
        <f ca="1">SUM(Q19:Q22)</f>
        <v>218</v>
      </c>
      <c r="R18" s="20">
        <f ca="1">IFERROR(Q18/$E18,"-")</f>
        <v>0.24857468643101482</v>
      </c>
      <c r="S18" s="4">
        <f ca="1">SUM(S19:S22)</f>
        <v>874</v>
      </c>
      <c r="T18" s="20">
        <f ca="1">IFERROR(S18/$E18,"-")</f>
        <v>0.9965792474344356</v>
      </c>
      <c r="U18" s="51">
        <f ca="1">SUM(U19:U22)</f>
        <v>367</v>
      </c>
      <c r="V18" s="20">
        <f ca="1">IFERROR(U18/$E18,"-")</f>
        <v>0.41847206385404789</v>
      </c>
      <c r="W18" s="4">
        <f ca="1">SUM(W19:W22)</f>
        <v>115</v>
      </c>
      <c r="X18" s="81">
        <f ca="1">IFERROR(W18/$E18,"-")</f>
        <v>0.13112884834663627</v>
      </c>
      <c r="AA18" s="40"/>
      <c r="AB18" s="20"/>
    </row>
    <row r="19" spans="1:30" x14ac:dyDescent="0.25">
      <c r="A19" s="3"/>
      <c r="B19" s="11" t="s">
        <v>389</v>
      </c>
      <c r="C19" t="str">
        <f>IFERROR(VLOOKUP(B19,Practice!F2:G207,2,FALSE),"")</f>
        <v>Havering Crest</v>
      </c>
      <c r="D19" s="4">
        <f>SUMIF($B$25:$B$64,$B19,$D$25:$D$64)</f>
        <v>599</v>
      </c>
      <c r="E19" s="4">
        <f t="shared" ref="E19:E23" ca="1" si="4">SUMIF($B$25:$B$64,$B19,$E$25:$E$64)</f>
        <v>185</v>
      </c>
      <c r="F19" s="20">
        <f ca="1">IFERROR(IF(E19/D19&gt;=1,"100%",E19/D19),"-")</f>
        <v>0.30884808013355591</v>
      </c>
      <c r="G19" s="4">
        <f ca="1">SUMIF($B$25:$B$64,$B19,$G$25:$G$64)</f>
        <v>171</v>
      </c>
      <c r="H19" s="20">
        <f ca="1">IFERROR(G19/$E19,"-")</f>
        <v>0.92432432432432432</v>
      </c>
      <c r="I19" s="4">
        <f ca="1">SUMIF($B$25:$B$64,$B19,$I$25:$I$64)</f>
        <v>88</v>
      </c>
      <c r="J19" s="20">
        <f ca="1">IFERROR(I19/$E19,"-")</f>
        <v>0.4756756756756757</v>
      </c>
      <c r="K19" s="4">
        <f ca="1">SUMIF($B$25:$B$64,$B19,$K$25:$K$64)</f>
        <v>26</v>
      </c>
      <c r="L19" s="20">
        <f ca="1">IFERROR(K19/$E19,"-")</f>
        <v>0.14054054054054055</v>
      </c>
      <c r="M19" s="89">
        <f ca="1">IF(SUMIF($B$25:$B$64,$B19,$M$25:$M$64)=0,"0",SUMIF($B$25:$B$64,$B19,$M$25:$M$64))</f>
        <v>33</v>
      </c>
      <c r="N19" s="20">
        <f ca="1">IFERROR(M19/$E19,"-")</f>
        <v>0.17837837837837839</v>
      </c>
      <c r="O19" s="4">
        <f ca="1">SUMIF($B$25:$B$64,$B19,$O$25:$O$64)</f>
        <v>182</v>
      </c>
      <c r="P19" s="20">
        <f ca="1">IFERROR(O19/$E19,"-")</f>
        <v>0.98378378378378384</v>
      </c>
      <c r="Q19" s="4">
        <f ca="1">SUMIF($B$25:$B$64,$B19,$Q$25:$Q$64)</f>
        <v>46</v>
      </c>
      <c r="R19" s="20">
        <f ca="1">IFERROR(Q19/$E19,"-")</f>
        <v>0.24864864864864866</v>
      </c>
      <c r="S19" s="4">
        <f ca="1">SUMIF($B$25:$B$64,$B19,$S$25:$S$64)</f>
        <v>185</v>
      </c>
      <c r="T19" s="20">
        <f ca="1">IFERROR(S19/$E19,"-")</f>
        <v>1</v>
      </c>
      <c r="U19" s="51">
        <f ca="1">SUMIF($B$25:$B$64,$B19,$U$25:$U$64)</f>
        <v>71</v>
      </c>
      <c r="V19" s="20">
        <f ca="1">IFERROR(U19/$E19,"-")</f>
        <v>0.38378378378378381</v>
      </c>
      <c r="W19" s="4">
        <f ca="1">SUMIF($B$25:$B$64,$B19,$W$25:$W$64)</f>
        <v>14</v>
      </c>
      <c r="X19" s="82">
        <f ca="1">IFERROR(W19/$E19,"-")</f>
        <v>7.567567567567568E-2</v>
      </c>
      <c r="AA19" s="40"/>
      <c r="AB19" s="20"/>
    </row>
    <row r="20" spans="1:30" x14ac:dyDescent="0.25">
      <c r="A20" s="3"/>
      <c r="B20" s="12" t="s">
        <v>432</v>
      </c>
      <c r="C20" t="str">
        <f>IFERROR(VLOOKUP(B20,Practice!F3:G208,2,FALSE),"")</f>
        <v>Havering Marshall</v>
      </c>
      <c r="D20" s="4">
        <f t="shared" ref="D20:D23" si="5">SUMIF($B$25:$B$64,$B20,$D$25:$D$64)</f>
        <v>611</v>
      </c>
      <c r="E20" s="4">
        <f t="shared" ca="1" si="4"/>
        <v>108</v>
      </c>
      <c r="F20" s="20">
        <f ca="1">IFERROR(IF(E20/D20&gt;=1,"100%",E20/D20),"-")</f>
        <v>0.176759410801964</v>
      </c>
      <c r="G20" s="4">
        <f ca="1">SUMIF($B$25:$B$64,$B20,$G$25:$G$64)</f>
        <v>96</v>
      </c>
      <c r="H20" s="20">
        <f ca="1">IFERROR(G20/$E20,"-")</f>
        <v>0.88888888888888884</v>
      </c>
      <c r="I20" s="4">
        <f ca="1">SUMIF($B$25:$B$64,$B20,$I$25:$I$64)</f>
        <v>60</v>
      </c>
      <c r="J20" s="20">
        <f ca="1">IFERROR(I20/$E20,"-")</f>
        <v>0.55555555555555558</v>
      </c>
      <c r="K20" s="4">
        <f ca="1">SUMIF($B$25:$B$64,$B20,$K$25:$K$64)</f>
        <v>14</v>
      </c>
      <c r="L20" s="20">
        <f ca="1">IFERROR(K20/$E20,"-")</f>
        <v>0.12962962962962962</v>
      </c>
      <c r="M20" s="89">
        <f ca="1">IF(SUMIF($B$25:$B$64,$B20,$M$25:$M$64)=0,"0",SUMIF($B$25:$B$64,$B20,$M$25:$M$64))</f>
        <v>34</v>
      </c>
      <c r="N20" s="20">
        <f ca="1">IFERROR(M20/$E20,"-")</f>
        <v>0.31481481481481483</v>
      </c>
      <c r="O20" s="4">
        <f ca="1">SUMIF($B$25:$B$64,$B20,$O$25:$O$64)</f>
        <v>105</v>
      </c>
      <c r="P20" s="20">
        <f ca="1">IFERROR(O20/$E20,"-")</f>
        <v>0.97222222222222221</v>
      </c>
      <c r="Q20" s="4">
        <f ca="1">SUMIF($B$25:$B$64,$B20,$Q$25:$Q$64)</f>
        <v>24</v>
      </c>
      <c r="R20" s="20">
        <f ca="1">IFERROR(Q20/$E20,"-")</f>
        <v>0.22222222222222221</v>
      </c>
      <c r="S20" s="4">
        <f ca="1">SUMIF($B$25:$B$64,$B20,$S$25:$S$64)</f>
        <v>108</v>
      </c>
      <c r="T20" s="20">
        <f ca="1">IFERROR(S20/$E20,"-")</f>
        <v>1</v>
      </c>
      <c r="U20" s="51">
        <f ca="1">SUMIF($B$25:$B$64,$B20,$U$25:$U$64)</f>
        <v>52</v>
      </c>
      <c r="V20" s="20">
        <f ca="1">IFERROR(U20/$E20,"-")</f>
        <v>0.48148148148148145</v>
      </c>
      <c r="W20" s="4">
        <f ca="1">SUMIF($B$25:$B$64,$B20,$W$25:$W$64)</f>
        <v>14</v>
      </c>
      <c r="X20" s="82">
        <f ca="1">IFERROR(W20/$E20,"-")</f>
        <v>0.12962962962962962</v>
      </c>
      <c r="AA20" s="40"/>
      <c r="AB20" s="20"/>
    </row>
    <row r="21" spans="1:30" x14ac:dyDescent="0.25">
      <c r="A21" s="3"/>
      <c r="B21" s="13" t="s">
        <v>448</v>
      </c>
      <c r="C21" t="str">
        <f>IFERROR(VLOOKUP(B21,Practice!F4:G209,2,FALSE),"")</f>
        <v>Havering North</v>
      </c>
      <c r="D21" s="4">
        <f t="shared" si="5"/>
        <v>1612</v>
      </c>
      <c r="E21" s="4">
        <f t="shared" ca="1" si="4"/>
        <v>371</v>
      </c>
      <c r="F21" s="20">
        <f ca="1">IFERROR(IF(E21/D21&gt;=1,"100%",E21/D21),"-")</f>
        <v>0.23014888337468983</v>
      </c>
      <c r="G21" s="4">
        <f ca="1">SUMIF($B$25:$B$64,$B21,$G$25:$G$64)</f>
        <v>344</v>
      </c>
      <c r="H21" s="20">
        <f ca="1">IFERROR(G21/$E21,"-")</f>
        <v>0.92722371967654982</v>
      </c>
      <c r="I21" s="4">
        <f ca="1">SUMIF($B$25:$B$64,$B21,$I$25:$I$64)</f>
        <v>163</v>
      </c>
      <c r="J21" s="20">
        <f ca="1">IFERROR(I21/$E21,"-")</f>
        <v>0.43935309973045822</v>
      </c>
      <c r="K21" s="4">
        <f ca="1">SUMIF($B$25:$B$64,$B21,$K$25:$K$64)</f>
        <v>18</v>
      </c>
      <c r="L21" s="20">
        <f ca="1">IFERROR(K21/$E21,"-")</f>
        <v>4.8517520215633422E-2</v>
      </c>
      <c r="M21" s="89">
        <f ca="1">IF(SUMIF($B$25:$B$64,$B21,$M$25:$M$64)=0,"0",SUMIF($B$25:$B$64,$B21,$M$25:$M$64))</f>
        <v>88</v>
      </c>
      <c r="N21" s="20">
        <f ca="1">IFERROR(M21/$E21,"-")</f>
        <v>0.23719676549865229</v>
      </c>
      <c r="O21" s="4">
        <f ca="1">SUMIF($B$25:$B$64,$B21,$O$25:$O$64)</f>
        <v>362</v>
      </c>
      <c r="P21" s="20">
        <f ca="1">IFERROR(O21/$E21,"-")</f>
        <v>0.97574123989218331</v>
      </c>
      <c r="Q21" s="4">
        <f ca="1">SUMIF($B$25:$B$64,$B21,$Q$25:$Q$64)</f>
        <v>71</v>
      </c>
      <c r="R21" s="20">
        <f ca="1">IFERROR(Q21/$E21,"-")</f>
        <v>0.19137466307277629</v>
      </c>
      <c r="S21" s="4">
        <f ca="1">SUMIF($B$25:$B$64,$B21,$S$25:$S$64)</f>
        <v>369</v>
      </c>
      <c r="T21" s="20">
        <f ca="1">IFERROR(S21/$E21,"-")</f>
        <v>0.99460916442048519</v>
      </c>
      <c r="U21" s="51">
        <f ca="1">SUMIF($B$25:$B$64,$B21,$U$25:$U$64)</f>
        <v>168</v>
      </c>
      <c r="V21" s="20">
        <f ca="1">IFERROR(U21/$E21,"-")</f>
        <v>0.45283018867924529</v>
      </c>
      <c r="W21" s="4">
        <f ca="1">SUMIF($B$25:$B$64,$B21,$W$25:$W$64)</f>
        <v>73</v>
      </c>
      <c r="X21" s="82">
        <f ca="1">IFERROR(W21/$E21,"-")</f>
        <v>0.19676549865229109</v>
      </c>
      <c r="AA21" s="40"/>
      <c r="AB21" s="20"/>
    </row>
    <row r="22" spans="1:30" x14ac:dyDescent="0.25">
      <c r="A22" s="3"/>
      <c r="B22" s="14" t="s">
        <v>508</v>
      </c>
      <c r="C22" t="str">
        <f>IFERROR(VLOOKUP(B22,Practice!F5:G210,2,FALSE),"")</f>
        <v>Havering South</v>
      </c>
      <c r="D22" s="4">
        <f t="shared" si="5"/>
        <v>1022</v>
      </c>
      <c r="E22" s="4">
        <f t="shared" ca="1" si="4"/>
        <v>213</v>
      </c>
      <c r="F22" s="20">
        <f ca="1">IFERROR(IF(E22/D22&gt;=1,"100%",E22/D22),"-")</f>
        <v>0.20841487279843443</v>
      </c>
      <c r="G22" s="4">
        <f ca="1">SUMIF($B$25:$B$64,$B22,$G$25:$G$64)</f>
        <v>198</v>
      </c>
      <c r="H22" s="20">
        <f ca="1">IFERROR(G22/$E22,"-")</f>
        <v>0.92957746478873238</v>
      </c>
      <c r="I22" s="4">
        <f ca="1">SUMIF($B$25:$B$64,$B22,$I$25:$I$64)</f>
        <v>160</v>
      </c>
      <c r="J22" s="20">
        <f ca="1">IFERROR(I22/$E22,"-")</f>
        <v>0.75117370892018775</v>
      </c>
      <c r="K22" s="4">
        <f ca="1">SUMIF($B$25:$B$64,$B22,$K$25:$K$64)</f>
        <v>41</v>
      </c>
      <c r="L22" s="20">
        <f ca="1">IFERROR(K22/$E22,"-")</f>
        <v>0.19248826291079812</v>
      </c>
      <c r="M22" s="89">
        <f ca="1">IF(SUMIF($B$25:$B$64,$B22,$M$25:$M$64)=0,"0",SUMIF($B$25:$B$64,$B22,$M$25:$M$64))</f>
        <v>44</v>
      </c>
      <c r="N22" s="20">
        <f ca="1">IFERROR(M22/$E22,"-")</f>
        <v>0.20657276995305165</v>
      </c>
      <c r="O22" s="4">
        <f ca="1">SUMIF($B$25:$B$64,$B22,$O$25:$O$64)</f>
        <v>210</v>
      </c>
      <c r="P22" s="20">
        <f ca="1">IFERROR(O22/$E22,"-")</f>
        <v>0.9859154929577465</v>
      </c>
      <c r="Q22" s="4">
        <f ca="1">SUMIF($B$25:$B$64,$B22,$Q$25:$Q$64)</f>
        <v>77</v>
      </c>
      <c r="R22" s="20">
        <f ca="1">IFERROR(Q22/$E22,"-")</f>
        <v>0.36150234741784038</v>
      </c>
      <c r="S22" s="4">
        <f ca="1">SUMIF($B$25:$B$64,$B22,$S$25:$S$64)</f>
        <v>212</v>
      </c>
      <c r="T22" s="20">
        <f ca="1">IFERROR(S22/$E22,"-")</f>
        <v>0.99530516431924887</v>
      </c>
      <c r="U22" s="51">
        <f ca="1">SUMIF($B$25:$B$64,$B22,$U$25:$U$64)</f>
        <v>76</v>
      </c>
      <c r="V22" s="20">
        <f ca="1">IFERROR(U22/$E22,"-")</f>
        <v>0.35680751173708919</v>
      </c>
      <c r="W22" s="4">
        <f ca="1">SUMIF($B$25:$B$64,$B22,$W$25:$W$64)</f>
        <v>14</v>
      </c>
      <c r="X22" s="82">
        <f ca="1">IFERROR(W22/$E22,"-")</f>
        <v>6.5727699530516437E-2</v>
      </c>
      <c r="AA22" s="40"/>
      <c r="AB22" s="20"/>
    </row>
    <row r="23" spans="1:30" x14ac:dyDescent="0.25">
      <c r="A23" s="3"/>
      <c r="B23" s="14" t="s">
        <v>1704</v>
      </c>
      <c r="C23" t="s">
        <v>1705</v>
      </c>
      <c r="D23" s="4">
        <f t="shared" si="5"/>
        <v>735</v>
      </c>
      <c r="E23" s="4">
        <f t="shared" ca="1" si="4"/>
        <v>179</v>
      </c>
      <c r="F23" s="20">
        <f ca="1">IFERROR(IF(E23/D23&gt;=1,"100%",E23/D23),"-")</f>
        <v>0.24353741496598638</v>
      </c>
      <c r="G23" s="4">
        <f ca="1">SUMIF($B$25:$B$64,$B23,$G$25:$G$64)</f>
        <v>167</v>
      </c>
      <c r="H23" s="20">
        <f ca="1">IFERROR(G23/$E23,"-")</f>
        <v>0.93296089385474856</v>
      </c>
      <c r="I23" s="4">
        <f ca="1">SUMIF($B$25:$B$64,$B23,$I$25:$I$64)</f>
        <v>139</v>
      </c>
      <c r="J23" s="20">
        <f ca="1">IFERROR(I23/$E23,"-")</f>
        <v>0.77653631284916202</v>
      </c>
      <c r="K23" s="4">
        <f ca="1">SUMIF($B$25:$B$64,$B23,$K$25:$K$64)</f>
        <v>59</v>
      </c>
      <c r="L23" s="20">
        <f ca="1">IFERROR(K23/$E23,"-")</f>
        <v>0.32960893854748602</v>
      </c>
      <c r="M23" s="89">
        <f ca="1">IF(SUMIF($B$25:$B$64,$B23,$M$25:$M$64)=0,"0",SUMIF($B$25:$B$64,$B23,$M$25:$M$64))</f>
        <v>49</v>
      </c>
      <c r="N23" s="20">
        <f ca="1">IFERROR(M23/$E23,"-")</f>
        <v>0.27374301675977653</v>
      </c>
      <c r="O23" s="4">
        <f ca="1">SUMIF($B$25:$B$64,$B23,$O$25:$O$64)</f>
        <v>177</v>
      </c>
      <c r="P23" s="20">
        <f ca="1">IFERROR(O23/$E23,"-")</f>
        <v>0.98882681564245811</v>
      </c>
      <c r="Q23" s="4">
        <f ca="1">SUMIF($B$25:$B$64,$B23,$Q$25:$Q$64)</f>
        <v>69</v>
      </c>
      <c r="R23" s="20">
        <f ca="1">IFERROR(Q23/$E23,"-")</f>
        <v>0.38547486033519551</v>
      </c>
      <c r="S23" s="4">
        <f ca="1">SUMIF($B$25:$B$64,$B23,$S$25:$S$64)</f>
        <v>179</v>
      </c>
      <c r="T23" s="20">
        <f ca="1">IFERROR(S23/$E23,"-")</f>
        <v>1</v>
      </c>
      <c r="U23" s="51">
        <f ca="1">SUMIF($B$25:$B$64,$B23,$U$25:$U$64)</f>
        <v>53</v>
      </c>
      <c r="V23" s="20">
        <f ca="1">IFERROR(U23/$E23,"-")</f>
        <v>0.29608938547486036</v>
      </c>
      <c r="W23" s="4">
        <f ca="1">SUMIF($B$25:$B$64,$B23,$W$25:$W$64)</f>
        <v>13</v>
      </c>
      <c r="X23" s="82">
        <f ca="1">IFERROR(W23/$E23,"-")</f>
        <v>7.2625698324022353E-2</v>
      </c>
      <c r="AA23" s="40"/>
      <c r="AB23" s="20"/>
    </row>
    <row r="24" spans="1:30" s="15" customFormat="1" x14ac:dyDescent="0.25">
      <c r="B24" s="16"/>
      <c r="F24" s="21"/>
      <c r="H24" s="21"/>
      <c r="J24" s="21"/>
      <c r="L24" s="21"/>
      <c r="N24" s="21"/>
      <c r="P24" s="79"/>
      <c r="R24" s="79"/>
      <c r="T24" s="79"/>
      <c r="V24" s="79"/>
      <c r="X24" s="79"/>
      <c r="Y24" s="3"/>
      <c r="AA24" s="21"/>
      <c r="AB24" s="21"/>
      <c r="AC24" s="3"/>
      <c r="AD24" s="3"/>
    </row>
    <row r="25" spans="1:30" x14ac:dyDescent="0.25">
      <c r="A25" t="s">
        <v>385</v>
      </c>
      <c r="B25" s="11" t="str">
        <f>VLOOKUP(A25,DATA[],4,FALSE)</f>
        <v>HV-1</v>
      </c>
      <c r="C25" t="str">
        <f>VLOOKUP(A25,DATA[],5,FALSE)</f>
        <v>St Edwards Surgery</v>
      </c>
      <c r="D25" s="40">
        <f>VLOOKUP($A25,BaseLine!$N$9:$O$115,2,FALSE)</f>
        <v>188</v>
      </c>
      <c r="E25" s="40">
        <f ca="1">IF(SUMIFS(INDIRECT(E$15),DATA[OrgID],$A25,DATA[Rel_D],$C$17)&gt;D25,D25,SUMIFS(INDIRECT(E$15),DATA[OrgID],$A25,DATA[Rel_D],$C$17))</f>
        <v>20</v>
      </c>
      <c r="F25" s="20">
        <f ca="1">E25/D25</f>
        <v>0.10638297872340426</v>
      </c>
      <c r="G25" s="40">
        <f ca="1">IF(SUMIFS(INDIRECT(G$15),DATA[OrgID],$A25,DATA[Rel_D],$C$17)&gt;$E25,$E25,SUMIFS(INDIRECT(G$15),DATA[OrgID],$A25,DATA[Rel_D],$C$17))</f>
        <v>16</v>
      </c>
      <c r="H25" s="20">
        <f ca="1">IFERROR(G25/$E25,"0.0%")</f>
        <v>0.8</v>
      </c>
      <c r="I25" s="40">
        <f ca="1">IF(SUMIFS(INDIRECT(I$15),DATA[OrgID],$A25,DATA[Rel_D],$C$17)&gt;$E25,$E25,SUMIFS(INDIRECT(I$15),DATA[OrgID],$A25,DATA[Rel_D],$C$17))</f>
        <v>7</v>
      </c>
      <c r="J25" s="20">
        <f ca="1">IFERROR(I25/$E25,"0.0%")</f>
        <v>0.35</v>
      </c>
      <c r="K25" s="40">
        <f ca="1">IF(SUMIFS(INDIRECT(K$15),DATA[OrgID],$A25,DATA[Rel_D],$C$17)&gt;$E25,$E25,SUMIFS(INDIRECT(K$15),DATA[OrgID],$A25,DATA[Rel_D],$C$17))</f>
        <v>0</v>
      </c>
      <c r="L25" s="20">
        <f ca="1">IFERROR(K25/$E25,"0.0%")</f>
        <v>0</v>
      </c>
      <c r="M25" s="40">
        <f ca="1">IF(SUMIFS(INDIRECT(M$15),DATA[OrgID],$A25,DATA[Rel_D],$C$17)&gt;$E25,$E25,SUMIFS(INDIRECT(M$15),DATA[OrgID],$A25,DATA[Rel_D],$C$17))</f>
        <v>0</v>
      </c>
      <c r="N25" s="20">
        <f ca="1">IFERROR(M25/$E25,"0.0%")</f>
        <v>0</v>
      </c>
      <c r="O25" s="40">
        <f ca="1">IF(SUMIFS(INDIRECT(O$15),DATA[OrgID],$A25,DATA[Rel_D],$C$17)&gt;$E25,$E25,SUMIFS(INDIRECT(O$15),DATA[OrgID],$A25,DATA[Rel_D],$C$17))</f>
        <v>18</v>
      </c>
      <c r="P25" s="20">
        <f ca="1">IFERROR(O25/$E25,"0.0%")</f>
        <v>0.9</v>
      </c>
      <c r="Q25" s="40">
        <f ca="1">IF(SUMIFS(INDIRECT(Q$15),DATA[OrgID],$A25,DATA[Rel_D],$C$17)&gt;$E25,$E25,SUMIFS(INDIRECT(Q$15),DATA[OrgID],$A25,DATA[Rel_D],$C$17))</f>
        <v>1</v>
      </c>
      <c r="R25" s="20">
        <f ca="1">IFERROR(Q25/$E25,"0.0%")</f>
        <v>0.05</v>
      </c>
      <c r="S25" s="40">
        <f ca="1">IF(SUMIFS(INDIRECT(S$15),DATA[OrgID],$A25,DATA[Rel_D],$C$17)&gt;$E25,$E25,SUMIFS(INDIRECT(S$15),DATA[OrgID],$A25,DATA[Rel_D],$C$17))</f>
        <v>20</v>
      </c>
      <c r="T25" s="20">
        <f ca="1">IFERROR(S25/$E25,"0.0%")</f>
        <v>1</v>
      </c>
      <c r="U25" s="40">
        <f ca="1">IF(SUMIFS(INDIRECT(U$15),DATA[OrgID],$A25,DATA[Rel_D],$C$17)&gt;$E25,$E25,SUMIFS(INDIRECT(U$15),DATA[OrgID],$A25,DATA[Rel_D],$C$17))</f>
        <v>10</v>
      </c>
      <c r="V25" s="20">
        <f ca="1">IFERROR(U25/$E25,"0.0%")</f>
        <v>0.5</v>
      </c>
      <c r="W25" s="40">
        <f ca="1">IF(SUMIFS(INDIRECT(W$15),DATA[OrgID],$A25,DATA[Rel_D],$C$17)&gt;$E25,$E25,SUMIFS(INDIRECT(W$15),DATA[OrgID],$A25,DATA[Rel_D],$C$17))</f>
        <v>1</v>
      </c>
      <c r="X25" s="82">
        <f ca="1">IFERROR(W25/$E25,"0.0%")</f>
        <v>0.05</v>
      </c>
      <c r="AA25" s="46"/>
      <c r="AB25" s="20"/>
    </row>
    <row r="26" spans="1:30" x14ac:dyDescent="0.25">
      <c r="A26" t="s">
        <v>395</v>
      </c>
      <c r="B26" s="11" t="str">
        <f>VLOOKUP(A26,DATA[],4,FALSE)</f>
        <v>HV-1</v>
      </c>
      <c r="C26" t="str">
        <f>VLOOKUP(A26,DATA[],5,FALSE)</f>
        <v>Brentwood Road Surgery (Dr Marks)</v>
      </c>
      <c r="D26" s="40">
        <f>VLOOKUP($A26,BaseLine!$N$9:$O$115,2,FALSE)</f>
        <v>52</v>
      </c>
      <c r="E26" s="40">
        <f ca="1">IF(SUMIFS(INDIRECT(E$15),DATA[OrgID],$A26,DATA[Rel_D],$C$17)&gt;D26,D26,SUMIFS(INDIRECT(E$15),DATA[OrgID],$A26,DATA[Rel_D],$C$17))</f>
        <v>17</v>
      </c>
      <c r="F26" s="20">
        <f t="shared" ref="F26:F64" ca="1" si="6">E26/D26</f>
        <v>0.32692307692307693</v>
      </c>
      <c r="G26" s="40">
        <f ca="1">IF(SUMIFS(INDIRECT(G$15),DATA[OrgID],$A26,DATA[Rel_D],$C$17)&gt;$E26,$E26,SUMIFS(INDIRECT(G$15),DATA[OrgID],$A26,DATA[Rel_D],$C$17))</f>
        <v>17</v>
      </c>
      <c r="H26" s="20">
        <f t="shared" ref="H26:H64" ca="1" si="7">IFERROR(G26/$E26,"0.0%")</f>
        <v>1</v>
      </c>
      <c r="I26" s="40">
        <f ca="1">IF(SUMIFS(INDIRECT(I$15),DATA[OrgID],$A26,DATA[Rel_D],$C$17)&gt;$E26,$E26,SUMIFS(INDIRECT(I$15),DATA[OrgID],$A26,DATA[Rel_D],$C$17))</f>
        <v>5</v>
      </c>
      <c r="J26" s="20">
        <f t="shared" ref="J26:J64" ca="1" si="8">IFERROR(I26/$E26,"0.0%")</f>
        <v>0.29411764705882354</v>
      </c>
      <c r="K26" s="40">
        <f ca="1">IF(SUMIFS(INDIRECT(K$15),DATA[OrgID],$A26,DATA[Rel_D],$C$17)&gt;$E26,$E26,SUMIFS(INDIRECT(K$15),DATA[OrgID],$A26,DATA[Rel_D],$C$17))</f>
        <v>1</v>
      </c>
      <c r="L26" s="20">
        <f t="shared" ref="L26:L64" ca="1" si="9">IFERROR(K26/$E26,"0.0%")</f>
        <v>5.8823529411764705E-2</v>
      </c>
      <c r="M26" s="40">
        <f ca="1">IF(SUMIFS(INDIRECT(M$15),DATA[OrgID],$A26,DATA[Rel_D],$C$17)&gt;$E26,$E26,SUMIFS(INDIRECT(M$15),DATA[OrgID],$A26,DATA[Rel_D],$C$17))</f>
        <v>4</v>
      </c>
      <c r="N26" s="20">
        <f t="shared" ref="N26:N64" ca="1" si="10">IFERROR(M26/$E26,"0.0%")</f>
        <v>0.23529411764705882</v>
      </c>
      <c r="O26" s="40">
        <f ca="1">IF(SUMIFS(INDIRECT(O$15),DATA[OrgID],$A26,DATA[Rel_D],$C$17)&gt;$E26,$E26,SUMIFS(INDIRECT(O$15),DATA[OrgID],$A26,DATA[Rel_D],$C$17))</f>
        <v>17</v>
      </c>
      <c r="P26" s="20">
        <f t="shared" ref="P26:P64" ca="1" si="11">IFERROR(O26/$E26,"0.0%")</f>
        <v>1</v>
      </c>
      <c r="Q26" s="40">
        <f ca="1">IF(SUMIFS(INDIRECT(Q$15),DATA[OrgID],$A26,DATA[Rel_D],$C$17)&gt;$E26,$E26,SUMIFS(INDIRECT(Q$15),DATA[OrgID],$A26,DATA[Rel_D],$C$17))</f>
        <v>5</v>
      </c>
      <c r="R26" s="20">
        <f t="shared" ref="R26:R64" ca="1" si="12">IFERROR(Q26/$E26,"0.0%")</f>
        <v>0.29411764705882354</v>
      </c>
      <c r="S26" s="40">
        <f ca="1">IF(SUMIFS(INDIRECT(S$15),DATA[OrgID],$A26,DATA[Rel_D],$C$17)&gt;$E26,$E26,SUMIFS(INDIRECT(S$15),DATA[OrgID],$A26,DATA[Rel_D],$C$17))</f>
        <v>17</v>
      </c>
      <c r="T26" s="20">
        <f t="shared" ref="T26:T64" ca="1" si="13">IFERROR(S26/$E26,"0.0%")</f>
        <v>1</v>
      </c>
      <c r="U26" s="40">
        <f ca="1">IF(SUMIFS(INDIRECT(U$15),DATA[OrgID],$A26,DATA[Rel_D],$C$17)&gt;$E26,$E26,SUMIFS(INDIRECT(U$15),DATA[OrgID],$A26,DATA[Rel_D],$C$17))</f>
        <v>1</v>
      </c>
      <c r="V26" s="20">
        <f t="shared" ref="V26:V64" ca="1" si="14">IFERROR(U26/$E26,"0.0%")</f>
        <v>5.8823529411764705E-2</v>
      </c>
      <c r="W26" s="40">
        <f ca="1">IF(SUMIFS(INDIRECT(W$15),DATA[OrgID],$A26,DATA[Rel_D],$C$17)&gt;$E26,$E26,SUMIFS(INDIRECT(W$15),DATA[OrgID],$A26,DATA[Rel_D],$C$17))</f>
        <v>0</v>
      </c>
      <c r="X26" s="82">
        <f t="shared" ref="X26:X64" ca="1" si="15">IFERROR(W26/$E26,"0.0%")</f>
        <v>0</v>
      </c>
      <c r="AA26" s="46"/>
      <c r="AB26" s="20"/>
    </row>
    <row r="27" spans="1:30" x14ac:dyDescent="0.25">
      <c r="A27" t="s">
        <v>400</v>
      </c>
      <c r="B27" s="11" t="str">
        <f>VLOOKUP(A27,DATA[],4,FALSE)</f>
        <v>HV-1</v>
      </c>
      <c r="C27" t="str">
        <f>VLOOKUP(A27,DATA[],5,FALSE)</f>
        <v>Chadwell Heath Health Centre - The Upstairs Surgery</v>
      </c>
      <c r="D27" s="40">
        <f>VLOOKUP($A27,BaseLine!$N$9:$O$115,2,FALSE)</f>
        <v>89</v>
      </c>
      <c r="E27" s="40">
        <f ca="1">IF(SUMIFS(INDIRECT(E$15),DATA[OrgID],$A27,DATA[Rel_D],$C$17)&gt;D27,D27,SUMIFS(INDIRECT(E$15),DATA[OrgID],$A27,DATA[Rel_D],$C$17))</f>
        <v>42</v>
      </c>
      <c r="F27" s="20">
        <f t="shared" ca="1" si="6"/>
        <v>0.47191011235955055</v>
      </c>
      <c r="G27" s="40">
        <f ca="1">IF(SUMIFS(INDIRECT(G$15),DATA[OrgID],$A27,DATA[Rel_D],$C$17)&gt;$E27,$E27,SUMIFS(INDIRECT(G$15),DATA[OrgID],$A27,DATA[Rel_D],$C$17))</f>
        <v>41</v>
      </c>
      <c r="H27" s="20">
        <f t="shared" ca="1" si="7"/>
        <v>0.97619047619047616</v>
      </c>
      <c r="I27" s="40">
        <f ca="1">IF(SUMIFS(INDIRECT(I$15),DATA[OrgID],$A27,DATA[Rel_D],$C$17)&gt;$E27,$E27,SUMIFS(INDIRECT(I$15),DATA[OrgID],$A27,DATA[Rel_D],$C$17))</f>
        <v>17</v>
      </c>
      <c r="J27" s="20">
        <f t="shared" ca="1" si="8"/>
        <v>0.40476190476190477</v>
      </c>
      <c r="K27" s="40">
        <f ca="1">IF(SUMIFS(INDIRECT(K$15),DATA[OrgID],$A27,DATA[Rel_D],$C$17)&gt;$E27,$E27,SUMIFS(INDIRECT(K$15),DATA[OrgID],$A27,DATA[Rel_D],$C$17))</f>
        <v>0</v>
      </c>
      <c r="L27" s="20">
        <f t="shared" ca="1" si="9"/>
        <v>0</v>
      </c>
      <c r="M27" s="40">
        <f ca="1">IF(SUMIFS(INDIRECT(M$15),DATA[OrgID],$A27,DATA[Rel_D],$C$17)&gt;$E27,$E27,SUMIFS(INDIRECT(M$15),DATA[OrgID],$A27,DATA[Rel_D],$C$17))</f>
        <v>3</v>
      </c>
      <c r="N27" s="20">
        <f t="shared" ca="1" si="10"/>
        <v>7.1428571428571425E-2</v>
      </c>
      <c r="O27" s="40">
        <f ca="1">IF(SUMIFS(INDIRECT(O$15),DATA[OrgID],$A27,DATA[Rel_D],$C$17)&gt;$E27,$E27,SUMIFS(INDIRECT(O$15),DATA[OrgID],$A27,DATA[Rel_D],$C$17))</f>
        <v>41</v>
      </c>
      <c r="P27" s="20">
        <f t="shared" ca="1" si="11"/>
        <v>0.97619047619047616</v>
      </c>
      <c r="Q27" s="40">
        <f ca="1">IF(SUMIFS(INDIRECT(Q$15),DATA[OrgID],$A27,DATA[Rel_D],$C$17)&gt;$E27,$E27,SUMIFS(INDIRECT(Q$15),DATA[OrgID],$A27,DATA[Rel_D],$C$17))</f>
        <v>0</v>
      </c>
      <c r="R27" s="20">
        <f t="shared" ca="1" si="12"/>
        <v>0</v>
      </c>
      <c r="S27" s="40">
        <f ca="1">IF(SUMIFS(INDIRECT(S$15),DATA[OrgID],$A27,DATA[Rel_D],$C$17)&gt;$E27,$E27,SUMIFS(INDIRECT(S$15),DATA[OrgID],$A27,DATA[Rel_D],$C$17))</f>
        <v>42</v>
      </c>
      <c r="T27" s="20">
        <f t="shared" ca="1" si="13"/>
        <v>1</v>
      </c>
      <c r="U27" s="40">
        <f ca="1">IF(SUMIFS(INDIRECT(U$15),DATA[OrgID],$A27,DATA[Rel_D],$C$17)&gt;$E27,$E27,SUMIFS(INDIRECT(U$15),DATA[OrgID],$A27,DATA[Rel_D],$C$17))</f>
        <v>33</v>
      </c>
      <c r="V27" s="20">
        <f t="shared" ca="1" si="14"/>
        <v>0.7857142857142857</v>
      </c>
      <c r="W27" s="40">
        <f ca="1">IF(SUMIFS(INDIRECT(W$15),DATA[OrgID],$A27,DATA[Rel_D],$C$17)&gt;$E27,$E27,SUMIFS(INDIRECT(W$15),DATA[OrgID],$A27,DATA[Rel_D],$C$17))</f>
        <v>4</v>
      </c>
      <c r="X27" s="82">
        <f t="shared" ca="1" si="15"/>
        <v>9.5238095238095233E-2</v>
      </c>
      <c r="AA27" s="46"/>
      <c r="AB27" s="20"/>
    </row>
    <row r="28" spans="1:30" x14ac:dyDescent="0.25">
      <c r="A28" t="s">
        <v>406</v>
      </c>
      <c r="B28" s="11" t="str">
        <f>VLOOKUP(A28,DATA[],4,FALSE)</f>
        <v>HV-1</v>
      </c>
      <c r="C28" t="str">
        <f>VLOOKUP(A28,DATA[],5,FALSE)</f>
        <v>The Modern Medical Centre</v>
      </c>
      <c r="D28" s="40">
        <f>VLOOKUP($A28,BaseLine!$N$9:$O$115,2,FALSE)</f>
        <v>78</v>
      </c>
      <c r="E28" s="40">
        <f ca="1">IF(SUMIFS(INDIRECT(E$15),DATA[OrgID],$A28,DATA[Rel_D],$C$17)&gt;D28,D28,SUMIFS(INDIRECT(E$15),DATA[OrgID],$A28,DATA[Rel_D],$C$17))</f>
        <v>11</v>
      </c>
      <c r="F28" s="20">
        <f t="shared" ca="1" si="6"/>
        <v>0.14102564102564102</v>
      </c>
      <c r="G28" s="40">
        <f ca="1">IF(SUMIFS(INDIRECT(G$15),DATA[OrgID],$A28,DATA[Rel_D],$C$17)&gt;$E28,$E28,SUMIFS(INDIRECT(G$15),DATA[OrgID],$A28,DATA[Rel_D],$C$17))</f>
        <v>11</v>
      </c>
      <c r="H28" s="20">
        <f t="shared" ca="1" si="7"/>
        <v>1</v>
      </c>
      <c r="I28" s="40">
        <f ca="1">IF(SUMIFS(INDIRECT(I$15),DATA[OrgID],$A28,DATA[Rel_D],$C$17)&gt;$E28,$E28,SUMIFS(INDIRECT(I$15),DATA[OrgID],$A28,DATA[Rel_D],$C$17))</f>
        <v>8</v>
      </c>
      <c r="J28" s="20">
        <f t="shared" ca="1" si="8"/>
        <v>0.72727272727272729</v>
      </c>
      <c r="K28" s="40">
        <f ca="1">IF(SUMIFS(INDIRECT(K$15),DATA[OrgID],$A28,DATA[Rel_D],$C$17)&gt;$E28,$E28,SUMIFS(INDIRECT(K$15),DATA[OrgID],$A28,DATA[Rel_D],$C$17))</f>
        <v>2</v>
      </c>
      <c r="L28" s="20">
        <f t="shared" ca="1" si="9"/>
        <v>0.18181818181818182</v>
      </c>
      <c r="M28" s="40">
        <f ca="1">IF(SUMIFS(INDIRECT(M$15),DATA[OrgID],$A28,DATA[Rel_D],$C$17)&gt;$E28,$E28,SUMIFS(INDIRECT(M$15),DATA[OrgID],$A28,DATA[Rel_D],$C$17))</f>
        <v>1</v>
      </c>
      <c r="N28" s="20">
        <f t="shared" ca="1" si="10"/>
        <v>9.0909090909090912E-2</v>
      </c>
      <c r="O28" s="40">
        <f ca="1">IF(SUMIFS(INDIRECT(O$15),DATA[OrgID],$A28,DATA[Rel_D],$C$17)&gt;$E28,$E28,SUMIFS(INDIRECT(O$15),DATA[OrgID],$A28,DATA[Rel_D],$C$17))</f>
        <v>11</v>
      </c>
      <c r="P28" s="20">
        <f t="shared" ca="1" si="11"/>
        <v>1</v>
      </c>
      <c r="Q28" s="40">
        <f ca="1">IF(SUMIFS(INDIRECT(Q$15),DATA[OrgID],$A28,DATA[Rel_D],$C$17)&gt;$E28,$E28,SUMIFS(INDIRECT(Q$15),DATA[OrgID],$A28,DATA[Rel_D],$C$17))</f>
        <v>3</v>
      </c>
      <c r="R28" s="20">
        <f t="shared" ca="1" si="12"/>
        <v>0.27272727272727271</v>
      </c>
      <c r="S28" s="40">
        <f ca="1">IF(SUMIFS(INDIRECT(S$15),DATA[OrgID],$A28,DATA[Rel_D],$C$17)&gt;$E28,$E28,SUMIFS(INDIRECT(S$15),DATA[OrgID],$A28,DATA[Rel_D],$C$17))</f>
        <v>11</v>
      </c>
      <c r="T28" s="20">
        <f t="shared" ca="1" si="13"/>
        <v>1</v>
      </c>
      <c r="U28" s="40">
        <f ca="1">IF(SUMIFS(INDIRECT(U$15),DATA[OrgID],$A28,DATA[Rel_D],$C$17)&gt;$E28,$E28,SUMIFS(INDIRECT(U$15),DATA[OrgID],$A28,DATA[Rel_D],$C$17))</f>
        <v>5</v>
      </c>
      <c r="V28" s="20">
        <f t="shared" ca="1" si="14"/>
        <v>0.45454545454545453</v>
      </c>
      <c r="W28" s="40">
        <f ca="1">IF(SUMIFS(INDIRECT(W$15),DATA[OrgID],$A28,DATA[Rel_D],$C$17)&gt;$E28,$E28,SUMIFS(INDIRECT(W$15),DATA[OrgID],$A28,DATA[Rel_D],$C$17))</f>
        <v>4</v>
      </c>
      <c r="X28" s="82">
        <f t="shared" ca="1" si="15"/>
        <v>0.36363636363636365</v>
      </c>
      <c r="AA28" s="46"/>
      <c r="AB28" s="20"/>
    </row>
    <row r="29" spans="1:30" x14ac:dyDescent="0.25">
      <c r="A29" t="s">
        <v>412</v>
      </c>
      <c r="B29" s="11" t="str">
        <f>VLOOKUP(A29,DATA[],4,FALSE)</f>
        <v>HV-1</v>
      </c>
      <c r="C29" t="str">
        <f>VLOOKUP(A29,DATA[],5,FALSE)</f>
        <v>Rush Green Medical Centre (Dr Poologanathan &amp; Partners)</v>
      </c>
      <c r="D29" s="40">
        <f>VLOOKUP($A29,BaseLine!$N$9:$O$115,2,FALSE)</f>
        <v>54</v>
      </c>
      <c r="E29" s="40">
        <f ca="1">IF(SUMIFS(INDIRECT(E$15),DATA[OrgID],$A29,DATA[Rel_D],$C$17)&gt;D29,D29,SUMIFS(INDIRECT(E$15),DATA[OrgID],$A29,DATA[Rel_D],$C$17))</f>
        <v>8</v>
      </c>
      <c r="F29" s="20">
        <f t="shared" ca="1" si="6"/>
        <v>0.14814814814814814</v>
      </c>
      <c r="G29" s="40">
        <f ca="1">IF(SUMIFS(INDIRECT(G$15),DATA[OrgID],$A29,DATA[Rel_D],$C$17)&gt;$E29,$E29,SUMIFS(INDIRECT(G$15),DATA[OrgID],$A29,DATA[Rel_D],$C$17))</f>
        <v>8</v>
      </c>
      <c r="H29" s="20">
        <f t="shared" ca="1" si="7"/>
        <v>1</v>
      </c>
      <c r="I29" s="40">
        <f ca="1">IF(SUMIFS(INDIRECT(I$15),DATA[OrgID],$A29,DATA[Rel_D],$C$17)&gt;$E29,$E29,SUMIFS(INDIRECT(I$15),DATA[OrgID],$A29,DATA[Rel_D],$C$17))</f>
        <v>6</v>
      </c>
      <c r="J29" s="20">
        <f t="shared" ca="1" si="8"/>
        <v>0.75</v>
      </c>
      <c r="K29" s="40">
        <f ca="1">IF(SUMIFS(INDIRECT(K$15),DATA[OrgID],$A29,DATA[Rel_D],$C$17)&gt;$E29,$E29,SUMIFS(INDIRECT(K$15),DATA[OrgID],$A29,DATA[Rel_D],$C$17))</f>
        <v>0</v>
      </c>
      <c r="L29" s="20">
        <f t="shared" ca="1" si="9"/>
        <v>0</v>
      </c>
      <c r="M29" s="40">
        <f ca="1">IF(SUMIFS(INDIRECT(M$15),DATA[OrgID],$A29,DATA[Rel_D],$C$17)&gt;$E29,$E29,SUMIFS(INDIRECT(M$15),DATA[OrgID],$A29,DATA[Rel_D],$C$17))</f>
        <v>0</v>
      </c>
      <c r="N29" s="20">
        <f t="shared" ca="1" si="10"/>
        <v>0</v>
      </c>
      <c r="O29" s="40">
        <f ca="1">IF(SUMIFS(INDIRECT(O$15),DATA[OrgID],$A29,DATA[Rel_D],$C$17)&gt;$E29,$E29,SUMIFS(INDIRECT(O$15),DATA[OrgID],$A29,DATA[Rel_D],$C$17))</f>
        <v>8</v>
      </c>
      <c r="P29" s="20">
        <f t="shared" ca="1" si="11"/>
        <v>1</v>
      </c>
      <c r="Q29" s="40">
        <f ca="1">IF(SUMIFS(INDIRECT(Q$15),DATA[OrgID],$A29,DATA[Rel_D],$C$17)&gt;$E29,$E29,SUMIFS(INDIRECT(Q$15),DATA[OrgID],$A29,DATA[Rel_D],$C$17))</f>
        <v>0</v>
      </c>
      <c r="R29" s="20">
        <f t="shared" ca="1" si="12"/>
        <v>0</v>
      </c>
      <c r="S29" s="40">
        <f ca="1">IF(SUMIFS(INDIRECT(S$15),DATA[OrgID],$A29,DATA[Rel_D],$C$17)&gt;$E29,$E29,SUMIFS(INDIRECT(S$15),DATA[OrgID],$A29,DATA[Rel_D],$C$17))</f>
        <v>8</v>
      </c>
      <c r="T29" s="20">
        <f t="shared" ca="1" si="13"/>
        <v>1</v>
      </c>
      <c r="U29" s="40">
        <f ca="1">IF(SUMIFS(INDIRECT(U$15),DATA[OrgID],$A29,DATA[Rel_D],$C$17)&gt;$E29,$E29,SUMIFS(INDIRECT(U$15),DATA[OrgID],$A29,DATA[Rel_D],$C$17))</f>
        <v>1</v>
      </c>
      <c r="V29" s="20">
        <f t="shared" ca="1" si="14"/>
        <v>0.125</v>
      </c>
      <c r="W29" s="40">
        <f ca="1">IF(SUMIFS(INDIRECT(W$15),DATA[OrgID],$A29,DATA[Rel_D],$C$17)&gt;$E29,$E29,SUMIFS(INDIRECT(W$15),DATA[OrgID],$A29,DATA[Rel_D],$C$17))</f>
        <v>2</v>
      </c>
      <c r="X29" s="82">
        <f t="shared" ca="1" si="15"/>
        <v>0.25</v>
      </c>
      <c r="AA29" s="46"/>
      <c r="AB29" s="20"/>
    </row>
    <row r="30" spans="1:30" x14ac:dyDescent="0.25">
      <c r="A30" t="s">
        <v>417</v>
      </c>
      <c r="B30" s="11" t="str">
        <f>VLOOKUP(A30,DATA[],4,FALSE)</f>
        <v>HV-1</v>
      </c>
      <c r="C30" t="str">
        <f>VLOOKUP(A30,DATA[],5,FALSE)</f>
        <v>Rush Green Medical Centre (Dr Sanomi)</v>
      </c>
      <c r="D30" s="40">
        <f>VLOOKUP($A30,BaseLine!$N$9:$O$115,2,FALSE)</f>
        <v>81</v>
      </c>
      <c r="E30" s="40">
        <f ca="1">IF(SUMIFS(INDIRECT(E$15),DATA[OrgID],$A30,DATA[Rel_D],$C$17)&gt;D30,D30,SUMIFS(INDIRECT(E$15),DATA[OrgID],$A30,DATA[Rel_D],$C$17))</f>
        <v>50</v>
      </c>
      <c r="F30" s="20">
        <f t="shared" ca="1" si="6"/>
        <v>0.61728395061728392</v>
      </c>
      <c r="G30" s="40">
        <f ca="1">IF(SUMIFS(INDIRECT(G$15),DATA[OrgID],$A30,DATA[Rel_D],$C$17)&gt;$E30,$E30,SUMIFS(INDIRECT(G$15),DATA[OrgID],$A30,DATA[Rel_D],$C$17))</f>
        <v>50</v>
      </c>
      <c r="H30" s="20">
        <f t="shared" ca="1" si="7"/>
        <v>1</v>
      </c>
      <c r="I30" s="40">
        <f ca="1">IF(SUMIFS(INDIRECT(I$15),DATA[OrgID],$A30,DATA[Rel_D],$C$17)&gt;$E30,$E30,SUMIFS(INDIRECT(I$15),DATA[OrgID],$A30,DATA[Rel_D],$C$17))</f>
        <v>30</v>
      </c>
      <c r="J30" s="20">
        <f t="shared" ca="1" si="8"/>
        <v>0.6</v>
      </c>
      <c r="K30" s="40">
        <f ca="1">IF(SUMIFS(INDIRECT(K$15),DATA[OrgID],$A30,DATA[Rel_D],$C$17)&gt;$E30,$E30,SUMIFS(INDIRECT(K$15),DATA[OrgID],$A30,DATA[Rel_D],$C$17))</f>
        <v>9</v>
      </c>
      <c r="L30" s="20">
        <f t="shared" ca="1" si="9"/>
        <v>0.18</v>
      </c>
      <c r="M30" s="40">
        <f ca="1">IF(SUMIFS(INDIRECT(M$15),DATA[OrgID],$A30,DATA[Rel_D],$C$17)&gt;$E30,$E30,SUMIFS(INDIRECT(M$15),DATA[OrgID],$A30,DATA[Rel_D],$C$17))</f>
        <v>23</v>
      </c>
      <c r="N30" s="20">
        <f t="shared" ca="1" si="10"/>
        <v>0.46</v>
      </c>
      <c r="O30" s="40">
        <f ca="1">IF(SUMIFS(INDIRECT(O$15),DATA[OrgID],$A30,DATA[Rel_D],$C$17)&gt;$E30,$E30,SUMIFS(INDIRECT(O$15),DATA[OrgID],$A30,DATA[Rel_D],$C$17))</f>
        <v>50</v>
      </c>
      <c r="P30" s="20">
        <f t="shared" ca="1" si="11"/>
        <v>1</v>
      </c>
      <c r="Q30" s="40">
        <f ca="1">IF(SUMIFS(INDIRECT(Q$15),DATA[OrgID],$A30,DATA[Rel_D],$C$17)&gt;$E30,$E30,SUMIFS(INDIRECT(Q$15),DATA[OrgID],$A30,DATA[Rel_D],$C$17))</f>
        <v>31</v>
      </c>
      <c r="R30" s="20">
        <f t="shared" ca="1" si="12"/>
        <v>0.62</v>
      </c>
      <c r="S30" s="40">
        <f ca="1">IF(SUMIFS(INDIRECT(S$15),DATA[OrgID],$A30,DATA[Rel_D],$C$17)&gt;$E30,$E30,SUMIFS(INDIRECT(S$15),DATA[OrgID],$A30,DATA[Rel_D],$C$17))</f>
        <v>50</v>
      </c>
      <c r="T30" s="20">
        <f t="shared" ca="1" si="13"/>
        <v>1</v>
      </c>
      <c r="U30" s="40">
        <f ca="1">IF(SUMIFS(INDIRECT(U$15),DATA[OrgID],$A30,DATA[Rel_D],$C$17)&gt;$E30,$E30,SUMIFS(INDIRECT(U$15),DATA[OrgID],$A30,DATA[Rel_D],$C$17))</f>
        <v>13</v>
      </c>
      <c r="V30" s="20">
        <f t="shared" ca="1" si="14"/>
        <v>0.26</v>
      </c>
      <c r="W30" s="40">
        <f ca="1">IF(SUMIFS(INDIRECT(W$15),DATA[OrgID],$A30,DATA[Rel_D],$C$17)&gt;$E30,$E30,SUMIFS(INDIRECT(W$15),DATA[OrgID],$A30,DATA[Rel_D],$C$17))</f>
        <v>2</v>
      </c>
      <c r="X30" s="82">
        <f t="shared" ca="1" si="15"/>
        <v>0.04</v>
      </c>
      <c r="AA30" s="46"/>
      <c r="AB30" s="20"/>
    </row>
    <row r="31" spans="1:30" x14ac:dyDescent="0.25">
      <c r="A31" t="s">
        <v>419</v>
      </c>
      <c r="B31" s="11" t="str">
        <f>VLOOKUP(A31,DATA[],4,FALSE)</f>
        <v>HV-1</v>
      </c>
      <c r="C31" t="str">
        <f>VLOOKUP(A31,DATA[],5,FALSE)</f>
        <v>High Street Surgery (Dr Pervez)</v>
      </c>
      <c r="D31" s="40">
        <f>VLOOKUP($A31,BaseLine!$N$9:$O$115,2,FALSE)</f>
        <v>57</v>
      </c>
      <c r="E31" s="40">
        <f ca="1">IF(SUMIFS(INDIRECT(E$15),DATA[OrgID],$A31,DATA[Rel_D],$C$17)&gt;D31,D31,SUMIFS(INDIRECT(E$15),DATA[OrgID],$A31,DATA[Rel_D],$C$17))</f>
        <v>37</v>
      </c>
      <c r="F31" s="20">
        <f t="shared" ca="1" si="6"/>
        <v>0.64912280701754388</v>
      </c>
      <c r="G31" s="40">
        <f ca="1">IF(SUMIFS(INDIRECT(G$15),DATA[OrgID],$A31,DATA[Rel_D],$C$17)&gt;$E31,$E31,SUMIFS(INDIRECT(G$15),DATA[OrgID],$A31,DATA[Rel_D],$C$17))</f>
        <v>28</v>
      </c>
      <c r="H31" s="20">
        <f t="shared" ca="1" si="7"/>
        <v>0.7567567567567568</v>
      </c>
      <c r="I31" s="40">
        <f ca="1">IF(SUMIFS(INDIRECT(I$15),DATA[OrgID],$A31,DATA[Rel_D],$C$17)&gt;$E31,$E31,SUMIFS(INDIRECT(I$15),DATA[OrgID],$A31,DATA[Rel_D],$C$17))</f>
        <v>15</v>
      </c>
      <c r="J31" s="20">
        <f t="shared" ca="1" si="8"/>
        <v>0.40540540540540543</v>
      </c>
      <c r="K31" s="40">
        <f ca="1">IF(SUMIFS(INDIRECT(K$15),DATA[OrgID],$A31,DATA[Rel_D],$C$17)&gt;$E31,$E31,SUMIFS(INDIRECT(K$15),DATA[OrgID],$A31,DATA[Rel_D],$C$17))</f>
        <v>14</v>
      </c>
      <c r="L31" s="20">
        <f t="shared" ca="1" si="9"/>
        <v>0.3783783783783784</v>
      </c>
      <c r="M31" s="40">
        <f ca="1">IF(SUMIFS(INDIRECT(M$15),DATA[OrgID],$A31,DATA[Rel_D],$C$17)&gt;$E31,$E31,SUMIFS(INDIRECT(M$15),DATA[OrgID],$A31,DATA[Rel_D],$C$17))</f>
        <v>2</v>
      </c>
      <c r="N31" s="20">
        <f t="shared" ca="1" si="10"/>
        <v>5.4054054054054057E-2</v>
      </c>
      <c r="O31" s="40">
        <f ca="1">IF(SUMIFS(INDIRECT(O$15),DATA[OrgID],$A31,DATA[Rel_D],$C$17)&gt;$E31,$E31,SUMIFS(INDIRECT(O$15),DATA[OrgID],$A31,DATA[Rel_D],$C$17))</f>
        <v>37</v>
      </c>
      <c r="P31" s="20">
        <f t="shared" ca="1" si="11"/>
        <v>1</v>
      </c>
      <c r="Q31" s="40">
        <f ca="1">IF(SUMIFS(INDIRECT(Q$15),DATA[OrgID],$A31,DATA[Rel_D],$C$17)&gt;$E31,$E31,SUMIFS(INDIRECT(Q$15),DATA[OrgID],$A31,DATA[Rel_D],$C$17))</f>
        <v>6</v>
      </c>
      <c r="R31" s="20">
        <f t="shared" ca="1" si="12"/>
        <v>0.16216216216216217</v>
      </c>
      <c r="S31" s="40">
        <f ca="1">IF(SUMIFS(INDIRECT(S$15),DATA[OrgID],$A31,DATA[Rel_D],$C$17)&gt;$E31,$E31,SUMIFS(INDIRECT(S$15),DATA[OrgID],$A31,DATA[Rel_D],$C$17))</f>
        <v>37</v>
      </c>
      <c r="T31" s="20">
        <f t="shared" ca="1" si="13"/>
        <v>1</v>
      </c>
      <c r="U31" s="40">
        <f ca="1">IF(SUMIFS(INDIRECT(U$15),DATA[OrgID],$A31,DATA[Rel_D],$C$17)&gt;$E31,$E31,SUMIFS(INDIRECT(U$15),DATA[OrgID],$A31,DATA[Rel_D],$C$17))</f>
        <v>8</v>
      </c>
      <c r="V31" s="20">
        <f t="shared" ca="1" si="14"/>
        <v>0.21621621621621623</v>
      </c>
      <c r="W31" s="40">
        <f ca="1">IF(SUMIFS(INDIRECT(W$15),DATA[OrgID],$A31,DATA[Rel_D],$C$17)&gt;$E31,$E31,SUMIFS(INDIRECT(W$15),DATA[OrgID],$A31,DATA[Rel_D],$C$17))</f>
        <v>1</v>
      </c>
      <c r="X31" s="82">
        <f t="shared" ca="1" si="15"/>
        <v>2.7027027027027029E-2</v>
      </c>
      <c r="AA31" s="46"/>
      <c r="AB31" s="20"/>
    </row>
    <row r="32" spans="1:30" x14ac:dyDescent="0.25">
      <c r="A32" t="s">
        <v>430</v>
      </c>
      <c r="B32" s="11" t="str">
        <f>VLOOKUP(A32,DATA[],4,FALSE)</f>
        <v>HV-2</v>
      </c>
      <c r="C32" t="str">
        <f>VLOOKUP(A32,DATA[],5,FALSE)</f>
        <v>Western Road Medical Centre</v>
      </c>
      <c r="D32" s="40">
        <f>VLOOKUP($A32,BaseLine!$N$9:$O$115,2,FALSE)</f>
        <v>197</v>
      </c>
      <c r="E32" s="40">
        <f ca="1">IF(SUMIFS(INDIRECT(E$15),DATA[OrgID],$A32,DATA[Rel_D],$C$17)&gt;D32,D32,SUMIFS(INDIRECT(E$15),DATA[OrgID],$A32,DATA[Rel_D],$C$17))</f>
        <v>22</v>
      </c>
      <c r="F32" s="20">
        <f t="shared" ca="1" si="6"/>
        <v>0.1116751269035533</v>
      </c>
      <c r="G32" s="40">
        <f ca="1">IF(SUMIFS(INDIRECT(G$15),DATA[OrgID],$A32,DATA[Rel_D],$C$17)&gt;$E32,$E32,SUMIFS(INDIRECT(G$15),DATA[OrgID],$A32,DATA[Rel_D],$C$17))</f>
        <v>21</v>
      </c>
      <c r="H32" s="20">
        <f t="shared" ca="1" si="7"/>
        <v>0.95454545454545459</v>
      </c>
      <c r="I32" s="40">
        <f ca="1">IF(SUMIFS(INDIRECT(I$15),DATA[OrgID],$A32,DATA[Rel_D],$C$17)&gt;$E32,$E32,SUMIFS(INDIRECT(I$15),DATA[OrgID],$A32,DATA[Rel_D],$C$17))</f>
        <v>20</v>
      </c>
      <c r="J32" s="20">
        <f t="shared" ca="1" si="8"/>
        <v>0.90909090909090906</v>
      </c>
      <c r="K32" s="40">
        <f ca="1">IF(SUMIFS(INDIRECT(K$15),DATA[OrgID],$A32,DATA[Rel_D],$C$17)&gt;$E32,$E32,SUMIFS(INDIRECT(K$15),DATA[OrgID],$A32,DATA[Rel_D],$C$17))</f>
        <v>3</v>
      </c>
      <c r="L32" s="20">
        <f t="shared" ca="1" si="9"/>
        <v>0.13636363636363635</v>
      </c>
      <c r="M32" s="40">
        <f ca="1">IF(SUMIFS(INDIRECT(M$15),DATA[OrgID],$A32,DATA[Rel_D],$C$17)&gt;$E32,$E32,SUMIFS(INDIRECT(M$15),DATA[OrgID],$A32,DATA[Rel_D],$C$17))</f>
        <v>3</v>
      </c>
      <c r="N32" s="20">
        <f t="shared" ca="1" si="10"/>
        <v>0.13636363636363635</v>
      </c>
      <c r="O32" s="40">
        <f ca="1">IF(SUMIFS(INDIRECT(O$15),DATA[OrgID],$A32,DATA[Rel_D],$C$17)&gt;$E32,$E32,SUMIFS(INDIRECT(O$15),DATA[OrgID],$A32,DATA[Rel_D],$C$17))</f>
        <v>22</v>
      </c>
      <c r="P32" s="20">
        <f t="shared" ca="1" si="11"/>
        <v>1</v>
      </c>
      <c r="Q32" s="40">
        <f ca="1">IF(SUMIFS(INDIRECT(Q$15),DATA[OrgID],$A32,DATA[Rel_D],$C$17)&gt;$E32,$E32,SUMIFS(INDIRECT(Q$15),DATA[OrgID],$A32,DATA[Rel_D],$C$17))</f>
        <v>2</v>
      </c>
      <c r="R32" s="20">
        <f t="shared" ca="1" si="12"/>
        <v>9.0909090909090912E-2</v>
      </c>
      <c r="S32" s="40">
        <f ca="1">IF(SUMIFS(INDIRECT(S$15),DATA[OrgID],$A32,DATA[Rel_D],$C$17)&gt;$E32,$E32,SUMIFS(INDIRECT(S$15),DATA[OrgID],$A32,DATA[Rel_D],$C$17))</f>
        <v>22</v>
      </c>
      <c r="T32" s="20">
        <f t="shared" ca="1" si="13"/>
        <v>1</v>
      </c>
      <c r="U32" s="40">
        <f ca="1">IF(SUMIFS(INDIRECT(U$15),DATA[OrgID],$A32,DATA[Rel_D],$C$17)&gt;$E32,$E32,SUMIFS(INDIRECT(U$15),DATA[OrgID],$A32,DATA[Rel_D],$C$17))</f>
        <v>9</v>
      </c>
      <c r="V32" s="20">
        <f t="shared" ca="1" si="14"/>
        <v>0.40909090909090912</v>
      </c>
      <c r="W32" s="40">
        <f ca="1">IF(SUMIFS(INDIRECT(W$15),DATA[OrgID],$A32,DATA[Rel_D],$C$17)&gt;$E32,$E32,SUMIFS(INDIRECT(W$15),DATA[OrgID],$A32,DATA[Rel_D],$C$17))</f>
        <v>5</v>
      </c>
      <c r="X32" s="82">
        <f t="shared" ca="1" si="15"/>
        <v>0.22727272727272727</v>
      </c>
      <c r="AA32" s="46"/>
      <c r="AB32" s="20"/>
    </row>
    <row r="33" spans="1:28" x14ac:dyDescent="0.25">
      <c r="A33" t="s">
        <v>437</v>
      </c>
      <c r="B33" s="11" t="str">
        <f>VLOOKUP(A33,DATA[],4,FALSE)</f>
        <v>HV-2</v>
      </c>
      <c r="C33" t="str">
        <f>VLOOKUP(A33,DATA[],5,FALSE)</f>
        <v>The New Medical Centre</v>
      </c>
      <c r="D33" s="40">
        <f>VLOOKUP($A33,BaseLine!$N$9:$O$115,2,FALSE)</f>
        <v>122</v>
      </c>
      <c r="E33" s="40">
        <f ca="1">IF(SUMIFS(INDIRECT(E$15),DATA[OrgID],$A33,DATA[Rel_D],$C$17)&gt;D33,D33,SUMIFS(INDIRECT(E$15),DATA[OrgID],$A33,DATA[Rel_D],$C$17))</f>
        <v>10</v>
      </c>
      <c r="F33" s="20">
        <f t="shared" ca="1" si="6"/>
        <v>8.1967213114754092E-2</v>
      </c>
      <c r="G33" s="40">
        <f ca="1">IF(SUMIFS(INDIRECT(G$15),DATA[OrgID],$A33,DATA[Rel_D],$C$17)&gt;$E33,$E33,SUMIFS(INDIRECT(G$15),DATA[OrgID],$A33,DATA[Rel_D],$C$17))</f>
        <v>6</v>
      </c>
      <c r="H33" s="20">
        <f t="shared" ca="1" si="7"/>
        <v>0.6</v>
      </c>
      <c r="I33" s="40">
        <f ca="1">IF(SUMIFS(INDIRECT(I$15),DATA[OrgID],$A33,DATA[Rel_D],$C$17)&gt;$E33,$E33,SUMIFS(INDIRECT(I$15),DATA[OrgID],$A33,DATA[Rel_D],$C$17))</f>
        <v>0</v>
      </c>
      <c r="J33" s="20">
        <f t="shared" ca="1" si="8"/>
        <v>0</v>
      </c>
      <c r="K33" s="40">
        <f ca="1">IF(SUMIFS(INDIRECT(K$15),DATA[OrgID],$A33,DATA[Rel_D],$C$17)&gt;$E33,$E33,SUMIFS(INDIRECT(K$15),DATA[OrgID],$A33,DATA[Rel_D],$C$17))</f>
        <v>0</v>
      </c>
      <c r="L33" s="20">
        <f t="shared" ca="1" si="9"/>
        <v>0</v>
      </c>
      <c r="M33" s="40">
        <f ca="1">IF(SUMIFS(INDIRECT(M$15),DATA[OrgID],$A33,DATA[Rel_D],$C$17)&gt;$E33,$E33,SUMIFS(INDIRECT(M$15),DATA[OrgID],$A33,DATA[Rel_D],$C$17))</f>
        <v>0</v>
      </c>
      <c r="N33" s="20">
        <f t="shared" ca="1" si="10"/>
        <v>0</v>
      </c>
      <c r="O33" s="40">
        <f ca="1">IF(SUMIFS(INDIRECT(O$15),DATA[OrgID],$A33,DATA[Rel_D],$C$17)&gt;$E33,$E33,SUMIFS(INDIRECT(O$15),DATA[OrgID],$A33,DATA[Rel_D],$C$17))</f>
        <v>8</v>
      </c>
      <c r="P33" s="20">
        <f t="shared" ca="1" si="11"/>
        <v>0.8</v>
      </c>
      <c r="Q33" s="40">
        <f ca="1">IF(SUMIFS(INDIRECT(Q$15),DATA[OrgID],$A33,DATA[Rel_D],$C$17)&gt;$E33,$E33,SUMIFS(INDIRECT(Q$15),DATA[OrgID],$A33,DATA[Rel_D],$C$17))</f>
        <v>0</v>
      </c>
      <c r="R33" s="20">
        <f t="shared" ca="1" si="12"/>
        <v>0</v>
      </c>
      <c r="S33" s="40">
        <f ca="1">IF(SUMIFS(INDIRECT(S$15),DATA[OrgID],$A33,DATA[Rel_D],$C$17)&gt;$E33,$E33,SUMIFS(INDIRECT(S$15),DATA[OrgID],$A33,DATA[Rel_D],$C$17))</f>
        <v>10</v>
      </c>
      <c r="T33" s="20">
        <f t="shared" ca="1" si="13"/>
        <v>1</v>
      </c>
      <c r="U33" s="40">
        <f ca="1">IF(SUMIFS(INDIRECT(U$15),DATA[OrgID],$A33,DATA[Rel_D],$C$17)&gt;$E33,$E33,SUMIFS(INDIRECT(U$15),DATA[OrgID],$A33,DATA[Rel_D],$C$17))</f>
        <v>6</v>
      </c>
      <c r="V33" s="20">
        <f t="shared" ca="1" si="14"/>
        <v>0.6</v>
      </c>
      <c r="W33" s="40">
        <f ca="1">IF(SUMIFS(INDIRECT(W$15),DATA[OrgID],$A33,DATA[Rel_D],$C$17)&gt;$E33,$E33,SUMIFS(INDIRECT(W$15),DATA[OrgID],$A33,DATA[Rel_D],$C$17))</f>
        <v>3</v>
      </c>
      <c r="X33" s="82">
        <f t="shared" ca="1" si="15"/>
        <v>0.3</v>
      </c>
      <c r="AA33" s="46"/>
      <c r="AB33" s="20"/>
    </row>
    <row r="34" spans="1:28" x14ac:dyDescent="0.25">
      <c r="A34" t="s">
        <v>442</v>
      </c>
      <c r="B34" s="11" t="str">
        <f>VLOOKUP(A34,DATA[],4,FALSE)</f>
        <v>HV-2</v>
      </c>
      <c r="C34" t="str">
        <f>VLOOKUP(A34,DATA[],5,FALSE)</f>
        <v>North Street Medical Care</v>
      </c>
      <c r="D34" s="40">
        <f>VLOOKUP($A34,BaseLine!$N$9:$O$115,2,FALSE)</f>
        <v>292</v>
      </c>
      <c r="E34" s="40">
        <f ca="1">IF(SUMIFS(INDIRECT(E$15),DATA[OrgID],$A34,DATA[Rel_D],$C$17)&gt;D34,D34,SUMIFS(INDIRECT(E$15),DATA[OrgID],$A34,DATA[Rel_D],$C$17))</f>
        <v>76</v>
      </c>
      <c r="F34" s="20">
        <f t="shared" ca="1" si="6"/>
        <v>0.26027397260273971</v>
      </c>
      <c r="G34" s="40">
        <f ca="1">IF(SUMIFS(INDIRECT(G$15),DATA[OrgID],$A34,DATA[Rel_D],$C$17)&gt;$E34,$E34,SUMIFS(INDIRECT(G$15),DATA[OrgID],$A34,DATA[Rel_D],$C$17))</f>
        <v>69</v>
      </c>
      <c r="H34" s="20">
        <f t="shared" ca="1" si="7"/>
        <v>0.90789473684210531</v>
      </c>
      <c r="I34" s="40">
        <f ca="1">IF(SUMIFS(INDIRECT(I$15),DATA[OrgID],$A34,DATA[Rel_D],$C$17)&gt;$E34,$E34,SUMIFS(INDIRECT(I$15),DATA[OrgID],$A34,DATA[Rel_D],$C$17))</f>
        <v>40</v>
      </c>
      <c r="J34" s="20">
        <f t="shared" ca="1" si="8"/>
        <v>0.52631578947368418</v>
      </c>
      <c r="K34" s="40">
        <f ca="1">IF(SUMIFS(INDIRECT(K$15),DATA[OrgID],$A34,DATA[Rel_D],$C$17)&gt;$E34,$E34,SUMIFS(INDIRECT(K$15),DATA[OrgID],$A34,DATA[Rel_D],$C$17))</f>
        <v>11</v>
      </c>
      <c r="L34" s="20">
        <f t="shared" ca="1" si="9"/>
        <v>0.14473684210526316</v>
      </c>
      <c r="M34" s="40">
        <f ca="1">IF(SUMIFS(INDIRECT(M$15),DATA[OrgID],$A34,DATA[Rel_D],$C$17)&gt;$E34,$E34,SUMIFS(INDIRECT(M$15),DATA[OrgID],$A34,DATA[Rel_D],$C$17))</f>
        <v>31</v>
      </c>
      <c r="N34" s="20">
        <f t="shared" ca="1" si="10"/>
        <v>0.40789473684210525</v>
      </c>
      <c r="O34" s="40">
        <f ca="1">IF(SUMIFS(INDIRECT(O$15),DATA[OrgID],$A34,DATA[Rel_D],$C$17)&gt;$E34,$E34,SUMIFS(INDIRECT(O$15),DATA[OrgID],$A34,DATA[Rel_D],$C$17))</f>
        <v>75</v>
      </c>
      <c r="P34" s="20">
        <f t="shared" ca="1" si="11"/>
        <v>0.98684210526315785</v>
      </c>
      <c r="Q34" s="40">
        <f ca="1">IF(SUMIFS(INDIRECT(Q$15),DATA[OrgID],$A34,DATA[Rel_D],$C$17)&gt;$E34,$E34,SUMIFS(INDIRECT(Q$15),DATA[OrgID],$A34,DATA[Rel_D],$C$17))</f>
        <v>22</v>
      </c>
      <c r="R34" s="20">
        <f t="shared" ca="1" si="12"/>
        <v>0.28947368421052633</v>
      </c>
      <c r="S34" s="40">
        <f ca="1">IF(SUMIFS(INDIRECT(S$15),DATA[OrgID],$A34,DATA[Rel_D],$C$17)&gt;$E34,$E34,SUMIFS(INDIRECT(S$15),DATA[OrgID],$A34,DATA[Rel_D],$C$17))</f>
        <v>76</v>
      </c>
      <c r="T34" s="20">
        <f t="shared" ca="1" si="13"/>
        <v>1</v>
      </c>
      <c r="U34" s="40">
        <f ca="1">IF(SUMIFS(INDIRECT(U$15),DATA[OrgID],$A34,DATA[Rel_D],$C$17)&gt;$E34,$E34,SUMIFS(INDIRECT(U$15),DATA[OrgID],$A34,DATA[Rel_D],$C$17))</f>
        <v>37</v>
      </c>
      <c r="V34" s="20">
        <f t="shared" ca="1" si="14"/>
        <v>0.48684210526315791</v>
      </c>
      <c r="W34" s="40">
        <f ca="1">IF(SUMIFS(INDIRECT(W$15),DATA[OrgID],$A34,DATA[Rel_D],$C$17)&gt;$E34,$E34,SUMIFS(INDIRECT(W$15),DATA[OrgID],$A34,DATA[Rel_D],$C$17))</f>
        <v>6</v>
      </c>
      <c r="X34" s="82">
        <f t="shared" ca="1" si="15"/>
        <v>7.8947368421052627E-2</v>
      </c>
      <c r="AA34" s="46"/>
      <c r="AB34" s="20"/>
    </row>
    <row r="35" spans="1:28" x14ac:dyDescent="0.25">
      <c r="A35" t="s">
        <v>447</v>
      </c>
      <c r="B35" s="11" t="str">
        <f>VLOOKUP(A35,DATA[],4,FALSE)</f>
        <v>HV-3</v>
      </c>
      <c r="C35" t="str">
        <f>VLOOKUP(A35,DATA[],5,FALSE)</f>
        <v>Ashton Gardens Surgery</v>
      </c>
      <c r="D35" s="40">
        <f>VLOOKUP($A35,BaseLine!$N$9:$O$115,2,FALSE)</f>
        <v>16</v>
      </c>
      <c r="E35" s="40">
        <f ca="1">IF(SUMIFS(INDIRECT(E$15),DATA[OrgID],$A35,DATA[Rel_D],$C$17)&gt;D35,D35,SUMIFS(INDIRECT(E$15),DATA[OrgID],$A35,DATA[Rel_D],$C$17))</f>
        <v>5</v>
      </c>
      <c r="F35" s="20">
        <f t="shared" ca="1" si="6"/>
        <v>0.3125</v>
      </c>
      <c r="G35" s="40">
        <f ca="1">IF(SUMIFS(INDIRECT(G$15),DATA[OrgID],$A35,DATA[Rel_D],$C$17)&gt;$E35,$E35,SUMIFS(INDIRECT(G$15),DATA[OrgID],$A35,DATA[Rel_D],$C$17))</f>
        <v>4</v>
      </c>
      <c r="H35" s="20">
        <f t="shared" ca="1" si="7"/>
        <v>0.8</v>
      </c>
      <c r="I35" s="40">
        <f ca="1">IF(SUMIFS(INDIRECT(I$15),DATA[OrgID],$A35,DATA[Rel_D],$C$17)&gt;$E35,$E35,SUMIFS(INDIRECT(I$15),DATA[OrgID],$A35,DATA[Rel_D],$C$17))</f>
        <v>4</v>
      </c>
      <c r="J35" s="20">
        <f t="shared" ca="1" si="8"/>
        <v>0.8</v>
      </c>
      <c r="K35" s="40">
        <f ca="1">IF(SUMIFS(INDIRECT(K$15),DATA[OrgID],$A35,DATA[Rel_D],$C$17)&gt;$E35,$E35,SUMIFS(INDIRECT(K$15),DATA[OrgID],$A35,DATA[Rel_D],$C$17))</f>
        <v>0</v>
      </c>
      <c r="L35" s="20">
        <f t="shared" ca="1" si="9"/>
        <v>0</v>
      </c>
      <c r="M35" s="40">
        <f ca="1">IF(SUMIFS(INDIRECT(M$15),DATA[OrgID],$A35,DATA[Rel_D],$C$17)&gt;$E35,$E35,SUMIFS(INDIRECT(M$15),DATA[OrgID],$A35,DATA[Rel_D],$C$17))</f>
        <v>0</v>
      </c>
      <c r="N35" s="20">
        <f t="shared" ca="1" si="10"/>
        <v>0</v>
      </c>
      <c r="O35" s="40">
        <f ca="1">IF(SUMIFS(INDIRECT(O$15),DATA[OrgID],$A35,DATA[Rel_D],$C$17)&gt;$E35,$E35,SUMIFS(INDIRECT(O$15),DATA[OrgID],$A35,DATA[Rel_D],$C$17))</f>
        <v>5</v>
      </c>
      <c r="P35" s="20">
        <f t="shared" ca="1" si="11"/>
        <v>1</v>
      </c>
      <c r="Q35" s="40">
        <f ca="1">IF(SUMIFS(INDIRECT(Q$15),DATA[OrgID],$A35,DATA[Rel_D],$C$17)&gt;$E35,$E35,SUMIFS(INDIRECT(Q$15),DATA[OrgID],$A35,DATA[Rel_D],$C$17))</f>
        <v>1</v>
      </c>
      <c r="R35" s="20">
        <f t="shared" ca="1" si="12"/>
        <v>0.2</v>
      </c>
      <c r="S35" s="40">
        <f ca="1">IF(SUMIFS(INDIRECT(S$15),DATA[OrgID],$A35,DATA[Rel_D],$C$17)&gt;$E35,$E35,SUMIFS(INDIRECT(S$15),DATA[OrgID],$A35,DATA[Rel_D],$C$17))</f>
        <v>4</v>
      </c>
      <c r="T35" s="20">
        <f t="shared" ca="1" si="13"/>
        <v>0.8</v>
      </c>
      <c r="U35" s="40">
        <f ca="1">IF(SUMIFS(INDIRECT(U$15),DATA[OrgID],$A35,DATA[Rel_D],$C$17)&gt;$E35,$E35,SUMIFS(INDIRECT(U$15),DATA[OrgID],$A35,DATA[Rel_D],$C$17))</f>
        <v>0</v>
      </c>
      <c r="V35" s="20">
        <f t="shared" ca="1" si="14"/>
        <v>0</v>
      </c>
      <c r="W35" s="40">
        <f ca="1">IF(SUMIFS(INDIRECT(W$15),DATA[OrgID],$A35,DATA[Rel_D],$C$17)&gt;$E35,$E35,SUMIFS(INDIRECT(W$15),DATA[OrgID],$A35,DATA[Rel_D],$C$17))</f>
        <v>0</v>
      </c>
      <c r="X35" s="82">
        <f t="shared" ca="1" si="15"/>
        <v>0</v>
      </c>
      <c r="AA35" s="46"/>
      <c r="AB35" s="20"/>
    </row>
    <row r="36" spans="1:28" x14ac:dyDescent="0.25">
      <c r="A36" t="s">
        <v>451</v>
      </c>
      <c r="B36" s="11" t="str">
        <f>VLOOKUP(A36,DATA[],4,FALSE)</f>
        <v>HV-3</v>
      </c>
      <c r="C36" t="str">
        <f>VLOOKUP(A36,DATA[],5,FALSE)</f>
        <v>Petersfield Surgery</v>
      </c>
      <c r="D36" s="40">
        <f>VLOOKUP($A36,BaseLine!$N$9:$O$115,2,FALSE)</f>
        <v>255</v>
      </c>
      <c r="E36" s="40">
        <f ca="1">IF(SUMIFS(INDIRECT(E$15),DATA[OrgID],$A36,DATA[Rel_D],$C$17)&gt;D36,D36,SUMIFS(INDIRECT(E$15),DATA[OrgID],$A36,DATA[Rel_D],$C$17))</f>
        <v>6</v>
      </c>
      <c r="F36" s="20">
        <f t="shared" ca="1" si="6"/>
        <v>2.3529411764705882E-2</v>
      </c>
      <c r="G36" s="40">
        <f ca="1">IF(SUMIFS(INDIRECT(G$15),DATA[OrgID],$A36,DATA[Rel_D],$C$17)&gt;$E36,$E36,SUMIFS(INDIRECT(G$15),DATA[OrgID],$A36,DATA[Rel_D],$C$17))</f>
        <v>4</v>
      </c>
      <c r="H36" s="20">
        <f t="shared" ca="1" si="7"/>
        <v>0.66666666666666663</v>
      </c>
      <c r="I36" s="40">
        <f ca="1">IF(SUMIFS(INDIRECT(I$15),DATA[OrgID],$A36,DATA[Rel_D],$C$17)&gt;$E36,$E36,SUMIFS(INDIRECT(I$15),DATA[OrgID],$A36,DATA[Rel_D],$C$17))</f>
        <v>2</v>
      </c>
      <c r="J36" s="20">
        <f t="shared" ca="1" si="8"/>
        <v>0.33333333333333331</v>
      </c>
      <c r="K36" s="40">
        <f ca="1">IF(SUMIFS(INDIRECT(K$15),DATA[OrgID],$A36,DATA[Rel_D],$C$17)&gt;$E36,$E36,SUMIFS(INDIRECT(K$15),DATA[OrgID],$A36,DATA[Rel_D],$C$17))</f>
        <v>0</v>
      </c>
      <c r="L36" s="20">
        <f t="shared" ca="1" si="9"/>
        <v>0</v>
      </c>
      <c r="M36" s="40">
        <f ca="1">IF(SUMIFS(INDIRECT(M$15),DATA[OrgID],$A36,DATA[Rel_D],$C$17)&gt;$E36,$E36,SUMIFS(INDIRECT(M$15),DATA[OrgID],$A36,DATA[Rel_D],$C$17))</f>
        <v>2</v>
      </c>
      <c r="N36" s="20">
        <f t="shared" ca="1" si="10"/>
        <v>0.33333333333333331</v>
      </c>
      <c r="O36" s="40">
        <f ca="1">IF(SUMIFS(INDIRECT(O$15),DATA[OrgID],$A36,DATA[Rel_D],$C$17)&gt;$E36,$E36,SUMIFS(INDIRECT(O$15),DATA[OrgID],$A36,DATA[Rel_D],$C$17))</f>
        <v>6</v>
      </c>
      <c r="P36" s="20">
        <f t="shared" ca="1" si="11"/>
        <v>1</v>
      </c>
      <c r="Q36" s="40">
        <f ca="1">IF(SUMIFS(INDIRECT(Q$15),DATA[OrgID],$A36,DATA[Rel_D],$C$17)&gt;$E36,$E36,SUMIFS(INDIRECT(Q$15),DATA[OrgID],$A36,DATA[Rel_D],$C$17))</f>
        <v>2</v>
      </c>
      <c r="R36" s="20">
        <f t="shared" ca="1" si="12"/>
        <v>0.33333333333333331</v>
      </c>
      <c r="S36" s="40">
        <f ca="1">IF(SUMIFS(INDIRECT(S$15),DATA[OrgID],$A36,DATA[Rel_D],$C$17)&gt;$E36,$E36,SUMIFS(INDIRECT(S$15),DATA[OrgID],$A36,DATA[Rel_D],$C$17))</f>
        <v>5</v>
      </c>
      <c r="T36" s="20">
        <f t="shared" ca="1" si="13"/>
        <v>0.83333333333333337</v>
      </c>
      <c r="U36" s="40">
        <f ca="1">IF(SUMIFS(INDIRECT(U$15),DATA[OrgID],$A36,DATA[Rel_D],$C$17)&gt;$E36,$E36,SUMIFS(INDIRECT(U$15),DATA[OrgID],$A36,DATA[Rel_D],$C$17))</f>
        <v>1</v>
      </c>
      <c r="V36" s="20">
        <f t="shared" ca="1" si="14"/>
        <v>0.16666666666666666</v>
      </c>
      <c r="W36" s="40">
        <f ca="1">IF(SUMIFS(INDIRECT(W$15),DATA[OrgID],$A36,DATA[Rel_D],$C$17)&gt;$E36,$E36,SUMIFS(INDIRECT(W$15),DATA[OrgID],$A36,DATA[Rel_D],$C$17))</f>
        <v>0</v>
      </c>
      <c r="X36" s="82">
        <f t="shared" ca="1" si="15"/>
        <v>0</v>
      </c>
      <c r="AA36" s="46"/>
      <c r="AB36" s="20"/>
    </row>
    <row r="37" spans="1:28" x14ac:dyDescent="0.25">
      <c r="A37" t="s">
        <v>457</v>
      </c>
      <c r="B37" s="11" t="str">
        <f>VLOOKUP(A37,DATA[],4,FALSE)</f>
        <v>HV-3</v>
      </c>
      <c r="C37" t="str">
        <f>VLOOKUP(A37,DATA[],5,FALSE)</f>
        <v>Ingrebourne Medical Centre</v>
      </c>
      <c r="D37" s="40">
        <f>VLOOKUP($A37,BaseLine!$N$9:$O$115,2,FALSE)</f>
        <v>63</v>
      </c>
      <c r="E37" s="40">
        <f ca="1">IF(SUMIFS(INDIRECT(E$15),DATA[OrgID],$A37,DATA[Rel_D],$C$17)&gt;D37,D37,SUMIFS(INDIRECT(E$15),DATA[OrgID],$A37,DATA[Rel_D],$C$17))</f>
        <v>14</v>
      </c>
      <c r="F37" s="20">
        <f t="shared" ca="1" si="6"/>
        <v>0.22222222222222221</v>
      </c>
      <c r="G37" s="40">
        <f ca="1">IF(SUMIFS(INDIRECT(G$15),DATA[OrgID],$A37,DATA[Rel_D],$C$17)&gt;$E37,$E37,SUMIFS(INDIRECT(G$15),DATA[OrgID],$A37,DATA[Rel_D],$C$17))</f>
        <v>12</v>
      </c>
      <c r="H37" s="20">
        <f t="shared" ca="1" si="7"/>
        <v>0.8571428571428571</v>
      </c>
      <c r="I37" s="40">
        <f ca="1">IF(SUMIFS(INDIRECT(I$15),DATA[OrgID],$A37,DATA[Rel_D],$C$17)&gt;$E37,$E37,SUMIFS(INDIRECT(I$15),DATA[OrgID],$A37,DATA[Rel_D],$C$17))</f>
        <v>1</v>
      </c>
      <c r="J37" s="20">
        <f t="shared" ca="1" si="8"/>
        <v>7.1428571428571425E-2</v>
      </c>
      <c r="K37" s="40">
        <f ca="1">IF(SUMIFS(INDIRECT(K$15),DATA[OrgID],$A37,DATA[Rel_D],$C$17)&gt;$E37,$E37,SUMIFS(INDIRECT(K$15),DATA[OrgID],$A37,DATA[Rel_D],$C$17))</f>
        <v>2</v>
      </c>
      <c r="L37" s="20">
        <f t="shared" ca="1" si="9"/>
        <v>0.14285714285714285</v>
      </c>
      <c r="M37" s="40">
        <f ca="1">IF(SUMIFS(INDIRECT(M$15),DATA[OrgID],$A37,DATA[Rel_D],$C$17)&gt;$E37,$E37,SUMIFS(INDIRECT(M$15),DATA[OrgID],$A37,DATA[Rel_D],$C$17))</f>
        <v>2</v>
      </c>
      <c r="N37" s="20">
        <f t="shared" ca="1" si="10"/>
        <v>0.14285714285714285</v>
      </c>
      <c r="O37" s="40">
        <f ca="1">IF(SUMIFS(INDIRECT(O$15),DATA[OrgID],$A37,DATA[Rel_D],$C$17)&gt;$E37,$E37,SUMIFS(INDIRECT(O$15),DATA[OrgID],$A37,DATA[Rel_D],$C$17))</f>
        <v>13</v>
      </c>
      <c r="P37" s="20">
        <f t="shared" ca="1" si="11"/>
        <v>0.9285714285714286</v>
      </c>
      <c r="Q37" s="40">
        <f ca="1">IF(SUMIFS(INDIRECT(Q$15),DATA[OrgID],$A37,DATA[Rel_D],$C$17)&gt;$E37,$E37,SUMIFS(INDIRECT(Q$15),DATA[OrgID],$A37,DATA[Rel_D],$C$17))</f>
        <v>0</v>
      </c>
      <c r="R37" s="20">
        <f t="shared" ca="1" si="12"/>
        <v>0</v>
      </c>
      <c r="S37" s="40">
        <f ca="1">IF(SUMIFS(INDIRECT(S$15),DATA[OrgID],$A37,DATA[Rel_D],$C$17)&gt;$E37,$E37,SUMIFS(INDIRECT(S$15),DATA[OrgID],$A37,DATA[Rel_D],$C$17))</f>
        <v>14</v>
      </c>
      <c r="T37" s="20">
        <f t="shared" ca="1" si="13"/>
        <v>1</v>
      </c>
      <c r="U37" s="40">
        <f ca="1">IF(SUMIFS(INDIRECT(U$15),DATA[OrgID],$A37,DATA[Rel_D],$C$17)&gt;$E37,$E37,SUMIFS(INDIRECT(U$15),DATA[OrgID],$A37,DATA[Rel_D],$C$17))</f>
        <v>7</v>
      </c>
      <c r="V37" s="20">
        <f t="shared" ca="1" si="14"/>
        <v>0.5</v>
      </c>
      <c r="W37" s="40">
        <f ca="1">IF(SUMIFS(INDIRECT(W$15),DATA[OrgID],$A37,DATA[Rel_D],$C$17)&gt;$E37,$E37,SUMIFS(INDIRECT(W$15),DATA[OrgID],$A37,DATA[Rel_D],$C$17))</f>
        <v>1</v>
      </c>
      <c r="X37" s="82">
        <f t="shared" ca="1" si="15"/>
        <v>7.1428571428571425E-2</v>
      </c>
      <c r="AA37" s="46"/>
      <c r="AB37" s="20"/>
    </row>
    <row r="38" spans="1:28" x14ac:dyDescent="0.25">
      <c r="A38" t="s">
        <v>462</v>
      </c>
      <c r="B38" s="11" t="str">
        <f>VLOOKUP(A38,DATA[],4,FALSE)</f>
        <v>HV-3</v>
      </c>
      <c r="C38" t="str">
        <f>VLOOKUP(A38,DATA[],5,FALSE)</f>
        <v>Straight Road Doctors Surgery (Dr Prasad)</v>
      </c>
      <c r="D38" s="40">
        <f>VLOOKUP($A38,BaseLine!$N$9:$O$115,2,FALSE)</f>
        <v>82</v>
      </c>
      <c r="E38" s="40">
        <f ca="1">IF(SUMIFS(INDIRECT(E$15),DATA[OrgID],$A38,DATA[Rel_D],$C$17)&gt;D38,D38,SUMIFS(INDIRECT(E$15),DATA[OrgID],$A38,DATA[Rel_D],$C$17))</f>
        <v>19</v>
      </c>
      <c r="F38" s="20">
        <f t="shared" ca="1" si="6"/>
        <v>0.23170731707317074</v>
      </c>
      <c r="G38" s="40">
        <f ca="1">IF(SUMIFS(INDIRECT(G$15),DATA[OrgID],$A38,DATA[Rel_D],$C$17)&gt;$E38,$E38,SUMIFS(INDIRECT(G$15),DATA[OrgID],$A38,DATA[Rel_D],$C$17))</f>
        <v>18</v>
      </c>
      <c r="H38" s="20">
        <f t="shared" ca="1" si="7"/>
        <v>0.94736842105263153</v>
      </c>
      <c r="I38" s="40">
        <f ca="1">IF(SUMIFS(INDIRECT(I$15),DATA[OrgID],$A38,DATA[Rel_D],$C$17)&gt;$E38,$E38,SUMIFS(INDIRECT(I$15),DATA[OrgID],$A38,DATA[Rel_D],$C$17))</f>
        <v>17</v>
      </c>
      <c r="J38" s="20">
        <f t="shared" ca="1" si="8"/>
        <v>0.89473684210526316</v>
      </c>
      <c r="K38" s="40">
        <f ca="1">IF(SUMIFS(INDIRECT(K$15),DATA[OrgID],$A38,DATA[Rel_D],$C$17)&gt;$E38,$E38,SUMIFS(INDIRECT(K$15),DATA[OrgID],$A38,DATA[Rel_D],$C$17))</f>
        <v>0</v>
      </c>
      <c r="L38" s="20">
        <f t="shared" ca="1" si="9"/>
        <v>0</v>
      </c>
      <c r="M38" s="40">
        <f ca="1">IF(SUMIFS(INDIRECT(M$15),DATA[OrgID],$A38,DATA[Rel_D],$C$17)&gt;$E38,$E38,SUMIFS(INDIRECT(M$15),DATA[OrgID],$A38,DATA[Rel_D],$C$17))</f>
        <v>16</v>
      </c>
      <c r="N38" s="20">
        <f t="shared" ca="1" si="10"/>
        <v>0.84210526315789469</v>
      </c>
      <c r="O38" s="40">
        <f ca="1">IF(SUMIFS(INDIRECT(O$15),DATA[OrgID],$A38,DATA[Rel_D],$C$17)&gt;$E38,$E38,SUMIFS(INDIRECT(O$15),DATA[OrgID],$A38,DATA[Rel_D],$C$17))</f>
        <v>19</v>
      </c>
      <c r="P38" s="20">
        <f t="shared" ca="1" si="11"/>
        <v>1</v>
      </c>
      <c r="Q38" s="40">
        <f ca="1">IF(SUMIFS(INDIRECT(Q$15),DATA[OrgID],$A38,DATA[Rel_D],$C$17)&gt;$E38,$E38,SUMIFS(INDIRECT(Q$15),DATA[OrgID],$A38,DATA[Rel_D],$C$17))</f>
        <v>5</v>
      </c>
      <c r="R38" s="20">
        <f t="shared" ca="1" si="12"/>
        <v>0.26315789473684209</v>
      </c>
      <c r="S38" s="40">
        <f ca="1">IF(SUMIFS(INDIRECT(S$15),DATA[OrgID],$A38,DATA[Rel_D],$C$17)&gt;$E38,$E38,SUMIFS(INDIRECT(S$15),DATA[OrgID],$A38,DATA[Rel_D],$C$17))</f>
        <v>19</v>
      </c>
      <c r="T38" s="20">
        <f t="shared" ca="1" si="13"/>
        <v>1</v>
      </c>
      <c r="U38" s="40">
        <f ca="1">IF(SUMIFS(INDIRECT(U$15),DATA[OrgID],$A38,DATA[Rel_D],$C$17)&gt;$E38,$E38,SUMIFS(INDIRECT(U$15),DATA[OrgID],$A38,DATA[Rel_D],$C$17))</f>
        <v>5</v>
      </c>
      <c r="V38" s="20">
        <f t="shared" ca="1" si="14"/>
        <v>0.26315789473684209</v>
      </c>
      <c r="W38" s="40">
        <f ca="1">IF(SUMIFS(INDIRECT(W$15),DATA[OrgID],$A38,DATA[Rel_D],$C$17)&gt;$E38,$E38,SUMIFS(INDIRECT(W$15),DATA[OrgID],$A38,DATA[Rel_D],$C$17))</f>
        <v>1</v>
      </c>
      <c r="X38" s="82">
        <f t="shared" ca="1" si="15"/>
        <v>5.2631578947368418E-2</v>
      </c>
      <c r="AA38" s="46"/>
      <c r="AB38" s="20"/>
    </row>
    <row r="39" spans="1:28" x14ac:dyDescent="0.25">
      <c r="A39" t="s">
        <v>465</v>
      </c>
      <c r="B39" s="11" t="str">
        <f>VLOOKUP(A39,DATA[],4,FALSE)</f>
        <v>HV-3</v>
      </c>
      <c r="C39" t="str">
        <f>VLOOKUP(A39,DATA[],5,FALSE)</f>
        <v>AbbaMoor Surgery</v>
      </c>
      <c r="D39" s="40">
        <f>VLOOKUP($A39,BaseLine!$N$9:$O$115,2,FALSE)</f>
        <v>57</v>
      </c>
      <c r="E39" s="40">
        <f ca="1">IF(SUMIFS(INDIRECT(E$15),DATA[OrgID],$A39,DATA[Rel_D],$C$17)&gt;D39,D39,SUMIFS(INDIRECT(E$15),DATA[OrgID],$A39,DATA[Rel_D],$C$17))</f>
        <v>28</v>
      </c>
      <c r="F39" s="20">
        <f t="shared" ca="1" si="6"/>
        <v>0.49122807017543857</v>
      </c>
      <c r="G39" s="40">
        <f ca="1">IF(SUMIFS(INDIRECT(G$15),DATA[OrgID],$A39,DATA[Rel_D],$C$17)&gt;$E39,$E39,SUMIFS(INDIRECT(G$15),DATA[OrgID],$A39,DATA[Rel_D],$C$17))</f>
        <v>28</v>
      </c>
      <c r="H39" s="20">
        <f t="shared" ca="1" si="7"/>
        <v>1</v>
      </c>
      <c r="I39" s="40">
        <f ca="1">IF(SUMIFS(INDIRECT(I$15),DATA[OrgID],$A39,DATA[Rel_D],$C$17)&gt;$E39,$E39,SUMIFS(INDIRECT(I$15),DATA[OrgID],$A39,DATA[Rel_D],$C$17))</f>
        <v>22</v>
      </c>
      <c r="J39" s="20">
        <f t="shared" ca="1" si="8"/>
        <v>0.7857142857142857</v>
      </c>
      <c r="K39" s="40">
        <f ca="1">IF(SUMIFS(INDIRECT(K$15),DATA[OrgID],$A39,DATA[Rel_D],$C$17)&gt;$E39,$E39,SUMIFS(INDIRECT(K$15),DATA[OrgID],$A39,DATA[Rel_D],$C$17))</f>
        <v>0</v>
      </c>
      <c r="L39" s="20">
        <f t="shared" ca="1" si="9"/>
        <v>0</v>
      </c>
      <c r="M39" s="40">
        <f ca="1">IF(SUMIFS(INDIRECT(M$15),DATA[OrgID],$A39,DATA[Rel_D],$C$17)&gt;$E39,$E39,SUMIFS(INDIRECT(M$15),DATA[OrgID],$A39,DATA[Rel_D],$C$17))</f>
        <v>5</v>
      </c>
      <c r="N39" s="20">
        <f t="shared" ca="1" si="10"/>
        <v>0.17857142857142858</v>
      </c>
      <c r="O39" s="40">
        <f ca="1">IF(SUMIFS(INDIRECT(O$15),DATA[OrgID],$A39,DATA[Rel_D],$C$17)&gt;$E39,$E39,SUMIFS(INDIRECT(O$15),DATA[OrgID],$A39,DATA[Rel_D],$C$17))</f>
        <v>27</v>
      </c>
      <c r="P39" s="20">
        <f t="shared" ca="1" si="11"/>
        <v>0.9642857142857143</v>
      </c>
      <c r="Q39" s="40">
        <f ca="1">IF(SUMIFS(INDIRECT(Q$15),DATA[OrgID],$A39,DATA[Rel_D],$C$17)&gt;$E39,$E39,SUMIFS(INDIRECT(Q$15),DATA[OrgID],$A39,DATA[Rel_D],$C$17))</f>
        <v>25</v>
      </c>
      <c r="R39" s="20">
        <f t="shared" ca="1" si="12"/>
        <v>0.8928571428571429</v>
      </c>
      <c r="S39" s="40">
        <f ca="1">IF(SUMIFS(INDIRECT(S$15),DATA[OrgID],$A39,DATA[Rel_D],$C$17)&gt;$E39,$E39,SUMIFS(INDIRECT(S$15),DATA[OrgID],$A39,DATA[Rel_D],$C$17))</f>
        <v>28</v>
      </c>
      <c r="T39" s="20">
        <f t="shared" ca="1" si="13"/>
        <v>1</v>
      </c>
      <c r="U39" s="40">
        <f ca="1">IF(SUMIFS(INDIRECT(U$15),DATA[OrgID],$A39,DATA[Rel_D],$C$17)&gt;$E39,$E39,SUMIFS(INDIRECT(U$15),DATA[OrgID],$A39,DATA[Rel_D],$C$17))</f>
        <v>14</v>
      </c>
      <c r="V39" s="20">
        <f t="shared" ca="1" si="14"/>
        <v>0.5</v>
      </c>
      <c r="W39" s="40">
        <f ca="1">IF(SUMIFS(INDIRECT(W$15),DATA[OrgID],$A39,DATA[Rel_D],$C$17)&gt;$E39,$E39,SUMIFS(INDIRECT(W$15),DATA[OrgID],$A39,DATA[Rel_D],$C$17))</f>
        <v>2</v>
      </c>
      <c r="X39" s="82">
        <f t="shared" ca="1" si="15"/>
        <v>7.1428571428571425E-2</v>
      </c>
      <c r="AA39" s="46"/>
      <c r="AB39" s="20"/>
    </row>
    <row r="40" spans="1:28" x14ac:dyDescent="0.25">
      <c r="A40" t="s">
        <v>469</v>
      </c>
      <c r="B40" s="11" t="str">
        <f>VLOOKUP(A40,DATA[],4,FALSE)</f>
        <v>HV-3</v>
      </c>
      <c r="C40" t="str">
        <f>VLOOKUP(A40,DATA[],5,FALSE)</f>
        <v>Harold Hill Health Centre (Dr Kuchhai)</v>
      </c>
      <c r="D40" s="40">
        <f>VLOOKUP($A40,BaseLine!$N$9:$O$115,2,FALSE)</f>
        <v>170</v>
      </c>
      <c r="E40" s="40">
        <f ca="1">IF(SUMIFS(INDIRECT(E$15),DATA[OrgID],$A40,DATA[Rel_D],$C$17)&gt;D40,D40,SUMIFS(INDIRECT(E$15),DATA[OrgID],$A40,DATA[Rel_D],$C$17))</f>
        <v>48</v>
      </c>
      <c r="F40" s="20">
        <f t="shared" ca="1" si="6"/>
        <v>0.28235294117647058</v>
      </c>
      <c r="G40" s="40">
        <f ca="1">IF(SUMIFS(INDIRECT(G$15),DATA[OrgID],$A40,DATA[Rel_D],$C$17)&gt;$E40,$E40,SUMIFS(INDIRECT(G$15),DATA[OrgID],$A40,DATA[Rel_D],$C$17))</f>
        <v>45</v>
      </c>
      <c r="H40" s="20">
        <f t="shared" ca="1" si="7"/>
        <v>0.9375</v>
      </c>
      <c r="I40" s="40">
        <f ca="1">IF(SUMIFS(INDIRECT(I$15),DATA[OrgID],$A40,DATA[Rel_D],$C$17)&gt;$E40,$E40,SUMIFS(INDIRECT(I$15),DATA[OrgID],$A40,DATA[Rel_D],$C$17))</f>
        <v>32</v>
      </c>
      <c r="J40" s="20">
        <f t="shared" ca="1" si="8"/>
        <v>0.66666666666666663</v>
      </c>
      <c r="K40" s="40">
        <f ca="1">IF(SUMIFS(INDIRECT(K$15),DATA[OrgID],$A40,DATA[Rel_D],$C$17)&gt;$E40,$E40,SUMIFS(INDIRECT(K$15),DATA[OrgID],$A40,DATA[Rel_D],$C$17))</f>
        <v>2</v>
      </c>
      <c r="L40" s="20">
        <f t="shared" ca="1" si="9"/>
        <v>4.1666666666666664E-2</v>
      </c>
      <c r="M40" s="40">
        <f ca="1">IF(SUMIFS(INDIRECT(M$15),DATA[OrgID],$A40,DATA[Rel_D],$C$17)&gt;$E40,$E40,SUMIFS(INDIRECT(M$15),DATA[OrgID],$A40,DATA[Rel_D],$C$17))</f>
        <v>33</v>
      </c>
      <c r="N40" s="20">
        <f t="shared" ca="1" si="10"/>
        <v>0.6875</v>
      </c>
      <c r="O40" s="40">
        <f ca="1">IF(SUMIFS(INDIRECT(O$15),DATA[OrgID],$A40,DATA[Rel_D],$C$17)&gt;$E40,$E40,SUMIFS(INDIRECT(O$15),DATA[OrgID],$A40,DATA[Rel_D],$C$17))</f>
        <v>45</v>
      </c>
      <c r="P40" s="20">
        <f t="shared" ca="1" si="11"/>
        <v>0.9375</v>
      </c>
      <c r="Q40" s="40">
        <f ca="1">IF(SUMIFS(INDIRECT(Q$15),DATA[OrgID],$A40,DATA[Rel_D],$C$17)&gt;$E40,$E40,SUMIFS(INDIRECT(Q$15),DATA[OrgID],$A40,DATA[Rel_D],$C$17))</f>
        <v>3</v>
      </c>
      <c r="R40" s="20">
        <f t="shared" ca="1" si="12"/>
        <v>6.25E-2</v>
      </c>
      <c r="S40" s="40">
        <f ca="1">IF(SUMIFS(INDIRECT(S$15),DATA[OrgID],$A40,DATA[Rel_D],$C$17)&gt;$E40,$E40,SUMIFS(INDIRECT(S$15),DATA[OrgID],$A40,DATA[Rel_D],$C$17))</f>
        <v>48</v>
      </c>
      <c r="T40" s="20">
        <f t="shared" ca="1" si="13"/>
        <v>1</v>
      </c>
      <c r="U40" s="40">
        <f ca="1">IF(SUMIFS(INDIRECT(U$15),DATA[OrgID],$A40,DATA[Rel_D],$C$17)&gt;$E40,$E40,SUMIFS(INDIRECT(U$15),DATA[OrgID],$A40,DATA[Rel_D],$C$17))</f>
        <v>21</v>
      </c>
      <c r="V40" s="20">
        <f t="shared" ca="1" si="14"/>
        <v>0.4375</v>
      </c>
      <c r="W40" s="40">
        <f ca="1">IF(SUMIFS(INDIRECT(W$15),DATA[OrgID],$A40,DATA[Rel_D],$C$17)&gt;$E40,$E40,SUMIFS(INDIRECT(W$15),DATA[OrgID],$A40,DATA[Rel_D],$C$17))</f>
        <v>0</v>
      </c>
      <c r="X40" s="82">
        <f t="shared" ca="1" si="15"/>
        <v>0</v>
      </c>
      <c r="AA40" s="46"/>
      <c r="AB40" s="20"/>
    </row>
    <row r="41" spans="1:28" x14ac:dyDescent="0.25">
      <c r="A41" t="s">
        <v>471</v>
      </c>
      <c r="B41" s="11" t="str">
        <f>VLOOKUP(A41,DATA[],4,FALSE)</f>
        <v>HV-3</v>
      </c>
      <c r="C41" t="str">
        <f>VLOOKUP(A41,DATA[],5,FALSE)</f>
        <v>Central Park Surgery (Dr Kakad)</v>
      </c>
      <c r="D41" s="40">
        <f>VLOOKUP($A41,BaseLine!$N$9:$O$115,2,FALSE)</f>
        <v>122</v>
      </c>
      <c r="E41" s="40">
        <f ca="1">IF(SUMIFS(INDIRECT(E$15),DATA[OrgID],$A41,DATA[Rel_D],$C$17)&gt;D41,D41,SUMIFS(INDIRECT(E$15),DATA[OrgID],$A41,DATA[Rel_D],$C$17))</f>
        <v>13</v>
      </c>
      <c r="F41" s="20">
        <f t="shared" ca="1" si="6"/>
        <v>0.10655737704918032</v>
      </c>
      <c r="G41" s="40">
        <f ca="1">IF(SUMIFS(INDIRECT(G$15),DATA[OrgID],$A41,DATA[Rel_D],$C$17)&gt;$E41,$E41,SUMIFS(INDIRECT(G$15),DATA[OrgID],$A41,DATA[Rel_D],$C$17))</f>
        <v>12</v>
      </c>
      <c r="H41" s="20">
        <f t="shared" ca="1" si="7"/>
        <v>0.92307692307692313</v>
      </c>
      <c r="I41" s="40">
        <f ca="1">IF(SUMIFS(INDIRECT(I$15),DATA[OrgID],$A41,DATA[Rel_D],$C$17)&gt;$E41,$E41,SUMIFS(INDIRECT(I$15),DATA[OrgID],$A41,DATA[Rel_D],$C$17))</f>
        <v>10</v>
      </c>
      <c r="J41" s="20">
        <f t="shared" ca="1" si="8"/>
        <v>0.76923076923076927</v>
      </c>
      <c r="K41" s="40">
        <f ca="1">IF(SUMIFS(INDIRECT(K$15),DATA[OrgID],$A41,DATA[Rel_D],$C$17)&gt;$E41,$E41,SUMIFS(INDIRECT(K$15),DATA[OrgID],$A41,DATA[Rel_D],$C$17))</f>
        <v>5</v>
      </c>
      <c r="L41" s="20">
        <f t="shared" ca="1" si="9"/>
        <v>0.38461538461538464</v>
      </c>
      <c r="M41" s="40">
        <f ca="1">IF(SUMIFS(INDIRECT(M$15),DATA[OrgID],$A41,DATA[Rel_D],$C$17)&gt;$E41,$E41,SUMIFS(INDIRECT(M$15),DATA[OrgID],$A41,DATA[Rel_D],$C$17))</f>
        <v>7</v>
      </c>
      <c r="N41" s="20">
        <f t="shared" ca="1" si="10"/>
        <v>0.53846153846153844</v>
      </c>
      <c r="O41" s="40">
        <f ca="1">IF(SUMIFS(INDIRECT(O$15),DATA[OrgID],$A41,DATA[Rel_D],$C$17)&gt;$E41,$E41,SUMIFS(INDIRECT(O$15),DATA[OrgID],$A41,DATA[Rel_D],$C$17))</f>
        <v>13</v>
      </c>
      <c r="P41" s="20">
        <f t="shared" ca="1" si="11"/>
        <v>1</v>
      </c>
      <c r="Q41" s="40">
        <f ca="1">IF(SUMIFS(INDIRECT(Q$15),DATA[OrgID],$A41,DATA[Rel_D],$C$17)&gt;$E41,$E41,SUMIFS(INDIRECT(Q$15),DATA[OrgID],$A41,DATA[Rel_D],$C$17))</f>
        <v>11</v>
      </c>
      <c r="R41" s="20">
        <f t="shared" ca="1" si="12"/>
        <v>0.84615384615384615</v>
      </c>
      <c r="S41" s="40">
        <f ca="1">IF(SUMIFS(INDIRECT(S$15),DATA[OrgID],$A41,DATA[Rel_D],$C$17)&gt;$E41,$E41,SUMIFS(INDIRECT(S$15),DATA[OrgID],$A41,DATA[Rel_D],$C$17))</f>
        <v>13</v>
      </c>
      <c r="T41" s="20">
        <f t="shared" ca="1" si="13"/>
        <v>1</v>
      </c>
      <c r="U41" s="40">
        <f ca="1">IF(SUMIFS(INDIRECT(U$15),DATA[OrgID],$A41,DATA[Rel_D],$C$17)&gt;$E41,$E41,SUMIFS(INDIRECT(U$15),DATA[OrgID],$A41,DATA[Rel_D],$C$17))</f>
        <v>7</v>
      </c>
      <c r="V41" s="20">
        <f t="shared" ca="1" si="14"/>
        <v>0.53846153846153844</v>
      </c>
      <c r="W41" s="40">
        <f ca="1">IF(SUMIFS(INDIRECT(W$15),DATA[OrgID],$A41,DATA[Rel_D],$C$17)&gt;$E41,$E41,SUMIFS(INDIRECT(W$15),DATA[OrgID],$A41,DATA[Rel_D],$C$17))</f>
        <v>0</v>
      </c>
      <c r="X41" s="82">
        <f t="shared" ca="1" si="15"/>
        <v>0</v>
      </c>
      <c r="AA41" s="46"/>
      <c r="AB41" s="20"/>
    </row>
    <row r="42" spans="1:28" x14ac:dyDescent="0.25">
      <c r="A42" t="s">
        <v>473</v>
      </c>
      <c r="B42" s="11" t="str">
        <f>VLOOKUP(A42,DATA[],4,FALSE)</f>
        <v>HV-3</v>
      </c>
      <c r="C42" t="str">
        <f>VLOOKUP(A42,DATA[],5,FALSE)</f>
        <v>The Robins Surgery</v>
      </c>
      <c r="D42" s="40">
        <f>VLOOKUP($A42,BaseLine!$N$9:$O$115,2,FALSE)</f>
        <v>56</v>
      </c>
      <c r="E42" s="40">
        <f ca="1">IF(SUMIFS(INDIRECT(E$15),DATA[OrgID],$A42,DATA[Rel_D],$C$17)&gt;D42,D42,SUMIFS(INDIRECT(E$15),DATA[OrgID],$A42,DATA[Rel_D],$C$17))</f>
        <v>9</v>
      </c>
      <c r="F42" s="20">
        <f t="shared" ca="1" si="6"/>
        <v>0.16071428571428573</v>
      </c>
      <c r="G42" s="40">
        <f ca="1">IF(SUMIFS(INDIRECT(G$15),DATA[OrgID],$A42,DATA[Rel_D],$C$17)&gt;$E42,$E42,SUMIFS(INDIRECT(G$15),DATA[OrgID],$A42,DATA[Rel_D],$C$17))</f>
        <v>6</v>
      </c>
      <c r="H42" s="20">
        <f t="shared" ca="1" si="7"/>
        <v>0.66666666666666663</v>
      </c>
      <c r="I42" s="40">
        <f ca="1">IF(SUMIFS(INDIRECT(I$15),DATA[OrgID],$A42,DATA[Rel_D],$C$17)&gt;$E42,$E42,SUMIFS(INDIRECT(I$15),DATA[OrgID],$A42,DATA[Rel_D],$C$17))</f>
        <v>0</v>
      </c>
      <c r="J42" s="20">
        <f t="shared" ca="1" si="8"/>
        <v>0</v>
      </c>
      <c r="K42" s="40">
        <f ca="1">IF(SUMIFS(INDIRECT(K$15),DATA[OrgID],$A42,DATA[Rel_D],$C$17)&gt;$E42,$E42,SUMIFS(INDIRECT(K$15),DATA[OrgID],$A42,DATA[Rel_D],$C$17))</f>
        <v>0</v>
      </c>
      <c r="L42" s="20">
        <f t="shared" ca="1" si="9"/>
        <v>0</v>
      </c>
      <c r="M42" s="40">
        <f ca="1">IF(SUMIFS(INDIRECT(M$15),DATA[OrgID],$A42,DATA[Rel_D],$C$17)&gt;$E42,$E42,SUMIFS(INDIRECT(M$15),DATA[OrgID],$A42,DATA[Rel_D],$C$17))</f>
        <v>0</v>
      </c>
      <c r="N42" s="20">
        <f t="shared" ca="1" si="10"/>
        <v>0</v>
      </c>
      <c r="O42" s="40">
        <f ca="1">IF(SUMIFS(INDIRECT(O$15),DATA[OrgID],$A42,DATA[Rel_D],$C$17)&gt;$E42,$E42,SUMIFS(INDIRECT(O$15),DATA[OrgID],$A42,DATA[Rel_D],$C$17))</f>
        <v>9</v>
      </c>
      <c r="P42" s="20">
        <f t="shared" ca="1" si="11"/>
        <v>1</v>
      </c>
      <c r="Q42" s="40">
        <f ca="1">IF(SUMIFS(INDIRECT(Q$15),DATA[OrgID],$A42,DATA[Rel_D],$C$17)&gt;$E42,$E42,SUMIFS(INDIRECT(Q$15),DATA[OrgID],$A42,DATA[Rel_D],$C$17))</f>
        <v>0</v>
      </c>
      <c r="R42" s="20">
        <f t="shared" ca="1" si="12"/>
        <v>0</v>
      </c>
      <c r="S42" s="40">
        <f ca="1">IF(SUMIFS(INDIRECT(S$15),DATA[OrgID],$A42,DATA[Rel_D],$C$17)&gt;$E42,$E42,SUMIFS(INDIRECT(S$15),DATA[OrgID],$A42,DATA[Rel_D],$C$17))</f>
        <v>9</v>
      </c>
      <c r="T42" s="20">
        <f t="shared" ca="1" si="13"/>
        <v>1</v>
      </c>
      <c r="U42" s="40">
        <f ca="1">IF(SUMIFS(INDIRECT(U$15),DATA[OrgID],$A42,DATA[Rel_D],$C$17)&gt;$E42,$E42,SUMIFS(INDIRECT(U$15),DATA[OrgID],$A42,DATA[Rel_D],$C$17))</f>
        <v>5</v>
      </c>
      <c r="V42" s="20">
        <f t="shared" ca="1" si="14"/>
        <v>0.55555555555555558</v>
      </c>
      <c r="W42" s="40">
        <f ca="1">IF(SUMIFS(INDIRECT(W$15),DATA[OrgID],$A42,DATA[Rel_D],$C$17)&gt;$E42,$E42,SUMIFS(INDIRECT(W$15),DATA[OrgID],$A42,DATA[Rel_D],$C$17))</f>
        <v>0</v>
      </c>
      <c r="X42" s="82">
        <f t="shared" ca="1" si="15"/>
        <v>0</v>
      </c>
      <c r="AA42" s="46"/>
      <c r="AB42" s="20"/>
    </row>
    <row r="43" spans="1:28" x14ac:dyDescent="0.25">
      <c r="A43" t="s">
        <v>475</v>
      </c>
      <c r="B43" s="11" t="str">
        <f>VLOOKUP(A43,DATA[],4,FALSE)</f>
        <v>HV-3</v>
      </c>
      <c r="C43" t="str">
        <f>VLOOKUP(A43,DATA[],5,FALSE)</f>
        <v>The Greenwood Practice</v>
      </c>
      <c r="D43" s="40">
        <f>VLOOKUP($A43,BaseLine!$N$9:$O$115,2,FALSE)</f>
        <v>187</v>
      </c>
      <c r="E43" s="40">
        <f ca="1">IF(SUMIFS(INDIRECT(E$15),DATA[OrgID],$A43,DATA[Rel_D],$C$17)&gt;D43,D43,SUMIFS(INDIRECT(E$15),DATA[OrgID],$A43,DATA[Rel_D],$C$17))</f>
        <v>34</v>
      </c>
      <c r="F43" s="20">
        <f t="shared" ca="1" si="6"/>
        <v>0.18181818181818182</v>
      </c>
      <c r="G43" s="40">
        <f ca="1">IF(SUMIFS(INDIRECT(G$15),DATA[OrgID],$A43,DATA[Rel_D],$C$17)&gt;$E43,$E43,SUMIFS(INDIRECT(G$15),DATA[OrgID],$A43,DATA[Rel_D],$C$17))</f>
        <v>34</v>
      </c>
      <c r="H43" s="20">
        <f t="shared" ca="1" si="7"/>
        <v>1</v>
      </c>
      <c r="I43" s="40">
        <f ca="1">IF(SUMIFS(INDIRECT(I$15),DATA[OrgID],$A43,DATA[Rel_D],$C$17)&gt;$E43,$E43,SUMIFS(INDIRECT(I$15),DATA[OrgID],$A43,DATA[Rel_D],$C$17))</f>
        <v>9</v>
      </c>
      <c r="J43" s="20">
        <f t="shared" ca="1" si="8"/>
        <v>0.26470588235294118</v>
      </c>
      <c r="K43" s="40">
        <f ca="1">IF(SUMIFS(INDIRECT(K$15),DATA[OrgID],$A43,DATA[Rel_D],$C$17)&gt;$E43,$E43,SUMIFS(INDIRECT(K$15),DATA[OrgID],$A43,DATA[Rel_D],$C$17))</f>
        <v>1</v>
      </c>
      <c r="L43" s="20">
        <f t="shared" ca="1" si="9"/>
        <v>2.9411764705882353E-2</v>
      </c>
      <c r="M43" s="40">
        <f ca="1">IF(SUMIFS(INDIRECT(M$15),DATA[OrgID],$A43,DATA[Rel_D],$C$17)&gt;$E43,$E43,SUMIFS(INDIRECT(M$15),DATA[OrgID],$A43,DATA[Rel_D],$C$17))</f>
        <v>9</v>
      </c>
      <c r="N43" s="20">
        <f t="shared" ca="1" si="10"/>
        <v>0.26470588235294118</v>
      </c>
      <c r="O43" s="40">
        <f ca="1">IF(SUMIFS(INDIRECT(O$15),DATA[OrgID],$A43,DATA[Rel_D],$C$17)&gt;$E43,$E43,SUMIFS(INDIRECT(O$15),DATA[OrgID],$A43,DATA[Rel_D],$C$17))</f>
        <v>34</v>
      </c>
      <c r="P43" s="20">
        <f t="shared" ca="1" si="11"/>
        <v>1</v>
      </c>
      <c r="Q43" s="40">
        <f ca="1">IF(SUMIFS(INDIRECT(Q$15),DATA[OrgID],$A43,DATA[Rel_D],$C$17)&gt;$E43,$E43,SUMIFS(INDIRECT(Q$15),DATA[OrgID],$A43,DATA[Rel_D],$C$17))</f>
        <v>8</v>
      </c>
      <c r="R43" s="20">
        <f t="shared" ca="1" si="12"/>
        <v>0.23529411764705882</v>
      </c>
      <c r="S43" s="40">
        <f ca="1">IF(SUMIFS(INDIRECT(S$15),DATA[OrgID],$A43,DATA[Rel_D],$C$17)&gt;$E43,$E43,SUMIFS(INDIRECT(S$15),DATA[OrgID],$A43,DATA[Rel_D],$C$17))</f>
        <v>34</v>
      </c>
      <c r="T43" s="20">
        <f t="shared" ca="1" si="13"/>
        <v>1</v>
      </c>
      <c r="U43" s="40">
        <f ca="1">IF(SUMIFS(INDIRECT(U$15),DATA[OrgID],$A43,DATA[Rel_D],$C$17)&gt;$E43,$E43,SUMIFS(INDIRECT(U$15),DATA[OrgID],$A43,DATA[Rel_D],$C$17))</f>
        <v>14</v>
      </c>
      <c r="V43" s="20">
        <f t="shared" ca="1" si="14"/>
        <v>0.41176470588235292</v>
      </c>
      <c r="W43" s="40">
        <f ca="1">IF(SUMIFS(INDIRECT(W$15),DATA[OrgID],$A43,DATA[Rel_D],$C$17)&gt;$E43,$E43,SUMIFS(INDIRECT(W$15),DATA[OrgID],$A43,DATA[Rel_D],$C$17))</f>
        <v>3</v>
      </c>
      <c r="X43" s="82">
        <f t="shared" ca="1" si="15"/>
        <v>8.8235294117647065E-2</v>
      </c>
      <c r="AA43" s="46"/>
      <c r="AB43" s="20"/>
    </row>
    <row r="44" spans="1:28" x14ac:dyDescent="0.25">
      <c r="A44" t="s">
        <v>481</v>
      </c>
      <c r="B44" s="11" t="str">
        <f>VLOOKUP(A44,DATA[],4,FALSE)</f>
        <v>HV-3</v>
      </c>
      <c r="C44" t="str">
        <f>VLOOKUP(A44,DATA[],5,FALSE)</f>
        <v>Oak Lodge Surgery (Dr Chowdhury)</v>
      </c>
      <c r="D44" s="40">
        <f>VLOOKUP($A44,BaseLine!$N$9:$O$115,2,FALSE)</f>
        <v>46</v>
      </c>
      <c r="E44" s="40">
        <f ca="1">IF(SUMIFS(INDIRECT(E$15),DATA[OrgID],$A44,DATA[Rel_D],$C$17)&gt;D44,D44,SUMIFS(INDIRECT(E$15),DATA[OrgID],$A44,DATA[Rel_D],$C$17))</f>
        <v>18</v>
      </c>
      <c r="F44" s="20">
        <f t="shared" ca="1" si="6"/>
        <v>0.39130434782608697</v>
      </c>
      <c r="G44" s="40">
        <f ca="1">IF(SUMIFS(INDIRECT(G$15),DATA[OrgID],$A44,DATA[Rel_D],$C$17)&gt;$E44,$E44,SUMIFS(INDIRECT(G$15),DATA[OrgID],$A44,DATA[Rel_D],$C$17))</f>
        <v>8</v>
      </c>
      <c r="H44" s="20">
        <f t="shared" ca="1" si="7"/>
        <v>0.44444444444444442</v>
      </c>
      <c r="I44" s="40">
        <f ca="1">IF(SUMIFS(INDIRECT(I$15),DATA[OrgID],$A44,DATA[Rel_D],$C$17)&gt;$E44,$E44,SUMIFS(INDIRECT(I$15),DATA[OrgID],$A44,DATA[Rel_D],$C$17))</f>
        <v>8</v>
      </c>
      <c r="J44" s="20">
        <f t="shared" ca="1" si="8"/>
        <v>0.44444444444444442</v>
      </c>
      <c r="K44" s="40">
        <f ca="1">IF(SUMIFS(INDIRECT(K$15),DATA[OrgID],$A44,DATA[Rel_D],$C$17)&gt;$E44,$E44,SUMIFS(INDIRECT(K$15),DATA[OrgID],$A44,DATA[Rel_D],$C$17))</f>
        <v>1</v>
      </c>
      <c r="L44" s="20">
        <f t="shared" ca="1" si="9"/>
        <v>5.5555555555555552E-2</v>
      </c>
      <c r="M44" s="40">
        <f ca="1">IF(SUMIFS(INDIRECT(M$15),DATA[OrgID],$A44,DATA[Rel_D],$C$17)&gt;$E44,$E44,SUMIFS(INDIRECT(M$15),DATA[OrgID],$A44,DATA[Rel_D],$C$17))</f>
        <v>4</v>
      </c>
      <c r="N44" s="20">
        <f t="shared" ca="1" si="10"/>
        <v>0.22222222222222221</v>
      </c>
      <c r="O44" s="40">
        <f ca="1">IF(SUMIFS(INDIRECT(O$15),DATA[OrgID],$A44,DATA[Rel_D],$C$17)&gt;$E44,$E44,SUMIFS(INDIRECT(O$15),DATA[OrgID],$A44,DATA[Rel_D],$C$17))</f>
        <v>18</v>
      </c>
      <c r="P44" s="20">
        <f t="shared" ca="1" si="11"/>
        <v>1</v>
      </c>
      <c r="Q44" s="40">
        <f ca="1">IF(SUMIFS(INDIRECT(Q$15),DATA[OrgID],$A44,DATA[Rel_D],$C$17)&gt;$E44,$E44,SUMIFS(INDIRECT(Q$15),DATA[OrgID],$A44,DATA[Rel_D],$C$17))</f>
        <v>0</v>
      </c>
      <c r="R44" s="20">
        <f t="shared" ca="1" si="12"/>
        <v>0</v>
      </c>
      <c r="S44" s="40">
        <f ca="1">IF(SUMIFS(INDIRECT(S$15),DATA[OrgID],$A44,DATA[Rel_D],$C$17)&gt;$E44,$E44,SUMIFS(INDIRECT(S$15),DATA[OrgID],$A44,DATA[Rel_D],$C$17))</f>
        <v>18</v>
      </c>
      <c r="T44" s="20">
        <f t="shared" ca="1" si="13"/>
        <v>1</v>
      </c>
      <c r="U44" s="40">
        <f ca="1">IF(SUMIFS(INDIRECT(U$15),DATA[OrgID],$A44,DATA[Rel_D],$C$17)&gt;$E44,$E44,SUMIFS(INDIRECT(U$15),DATA[OrgID],$A44,DATA[Rel_D],$C$17))</f>
        <v>8</v>
      </c>
      <c r="V44" s="20">
        <f t="shared" ca="1" si="14"/>
        <v>0.44444444444444442</v>
      </c>
      <c r="W44" s="40">
        <f ca="1">IF(SUMIFS(INDIRECT(W$15),DATA[OrgID],$A44,DATA[Rel_D],$C$17)&gt;$E44,$E44,SUMIFS(INDIRECT(W$15),DATA[OrgID],$A44,DATA[Rel_D],$C$17))</f>
        <v>1</v>
      </c>
      <c r="X44" s="82">
        <f t="shared" ca="1" si="15"/>
        <v>5.5555555555555552E-2</v>
      </c>
      <c r="AA44" s="46"/>
      <c r="AB44" s="20"/>
    </row>
    <row r="45" spans="1:28" x14ac:dyDescent="0.25">
      <c r="A45" t="s">
        <v>486</v>
      </c>
      <c r="B45" s="11" t="str">
        <f>VLOOKUP(A45,DATA[],4,FALSE)</f>
        <v>HV-3</v>
      </c>
      <c r="C45" t="str">
        <f>VLOOKUP(A45,DATA[],5,FALSE)</f>
        <v>Kings Park Surgery</v>
      </c>
      <c r="D45" s="40">
        <f>VLOOKUP($A45,BaseLine!$N$9:$O$115,2,FALSE)</f>
        <v>68</v>
      </c>
      <c r="E45" s="40">
        <f ca="1">IF(SUMIFS(INDIRECT(E$15),DATA[OrgID],$A45,DATA[Rel_D],$C$17)&gt;D45,D45,SUMIFS(INDIRECT(E$15),DATA[OrgID],$A45,DATA[Rel_D],$C$17))</f>
        <v>19</v>
      </c>
      <c r="F45" s="20">
        <f t="shared" ca="1" si="6"/>
        <v>0.27941176470588236</v>
      </c>
      <c r="G45" s="40">
        <f ca="1">IF(SUMIFS(INDIRECT(G$15),DATA[OrgID],$A45,DATA[Rel_D],$C$17)&gt;$E45,$E45,SUMIFS(INDIRECT(G$15),DATA[OrgID],$A45,DATA[Rel_D],$C$17))</f>
        <v>18</v>
      </c>
      <c r="H45" s="20">
        <f t="shared" ca="1" si="7"/>
        <v>0.94736842105263153</v>
      </c>
      <c r="I45" s="40">
        <f ca="1">IF(SUMIFS(INDIRECT(I$15),DATA[OrgID],$A45,DATA[Rel_D],$C$17)&gt;$E45,$E45,SUMIFS(INDIRECT(I$15),DATA[OrgID],$A45,DATA[Rel_D],$C$17))</f>
        <v>19</v>
      </c>
      <c r="J45" s="20">
        <f t="shared" ca="1" si="8"/>
        <v>1</v>
      </c>
      <c r="K45" s="40">
        <f ca="1">IF(SUMIFS(INDIRECT(K$15),DATA[OrgID],$A45,DATA[Rel_D],$C$17)&gt;$E45,$E45,SUMIFS(INDIRECT(K$15),DATA[OrgID],$A45,DATA[Rel_D],$C$17))</f>
        <v>0</v>
      </c>
      <c r="L45" s="20">
        <f t="shared" ca="1" si="9"/>
        <v>0</v>
      </c>
      <c r="M45" s="40">
        <f ca="1">IF(SUMIFS(INDIRECT(M$15),DATA[OrgID],$A45,DATA[Rel_D],$C$17)&gt;$E45,$E45,SUMIFS(INDIRECT(M$15),DATA[OrgID],$A45,DATA[Rel_D],$C$17))</f>
        <v>1</v>
      </c>
      <c r="N45" s="20">
        <f t="shared" ca="1" si="10"/>
        <v>5.2631578947368418E-2</v>
      </c>
      <c r="O45" s="40">
        <f ca="1">IF(SUMIFS(INDIRECT(O$15),DATA[OrgID],$A45,DATA[Rel_D],$C$17)&gt;$E45,$E45,SUMIFS(INDIRECT(O$15),DATA[OrgID],$A45,DATA[Rel_D],$C$17))</f>
        <v>19</v>
      </c>
      <c r="P45" s="20">
        <f t="shared" ca="1" si="11"/>
        <v>1</v>
      </c>
      <c r="Q45" s="40">
        <f ca="1">IF(SUMIFS(INDIRECT(Q$15),DATA[OrgID],$A45,DATA[Rel_D],$C$17)&gt;$E45,$E45,SUMIFS(INDIRECT(Q$15),DATA[OrgID],$A45,DATA[Rel_D],$C$17))</f>
        <v>0</v>
      </c>
      <c r="R45" s="20">
        <f t="shared" ca="1" si="12"/>
        <v>0</v>
      </c>
      <c r="S45" s="40">
        <f ca="1">IF(SUMIFS(INDIRECT(S$15),DATA[OrgID],$A45,DATA[Rel_D],$C$17)&gt;$E45,$E45,SUMIFS(INDIRECT(S$15),DATA[OrgID],$A45,DATA[Rel_D],$C$17))</f>
        <v>19</v>
      </c>
      <c r="T45" s="20">
        <f t="shared" ca="1" si="13"/>
        <v>1</v>
      </c>
      <c r="U45" s="40">
        <f ca="1">IF(SUMIFS(INDIRECT(U$15),DATA[OrgID],$A45,DATA[Rel_D],$C$17)&gt;$E45,$E45,SUMIFS(INDIRECT(U$15),DATA[OrgID],$A45,DATA[Rel_D],$C$17))</f>
        <v>12</v>
      </c>
      <c r="V45" s="20">
        <f t="shared" ca="1" si="14"/>
        <v>0.63157894736842102</v>
      </c>
      <c r="W45" s="40">
        <f ca="1">IF(SUMIFS(INDIRECT(W$15),DATA[OrgID],$A45,DATA[Rel_D],$C$17)&gt;$E45,$E45,SUMIFS(INDIRECT(W$15),DATA[OrgID],$A45,DATA[Rel_D],$C$17))</f>
        <v>8</v>
      </c>
      <c r="X45" s="82">
        <f t="shared" ca="1" si="15"/>
        <v>0.42105263157894735</v>
      </c>
      <c r="AA45" s="46"/>
      <c r="AB45" s="20"/>
    </row>
    <row r="46" spans="1:28" x14ac:dyDescent="0.25">
      <c r="A46" t="s">
        <v>490</v>
      </c>
      <c r="B46" s="11" t="str">
        <f>VLOOKUP(A46,DATA[],4,FALSE)</f>
        <v>HV-3</v>
      </c>
      <c r="C46" t="str">
        <f>VLOOKUP(A46,DATA[],5,FALSE)</f>
        <v>Lynwood Medical Centre</v>
      </c>
      <c r="D46" s="40">
        <f>VLOOKUP($A46,BaseLine!$N$9:$O$115,2,FALSE)</f>
        <v>289</v>
      </c>
      <c r="E46" s="40">
        <f ca="1">IF(SUMIFS(INDIRECT(E$15),DATA[OrgID],$A46,DATA[Rel_D],$C$17)&gt;D46,D46,SUMIFS(INDIRECT(E$15),DATA[OrgID],$A46,DATA[Rel_D],$C$17))</f>
        <v>135</v>
      </c>
      <c r="F46" s="20">
        <f t="shared" ca="1" si="6"/>
        <v>0.4671280276816609</v>
      </c>
      <c r="G46" s="40">
        <f ca="1">IF(SUMIFS(INDIRECT(G$15),DATA[OrgID],$A46,DATA[Rel_D],$C$17)&gt;$E46,$E46,SUMIFS(INDIRECT(G$15),DATA[OrgID],$A46,DATA[Rel_D],$C$17))</f>
        <v>132</v>
      </c>
      <c r="H46" s="20">
        <f t="shared" ca="1" si="7"/>
        <v>0.97777777777777775</v>
      </c>
      <c r="I46" s="40">
        <f ca="1">IF(SUMIFS(INDIRECT(I$15),DATA[OrgID],$A46,DATA[Rel_D],$C$17)&gt;$E46,$E46,SUMIFS(INDIRECT(I$15),DATA[OrgID],$A46,DATA[Rel_D],$C$17))</f>
        <v>29</v>
      </c>
      <c r="J46" s="20">
        <f t="shared" ca="1" si="8"/>
        <v>0.21481481481481482</v>
      </c>
      <c r="K46" s="40">
        <f ca="1">IF(SUMIFS(INDIRECT(K$15),DATA[OrgID],$A46,DATA[Rel_D],$C$17)&gt;$E46,$E46,SUMIFS(INDIRECT(K$15),DATA[OrgID],$A46,DATA[Rel_D],$C$17))</f>
        <v>0</v>
      </c>
      <c r="L46" s="20">
        <f t="shared" ca="1" si="9"/>
        <v>0</v>
      </c>
      <c r="M46" s="40">
        <f ca="1">IF(SUMIFS(INDIRECT(M$15),DATA[OrgID],$A46,DATA[Rel_D],$C$17)&gt;$E46,$E46,SUMIFS(INDIRECT(M$15),DATA[OrgID],$A46,DATA[Rel_D],$C$17))</f>
        <v>2</v>
      </c>
      <c r="N46" s="20">
        <f t="shared" ca="1" si="10"/>
        <v>1.4814814814814815E-2</v>
      </c>
      <c r="O46" s="40">
        <f ca="1">IF(SUMIFS(INDIRECT(O$15),DATA[OrgID],$A46,DATA[Rel_D],$C$17)&gt;$E46,$E46,SUMIFS(INDIRECT(O$15),DATA[OrgID],$A46,DATA[Rel_D],$C$17))</f>
        <v>132</v>
      </c>
      <c r="P46" s="20">
        <f t="shared" ca="1" si="11"/>
        <v>0.97777777777777775</v>
      </c>
      <c r="Q46" s="40">
        <f ca="1">IF(SUMIFS(INDIRECT(Q$15),DATA[OrgID],$A46,DATA[Rel_D],$C$17)&gt;$E46,$E46,SUMIFS(INDIRECT(Q$15),DATA[OrgID],$A46,DATA[Rel_D],$C$17))</f>
        <v>1</v>
      </c>
      <c r="R46" s="20">
        <f t="shared" ca="1" si="12"/>
        <v>7.4074074074074077E-3</v>
      </c>
      <c r="S46" s="40">
        <f ca="1">IF(SUMIFS(INDIRECT(S$15),DATA[OrgID],$A46,DATA[Rel_D],$C$17)&gt;$E46,$E46,SUMIFS(INDIRECT(S$15),DATA[OrgID],$A46,DATA[Rel_D],$C$17))</f>
        <v>135</v>
      </c>
      <c r="T46" s="20">
        <f t="shared" ca="1" si="13"/>
        <v>1</v>
      </c>
      <c r="U46" s="40">
        <f ca="1">IF(SUMIFS(INDIRECT(U$15),DATA[OrgID],$A46,DATA[Rel_D],$C$17)&gt;$E46,$E46,SUMIFS(INDIRECT(U$15),DATA[OrgID],$A46,DATA[Rel_D],$C$17))</f>
        <v>65</v>
      </c>
      <c r="V46" s="20">
        <f t="shared" ca="1" si="14"/>
        <v>0.48148148148148145</v>
      </c>
      <c r="W46" s="40">
        <f ca="1">IF(SUMIFS(INDIRECT(W$15),DATA[OrgID],$A46,DATA[Rel_D],$C$17)&gt;$E46,$E46,SUMIFS(INDIRECT(W$15),DATA[OrgID],$A46,DATA[Rel_D],$C$17))</f>
        <v>53</v>
      </c>
      <c r="X46" s="82">
        <f t="shared" ca="1" si="15"/>
        <v>0.3925925925925926</v>
      </c>
      <c r="AA46" s="46"/>
      <c r="AB46" s="20"/>
    </row>
    <row r="47" spans="1:28" x14ac:dyDescent="0.25">
      <c r="A47" t="s">
        <v>496</v>
      </c>
      <c r="B47" s="11" t="str">
        <f>VLOOKUP(A47,DATA[],4,FALSE)</f>
        <v>HV-3</v>
      </c>
      <c r="C47" t="str">
        <f>VLOOKUP(A47,DATA[],5,FALSE)</f>
        <v>Chase Cross Medical Centre (Dr Kulendran)</v>
      </c>
      <c r="D47" s="40">
        <f>VLOOKUP($A47,BaseLine!$N$9:$O$115,2,FALSE)</f>
        <v>152</v>
      </c>
      <c r="E47" s="40">
        <f ca="1">IF(SUMIFS(INDIRECT(E$15),DATA[OrgID],$A47,DATA[Rel_D],$C$17)&gt;D47,D47,SUMIFS(INDIRECT(E$15),DATA[OrgID],$A47,DATA[Rel_D],$C$17))</f>
        <v>18</v>
      </c>
      <c r="F47" s="20">
        <f t="shared" ca="1" si="6"/>
        <v>0.11842105263157894</v>
      </c>
      <c r="G47" s="40">
        <f ca="1">IF(SUMIFS(INDIRECT(G$15),DATA[OrgID],$A47,DATA[Rel_D],$C$17)&gt;$E47,$E47,SUMIFS(INDIRECT(G$15),DATA[OrgID],$A47,DATA[Rel_D],$C$17))</f>
        <v>18</v>
      </c>
      <c r="H47" s="20">
        <f t="shared" ca="1" si="7"/>
        <v>1</v>
      </c>
      <c r="I47" s="40">
        <f ca="1">IF(SUMIFS(INDIRECT(I$15),DATA[OrgID],$A47,DATA[Rel_D],$C$17)&gt;$E47,$E47,SUMIFS(INDIRECT(I$15),DATA[OrgID],$A47,DATA[Rel_D],$C$17))</f>
        <v>6</v>
      </c>
      <c r="J47" s="20">
        <f t="shared" ca="1" si="8"/>
        <v>0.33333333333333331</v>
      </c>
      <c r="K47" s="40">
        <f ca="1">IF(SUMIFS(INDIRECT(K$15),DATA[OrgID],$A47,DATA[Rel_D],$C$17)&gt;$E47,$E47,SUMIFS(INDIRECT(K$15),DATA[OrgID],$A47,DATA[Rel_D],$C$17))</f>
        <v>6</v>
      </c>
      <c r="L47" s="20">
        <f t="shared" ca="1" si="9"/>
        <v>0.33333333333333331</v>
      </c>
      <c r="M47" s="40">
        <f ca="1">IF(SUMIFS(INDIRECT(M$15),DATA[OrgID],$A47,DATA[Rel_D],$C$17)&gt;$E47,$E47,SUMIFS(INDIRECT(M$15),DATA[OrgID],$A47,DATA[Rel_D],$C$17))</f>
        <v>7</v>
      </c>
      <c r="N47" s="20">
        <f t="shared" ca="1" si="10"/>
        <v>0.3888888888888889</v>
      </c>
      <c r="O47" s="40">
        <f ca="1">IF(SUMIFS(INDIRECT(O$15),DATA[OrgID],$A47,DATA[Rel_D],$C$17)&gt;$E47,$E47,SUMIFS(INDIRECT(O$15),DATA[OrgID],$A47,DATA[Rel_D],$C$17))</f>
        <v>17</v>
      </c>
      <c r="P47" s="20">
        <f t="shared" ca="1" si="11"/>
        <v>0.94444444444444442</v>
      </c>
      <c r="Q47" s="40">
        <f ca="1">IF(SUMIFS(INDIRECT(Q$15),DATA[OrgID],$A47,DATA[Rel_D],$C$17)&gt;$E47,$E47,SUMIFS(INDIRECT(Q$15),DATA[OrgID],$A47,DATA[Rel_D],$C$17))</f>
        <v>13</v>
      </c>
      <c r="R47" s="20">
        <f t="shared" ca="1" si="12"/>
        <v>0.72222222222222221</v>
      </c>
      <c r="S47" s="40">
        <f ca="1">IF(SUMIFS(INDIRECT(S$15),DATA[OrgID],$A47,DATA[Rel_D],$C$17)&gt;$E47,$E47,SUMIFS(INDIRECT(S$15),DATA[OrgID],$A47,DATA[Rel_D],$C$17))</f>
        <v>18</v>
      </c>
      <c r="T47" s="20">
        <f t="shared" ca="1" si="13"/>
        <v>1</v>
      </c>
      <c r="U47" s="40">
        <f ca="1">IF(SUMIFS(INDIRECT(U$15),DATA[OrgID],$A47,DATA[Rel_D],$C$17)&gt;$E47,$E47,SUMIFS(INDIRECT(U$15),DATA[OrgID],$A47,DATA[Rel_D],$C$17))</f>
        <v>6</v>
      </c>
      <c r="V47" s="20">
        <f t="shared" ca="1" si="14"/>
        <v>0.33333333333333331</v>
      </c>
      <c r="W47" s="40">
        <f ca="1">IF(SUMIFS(INDIRECT(W$15),DATA[OrgID],$A47,DATA[Rel_D],$C$17)&gt;$E47,$E47,SUMIFS(INDIRECT(W$15),DATA[OrgID],$A47,DATA[Rel_D],$C$17))</f>
        <v>4</v>
      </c>
      <c r="X47" s="82">
        <f t="shared" ca="1" si="15"/>
        <v>0.22222222222222221</v>
      </c>
      <c r="AA47" s="46"/>
      <c r="AB47" s="20"/>
    </row>
    <row r="48" spans="1:28" x14ac:dyDescent="0.25">
      <c r="A48" t="s">
        <v>501</v>
      </c>
      <c r="B48" s="11" t="str">
        <f>VLOOKUP(A48,DATA[],4,FALSE)</f>
        <v>HV-3</v>
      </c>
      <c r="C48" t="str">
        <f>VLOOKUP(A48,DATA[],5,FALSE)</f>
        <v>Dr N K Gupta Surgery</v>
      </c>
      <c r="D48" s="40">
        <f>VLOOKUP($A48,BaseLine!$N$9:$O$115,2,FALSE)</f>
        <v>49</v>
      </c>
      <c r="E48" s="40">
        <f ca="1">IF(SUMIFS(INDIRECT(E$15),DATA[OrgID],$A48,DATA[Rel_D],$C$17)&gt;D48,D48,SUMIFS(INDIRECT(E$15),DATA[OrgID],$A48,DATA[Rel_D],$C$17))</f>
        <v>5</v>
      </c>
      <c r="F48" s="20">
        <f t="shared" ca="1" si="6"/>
        <v>0.10204081632653061</v>
      </c>
      <c r="G48" s="40">
        <f ca="1">IF(SUMIFS(INDIRECT(G$15),DATA[OrgID],$A48,DATA[Rel_D],$C$17)&gt;$E48,$E48,SUMIFS(INDIRECT(G$15),DATA[OrgID],$A48,DATA[Rel_D],$C$17))</f>
        <v>5</v>
      </c>
      <c r="H48" s="20">
        <f t="shared" ca="1" si="7"/>
        <v>1</v>
      </c>
      <c r="I48" s="40">
        <f ca="1">IF(SUMIFS(INDIRECT(I$15),DATA[OrgID],$A48,DATA[Rel_D],$C$17)&gt;$E48,$E48,SUMIFS(INDIRECT(I$15),DATA[OrgID],$A48,DATA[Rel_D],$C$17))</f>
        <v>4</v>
      </c>
      <c r="J48" s="20">
        <f t="shared" ca="1" si="8"/>
        <v>0.8</v>
      </c>
      <c r="K48" s="40">
        <f ca="1">IF(SUMIFS(INDIRECT(K$15),DATA[OrgID],$A48,DATA[Rel_D],$C$17)&gt;$E48,$E48,SUMIFS(INDIRECT(K$15),DATA[OrgID],$A48,DATA[Rel_D],$C$17))</f>
        <v>1</v>
      </c>
      <c r="L48" s="20">
        <f t="shared" ca="1" si="9"/>
        <v>0.2</v>
      </c>
      <c r="M48" s="40">
        <f ca="1">IF(SUMIFS(INDIRECT(M$15),DATA[OrgID],$A48,DATA[Rel_D],$C$17)&gt;$E48,$E48,SUMIFS(INDIRECT(M$15),DATA[OrgID],$A48,DATA[Rel_D],$C$17))</f>
        <v>0</v>
      </c>
      <c r="N48" s="20">
        <f t="shared" ca="1" si="10"/>
        <v>0</v>
      </c>
      <c r="O48" s="40">
        <f ca="1">IF(SUMIFS(INDIRECT(O$15),DATA[OrgID],$A48,DATA[Rel_D],$C$17)&gt;$E48,$E48,SUMIFS(INDIRECT(O$15),DATA[OrgID],$A48,DATA[Rel_D],$C$17))</f>
        <v>5</v>
      </c>
      <c r="P48" s="20">
        <f t="shared" ca="1" si="11"/>
        <v>1</v>
      </c>
      <c r="Q48" s="40">
        <f ca="1">IF(SUMIFS(INDIRECT(Q$15),DATA[OrgID],$A48,DATA[Rel_D],$C$17)&gt;$E48,$E48,SUMIFS(INDIRECT(Q$15),DATA[OrgID],$A48,DATA[Rel_D],$C$17))</f>
        <v>2</v>
      </c>
      <c r="R48" s="20">
        <f t="shared" ca="1" si="12"/>
        <v>0.4</v>
      </c>
      <c r="S48" s="40">
        <f ca="1">IF(SUMIFS(INDIRECT(S$15),DATA[OrgID],$A48,DATA[Rel_D],$C$17)&gt;$E48,$E48,SUMIFS(INDIRECT(S$15),DATA[OrgID],$A48,DATA[Rel_D],$C$17))</f>
        <v>5</v>
      </c>
      <c r="T48" s="20">
        <f t="shared" ca="1" si="13"/>
        <v>1</v>
      </c>
      <c r="U48" s="40">
        <f ca="1">IF(SUMIFS(INDIRECT(U$15),DATA[OrgID],$A48,DATA[Rel_D],$C$17)&gt;$E48,$E48,SUMIFS(INDIRECT(U$15),DATA[OrgID],$A48,DATA[Rel_D],$C$17))</f>
        <v>3</v>
      </c>
      <c r="V48" s="20">
        <f t="shared" ca="1" si="14"/>
        <v>0.6</v>
      </c>
      <c r="W48" s="40">
        <f ca="1">IF(SUMIFS(INDIRECT(W$15),DATA[OrgID],$A48,DATA[Rel_D],$C$17)&gt;$E48,$E48,SUMIFS(INDIRECT(W$15),DATA[OrgID],$A48,DATA[Rel_D],$C$17))</f>
        <v>0</v>
      </c>
      <c r="X48" s="82">
        <f t="shared" ca="1" si="15"/>
        <v>0</v>
      </c>
      <c r="AA48" s="46"/>
      <c r="AB48" s="20"/>
    </row>
    <row r="49" spans="1:28" x14ac:dyDescent="0.25">
      <c r="A49" t="s">
        <v>506</v>
      </c>
      <c r="B49" s="11" t="str">
        <f>VLOOKUP(A49,DATA[],4,FALSE)</f>
        <v>HV-4</v>
      </c>
      <c r="C49" t="str">
        <f>VLOOKUP(A49,DATA[],5,FALSE)</f>
        <v>Dr V M Patel Surgery</v>
      </c>
      <c r="D49" s="40">
        <f>VLOOKUP($A49,BaseLine!$N$9:$O$115,2,FALSE)</f>
        <v>51</v>
      </c>
      <c r="E49" s="40">
        <f ca="1">IF(SUMIFS(INDIRECT(E$15),DATA[OrgID],$A49,DATA[Rel_D],$C$17)&gt;D49,D49,SUMIFS(INDIRECT(E$15),DATA[OrgID],$A49,DATA[Rel_D],$C$17))</f>
        <v>29</v>
      </c>
      <c r="F49" s="20">
        <f t="shared" ca="1" si="6"/>
        <v>0.56862745098039214</v>
      </c>
      <c r="G49" s="40">
        <f ca="1">IF(SUMIFS(INDIRECT(G$15),DATA[OrgID],$A49,DATA[Rel_D],$C$17)&gt;$E49,$E49,SUMIFS(INDIRECT(G$15),DATA[OrgID],$A49,DATA[Rel_D],$C$17))</f>
        <v>29</v>
      </c>
      <c r="H49" s="20">
        <f t="shared" ca="1" si="7"/>
        <v>1</v>
      </c>
      <c r="I49" s="40">
        <f ca="1">IF(SUMIFS(INDIRECT(I$15),DATA[OrgID],$A49,DATA[Rel_D],$C$17)&gt;$E49,$E49,SUMIFS(INDIRECT(I$15),DATA[OrgID],$A49,DATA[Rel_D],$C$17))</f>
        <v>29</v>
      </c>
      <c r="J49" s="20">
        <f t="shared" ca="1" si="8"/>
        <v>1</v>
      </c>
      <c r="K49" s="40">
        <f ca="1">IF(SUMIFS(INDIRECT(K$15),DATA[OrgID],$A49,DATA[Rel_D],$C$17)&gt;$E49,$E49,SUMIFS(INDIRECT(K$15),DATA[OrgID],$A49,DATA[Rel_D],$C$17))</f>
        <v>2</v>
      </c>
      <c r="L49" s="20">
        <f t="shared" ca="1" si="9"/>
        <v>6.8965517241379309E-2</v>
      </c>
      <c r="M49" s="40">
        <f ca="1">IF(SUMIFS(INDIRECT(M$15),DATA[OrgID],$A49,DATA[Rel_D],$C$17)&gt;$E49,$E49,SUMIFS(INDIRECT(M$15),DATA[OrgID],$A49,DATA[Rel_D],$C$17))</f>
        <v>0</v>
      </c>
      <c r="N49" s="20">
        <f t="shared" ca="1" si="10"/>
        <v>0</v>
      </c>
      <c r="O49" s="40">
        <f ca="1">IF(SUMIFS(INDIRECT(O$15),DATA[OrgID],$A49,DATA[Rel_D],$C$17)&gt;$E49,$E49,SUMIFS(INDIRECT(O$15),DATA[OrgID],$A49,DATA[Rel_D],$C$17))</f>
        <v>29</v>
      </c>
      <c r="P49" s="20">
        <f t="shared" ca="1" si="11"/>
        <v>1</v>
      </c>
      <c r="Q49" s="40">
        <f ca="1">IF(SUMIFS(INDIRECT(Q$15),DATA[OrgID],$A49,DATA[Rel_D],$C$17)&gt;$E49,$E49,SUMIFS(INDIRECT(Q$15),DATA[OrgID],$A49,DATA[Rel_D],$C$17))</f>
        <v>0</v>
      </c>
      <c r="R49" s="20">
        <f t="shared" ca="1" si="12"/>
        <v>0</v>
      </c>
      <c r="S49" s="40">
        <f ca="1">IF(SUMIFS(INDIRECT(S$15),DATA[OrgID],$A49,DATA[Rel_D],$C$17)&gt;$E49,$E49,SUMIFS(INDIRECT(S$15),DATA[OrgID],$A49,DATA[Rel_D],$C$17))</f>
        <v>29</v>
      </c>
      <c r="T49" s="20">
        <f t="shared" ca="1" si="13"/>
        <v>1</v>
      </c>
      <c r="U49" s="40">
        <f ca="1">IF(SUMIFS(INDIRECT(U$15),DATA[OrgID],$A49,DATA[Rel_D],$C$17)&gt;$E49,$E49,SUMIFS(INDIRECT(U$15),DATA[OrgID],$A49,DATA[Rel_D],$C$17))</f>
        <v>3</v>
      </c>
      <c r="V49" s="20">
        <f t="shared" ca="1" si="14"/>
        <v>0.10344827586206896</v>
      </c>
      <c r="W49" s="40">
        <f ca="1">IF(SUMIFS(INDIRECT(W$15),DATA[OrgID],$A49,DATA[Rel_D],$C$17)&gt;$E49,$E49,SUMIFS(INDIRECT(W$15),DATA[OrgID],$A49,DATA[Rel_D],$C$17))</f>
        <v>2</v>
      </c>
      <c r="X49" s="82">
        <f t="shared" ca="1" si="15"/>
        <v>6.8965517241379309E-2</v>
      </c>
      <c r="AA49" s="46"/>
      <c r="AB49" s="20"/>
    </row>
    <row r="50" spans="1:28" x14ac:dyDescent="0.25">
      <c r="A50" t="s">
        <v>515</v>
      </c>
      <c r="B50" s="11" t="str">
        <f>VLOOKUP(A50,DATA[],4,FALSE)</f>
        <v>HV-4</v>
      </c>
      <c r="C50" t="str">
        <f>VLOOKUP(A50,DATA[],5,FALSE)</f>
        <v>Sutton Ave Surgery</v>
      </c>
      <c r="D50" s="40">
        <f>VLOOKUP($A50,BaseLine!$N$9:$O$115,2,FALSE)</f>
        <v>106</v>
      </c>
      <c r="E50" s="40">
        <f ca="1">IF(SUMIFS(INDIRECT(E$15),DATA[OrgID],$A50,DATA[Rel_D],$C$17)&gt;D50,D50,SUMIFS(INDIRECT(E$15),DATA[OrgID],$A50,DATA[Rel_D],$C$17))</f>
        <v>17</v>
      </c>
      <c r="F50" s="20">
        <f t="shared" ca="1" si="6"/>
        <v>0.16037735849056603</v>
      </c>
      <c r="G50" s="40">
        <f ca="1">IF(SUMIFS(INDIRECT(G$15),DATA[OrgID],$A50,DATA[Rel_D],$C$17)&gt;$E50,$E50,SUMIFS(INDIRECT(G$15),DATA[OrgID],$A50,DATA[Rel_D],$C$17))</f>
        <v>17</v>
      </c>
      <c r="H50" s="20">
        <f t="shared" ca="1" si="7"/>
        <v>1</v>
      </c>
      <c r="I50" s="40">
        <f ca="1">IF(SUMIFS(INDIRECT(I$15),DATA[OrgID],$A50,DATA[Rel_D],$C$17)&gt;$E50,$E50,SUMIFS(INDIRECT(I$15),DATA[OrgID],$A50,DATA[Rel_D],$C$17))</f>
        <v>10</v>
      </c>
      <c r="J50" s="20">
        <f t="shared" ca="1" si="8"/>
        <v>0.58823529411764708</v>
      </c>
      <c r="K50" s="40">
        <f ca="1">IF(SUMIFS(INDIRECT(K$15),DATA[OrgID],$A50,DATA[Rel_D],$C$17)&gt;$E50,$E50,SUMIFS(INDIRECT(K$15),DATA[OrgID],$A50,DATA[Rel_D],$C$17))</f>
        <v>0</v>
      </c>
      <c r="L50" s="20">
        <f t="shared" ca="1" si="9"/>
        <v>0</v>
      </c>
      <c r="M50" s="40">
        <f ca="1">IF(SUMIFS(INDIRECT(M$15),DATA[OrgID],$A50,DATA[Rel_D],$C$17)&gt;$E50,$E50,SUMIFS(INDIRECT(M$15),DATA[OrgID],$A50,DATA[Rel_D],$C$17))</f>
        <v>0</v>
      </c>
      <c r="N50" s="20">
        <f t="shared" ca="1" si="10"/>
        <v>0</v>
      </c>
      <c r="O50" s="40">
        <f ca="1">IF(SUMIFS(INDIRECT(O$15),DATA[OrgID],$A50,DATA[Rel_D],$C$17)&gt;$E50,$E50,SUMIFS(INDIRECT(O$15),DATA[OrgID],$A50,DATA[Rel_D],$C$17))</f>
        <v>16</v>
      </c>
      <c r="P50" s="20">
        <f t="shared" ca="1" si="11"/>
        <v>0.94117647058823528</v>
      </c>
      <c r="Q50" s="40">
        <f ca="1">IF(SUMIFS(INDIRECT(Q$15),DATA[OrgID],$A50,DATA[Rel_D],$C$17)&gt;$E50,$E50,SUMIFS(INDIRECT(Q$15),DATA[OrgID],$A50,DATA[Rel_D],$C$17))</f>
        <v>11</v>
      </c>
      <c r="R50" s="20">
        <f t="shared" ca="1" si="12"/>
        <v>0.6470588235294118</v>
      </c>
      <c r="S50" s="40">
        <f ca="1">IF(SUMIFS(INDIRECT(S$15),DATA[OrgID],$A50,DATA[Rel_D],$C$17)&gt;$E50,$E50,SUMIFS(INDIRECT(S$15),DATA[OrgID],$A50,DATA[Rel_D],$C$17))</f>
        <v>17</v>
      </c>
      <c r="T50" s="20">
        <f t="shared" ca="1" si="13"/>
        <v>1</v>
      </c>
      <c r="U50" s="40">
        <f ca="1">IF(SUMIFS(INDIRECT(U$15),DATA[OrgID],$A50,DATA[Rel_D],$C$17)&gt;$E50,$E50,SUMIFS(INDIRECT(U$15),DATA[OrgID],$A50,DATA[Rel_D],$C$17))</f>
        <v>7</v>
      </c>
      <c r="V50" s="20">
        <f t="shared" ca="1" si="14"/>
        <v>0.41176470588235292</v>
      </c>
      <c r="W50" s="40">
        <f ca="1">IF(SUMIFS(INDIRECT(W$15),DATA[OrgID],$A50,DATA[Rel_D],$C$17)&gt;$E50,$E50,SUMIFS(INDIRECT(W$15),DATA[OrgID],$A50,DATA[Rel_D],$C$17))</f>
        <v>0</v>
      </c>
      <c r="X50" s="82">
        <f t="shared" ca="1" si="15"/>
        <v>0</v>
      </c>
      <c r="AA50" s="46"/>
      <c r="AB50" s="20"/>
    </row>
    <row r="51" spans="1:28" x14ac:dyDescent="0.25">
      <c r="A51" t="s">
        <v>531</v>
      </c>
      <c r="B51" s="11" t="str">
        <f>VLOOKUP(A51,DATA[],4,FALSE)</f>
        <v>HV-4</v>
      </c>
      <c r="C51" t="str">
        <f>VLOOKUP(A51,DATA[],5,FALSE)</f>
        <v>Wood Lane Medical Centre</v>
      </c>
      <c r="D51" s="40">
        <f>VLOOKUP($A51,BaseLine!$N$9:$O$115,2,FALSE)</f>
        <v>148</v>
      </c>
      <c r="E51" s="40">
        <f ca="1">IF(SUMIFS(INDIRECT(E$15),DATA[OrgID],$A51,DATA[Rel_D],$C$17)&gt;D51,D51,SUMIFS(INDIRECT(E$15),DATA[OrgID],$A51,DATA[Rel_D],$C$17))</f>
        <v>6</v>
      </c>
      <c r="F51" s="20">
        <f t="shared" ca="1" si="6"/>
        <v>4.0540540540540543E-2</v>
      </c>
      <c r="G51" s="40">
        <f ca="1">IF(SUMIFS(INDIRECT(G$15),DATA[OrgID],$A51,DATA[Rel_D],$C$17)&gt;$E51,$E51,SUMIFS(INDIRECT(G$15),DATA[OrgID],$A51,DATA[Rel_D],$C$17))</f>
        <v>6</v>
      </c>
      <c r="H51" s="20">
        <f t="shared" ca="1" si="7"/>
        <v>1</v>
      </c>
      <c r="I51" s="40">
        <f ca="1">IF(SUMIFS(INDIRECT(I$15),DATA[OrgID],$A51,DATA[Rel_D],$C$17)&gt;$E51,$E51,SUMIFS(INDIRECT(I$15),DATA[OrgID],$A51,DATA[Rel_D],$C$17))</f>
        <v>5</v>
      </c>
      <c r="J51" s="20">
        <f t="shared" ca="1" si="8"/>
        <v>0.83333333333333337</v>
      </c>
      <c r="K51" s="40">
        <f ca="1">IF(SUMIFS(INDIRECT(K$15),DATA[OrgID],$A51,DATA[Rel_D],$C$17)&gt;$E51,$E51,SUMIFS(INDIRECT(K$15),DATA[OrgID],$A51,DATA[Rel_D],$C$17))</f>
        <v>1</v>
      </c>
      <c r="L51" s="20">
        <f t="shared" ca="1" si="9"/>
        <v>0.16666666666666666</v>
      </c>
      <c r="M51" s="40">
        <f ca="1">IF(SUMIFS(INDIRECT(M$15),DATA[OrgID],$A51,DATA[Rel_D],$C$17)&gt;$E51,$E51,SUMIFS(INDIRECT(M$15),DATA[OrgID],$A51,DATA[Rel_D],$C$17))</f>
        <v>1</v>
      </c>
      <c r="N51" s="20">
        <f t="shared" ca="1" si="10"/>
        <v>0.16666666666666666</v>
      </c>
      <c r="O51" s="40">
        <f ca="1">IF(SUMIFS(INDIRECT(O$15),DATA[OrgID],$A51,DATA[Rel_D],$C$17)&gt;$E51,$E51,SUMIFS(INDIRECT(O$15),DATA[OrgID],$A51,DATA[Rel_D],$C$17))</f>
        <v>6</v>
      </c>
      <c r="P51" s="20">
        <f t="shared" ca="1" si="11"/>
        <v>1</v>
      </c>
      <c r="Q51" s="40">
        <f ca="1">IF(SUMIFS(INDIRECT(Q$15),DATA[OrgID],$A51,DATA[Rel_D],$C$17)&gt;$E51,$E51,SUMIFS(INDIRECT(Q$15),DATA[OrgID],$A51,DATA[Rel_D],$C$17))</f>
        <v>3</v>
      </c>
      <c r="R51" s="20">
        <f t="shared" ca="1" si="12"/>
        <v>0.5</v>
      </c>
      <c r="S51" s="40">
        <f ca="1">IF(SUMIFS(INDIRECT(S$15),DATA[OrgID],$A51,DATA[Rel_D],$C$17)&gt;$E51,$E51,SUMIFS(INDIRECT(S$15),DATA[OrgID],$A51,DATA[Rel_D],$C$17))</f>
        <v>6</v>
      </c>
      <c r="T51" s="20">
        <f t="shared" ca="1" si="13"/>
        <v>1</v>
      </c>
      <c r="U51" s="40">
        <f ca="1">IF(SUMIFS(INDIRECT(U$15),DATA[OrgID],$A51,DATA[Rel_D],$C$17)&gt;$E51,$E51,SUMIFS(INDIRECT(U$15),DATA[OrgID],$A51,DATA[Rel_D],$C$17))</f>
        <v>1</v>
      </c>
      <c r="V51" s="20">
        <f t="shared" ca="1" si="14"/>
        <v>0.16666666666666666</v>
      </c>
      <c r="W51" s="40">
        <f ca="1">IF(SUMIFS(INDIRECT(W$15),DATA[OrgID],$A51,DATA[Rel_D],$C$17)&gt;$E51,$E51,SUMIFS(INDIRECT(W$15),DATA[OrgID],$A51,DATA[Rel_D],$C$17))</f>
        <v>0</v>
      </c>
      <c r="X51" s="82">
        <f t="shared" ca="1" si="15"/>
        <v>0</v>
      </c>
      <c r="AA51" s="46"/>
      <c r="AB51" s="20"/>
    </row>
    <row r="52" spans="1:28" x14ac:dyDescent="0.25">
      <c r="A52" t="s">
        <v>536</v>
      </c>
      <c r="B52" s="11" t="str">
        <f>VLOOKUP(A52,DATA[],4,FALSE)</f>
        <v>HV-4</v>
      </c>
      <c r="C52" t="str">
        <f>VLOOKUP(A52,DATA[],5,FALSE)</f>
        <v>The Rosewood Medical Centre</v>
      </c>
      <c r="D52" s="40">
        <f>VLOOKUP($A52,BaseLine!$N$9:$O$115,2,FALSE)</f>
        <v>235</v>
      </c>
      <c r="E52" s="40">
        <f ca="1">IF(SUMIFS(INDIRECT(E$15),DATA[OrgID],$A52,DATA[Rel_D],$C$17)&gt;D52,D52,SUMIFS(INDIRECT(E$15),DATA[OrgID],$A52,DATA[Rel_D],$C$17))</f>
        <v>55</v>
      </c>
      <c r="F52" s="20">
        <f t="shared" ca="1" si="6"/>
        <v>0.23404255319148937</v>
      </c>
      <c r="G52" s="40">
        <f ca="1">IF(SUMIFS(INDIRECT(G$15),DATA[OrgID],$A52,DATA[Rel_D],$C$17)&gt;$E52,$E52,SUMIFS(INDIRECT(G$15),DATA[OrgID],$A52,DATA[Rel_D],$C$17))</f>
        <v>54</v>
      </c>
      <c r="H52" s="20">
        <f t="shared" ca="1" si="7"/>
        <v>0.98181818181818181</v>
      </c>
      <c r="I52" s="40">
        <f ca="1">IF(SUMIFS(INDIRECT(I$15),DATA[OrgID],$A52,DATA[Rel_D],$C$17)&gt;$E52,$E52,SUMIFS(INDIRECT(I$15),DATA[OrgID],$A52,DATA[Rel_D],$C$17))</f>
        <v>46</v>
      </c>
      <c r="J52" s="20">
        <f t="shared" ca="1" si="8"/>
        <v>0.83636363636363631</v>
      </c>
      <c r="K52" s="40">
        <f ca="1">IF(SUMIFS(INDIRECT(K$15),DATA[OrgID],$A52,DATA[Rel_D],$C$17)&gt;$E52,$E52,SUMIFS(INDIRECT(K$15),DATA[OrgID],$A52,DATA[Rel_D],$C$17))</f>
        <v>20</v>
      </c>
      <c r="L52" s="20">
        <f t="shared" ca="1" si="9"/>
        <v>0.36363636363636365</v>
      </c>
      <c r="M52" s="40">
        <f ca="1">IF(SUMIFS(INDIRECT(M$15),DATA[OrgID],$A52,DATA[Rel_D],$C$17)&gt;$E52,$E52,SUMIFS(INDIRECT(M$15),DATA[OrgID],$A52,DATA[Rel_D],$C$17))</f>
        <v>23</v>
      </c>
      <c r="N52" s="20">
        <f t="shared" ca="1" si="10"/>
        <v>0.41818181818181815</v>
      </c>
      <c r="O52" s="40">
        <f ca="1">IF(SUMIFS(INDIRECT(O$15),DATA[OrgID],$A52,DATA[Rel_D],$C$17)&gt;$E52,$E52,SUMIFS(INDIRECT(O$15),DATA[OrgID],$A52,DATA[Rel_D],$C$17))</f>
        <v>55</v>
      </c>
      <c r="P52" s="20">
        <f t="shared" ca="1" si="11"/>
        <v>1</v>
      </c>
      <c r="Q52" s="40">
        <f ca="1">IF(SUMIFS(INDIRECT(Q$15),DATA[OrgID],$A52,DATA[Rel_D],$C$17)&gt;$E52,$E52,SUMIFS(INDIRECT(Q$15),DATA[OrgID],$A52,DATA[Rel_D],$C$17))</f>
        <v>44</v>
      </c>
      <c r="R52" s="20">
        <f t="shared" ca="1" si="12"/>
        <v>0.8</v>
      </c>
      <c r="S52" s="40">
        <f ca="1">IF(SUMIFS(INDIRECT(S$15),DATA[OrgID],$A52,DATA[Rel_D],$C$17)&gt;$E52,$E52,SUMIFS(INDIRECT(S$15),DATA[OrgID],$A52,DATA[Rel_D],$C$17))</f>
        <v>55</v>
      </c>
      <c r="T52" s="20">
        <f t="shared" ca="1" si="13"/>
        <v>1</v>
      </c>
      <c r="U52" s="40">
        <f ca="1">IF(SUMIFS(INDIRECT(U$15),DATA[OrgID],$A52,DATA[Rel_D],$C$17)&gt;$E52,$E52,SUMIFS(INDIRECT(U$15),DATA[OrgID],$A52,DATA[Rel_D],$C$17))</f>
        <v>22</v>
      </c>
      <c r="V52" s="20">
        <f t="shared" ca="1" si="14"/>
        <v>0.4</v>
      </c>
      <c r="W52" s="40">
        <f ca="1">IF(SUMIFS(INDIRECT(W$15),DATA[OrgID],$A52,DATA[Rel_D],$C$17)&gt;$E52,$E52,SUMIFS(INDIRECT(W$15),DATA[OrgID],$A52,DATA[Rel_D],$C$17))</f>
        <v>3</v>
      </c>
      <c r="X52" s="82">
        <f t="shared" ca="1" si="15"/>
        <v>5.4545454545454543E-2</v>
      </c>
      <c r="AA52" s="46"/>
      <c r="AB52" s="20"/>
    </row>
    <row r="53" spans="1:28" x14ac:dyDescent="0.25">
      <c r="A53" t="s">
        <v>542</v>
      </c>
      <c r="B53" s="11" t="str">
        <f>VLOOKUP(A53,DATA[],4,FALSE)</f>
        <v>HV-4</v>
      </c>
      <c r="C53" t="str">
        <f>VLOOKUP(A53,DATA[],5,FALSE)</f>
        <v>Harlow Road Surgery (Dr N Tariq)</v>
      </c>
      <c r="D53" s="40">
        <f>VLOOKUP($A53,BaseLine!$N$9:$O$115,2,FALSE)</f>
        <v>82</v>
      </c>
      <c r="E53" s="40">
        <f ca="1">IF(SUMIFS(INDIRECT(E$15),DATA[OrgID],$A53,DATA[Rel_D],$C$17)&gt;D53,D53,SUMIFS(INDIRECT(E$15),DATA[OrgID],$A53,DATA[Rel_D],$C$17))</f>
        <v>26</v>
      </c>
      <c r="F53" s="20">
        <f t="shared" ca="1" si="6"/>
        <v>0.31707317073170732</v>
      </c>
      <c r="G53" s="40">
        <f ca="1">IF(SUMIFS(INDIRECT(G$15),DATA[OrgID],$A53,DATA[Rel_D],$C$17)&gt;$E53,$E53,SUMIFS(INDIRECT(G$15),DATA[OrgID],$A53,DATA[Rel_D],$C$17))</f>
        <v>25</v>
      </c>
      <c r="H53" s="20">
        <f t="shared" ca="1" si="7"/>
        <v>0.96153846153846156</v>
      </c>
      <c r="I53" s="40">
        <f ca="1">IF(SUMIFS(INDIRECT(I$15),DATA[OrgID],$A53,DATA[Rel_D],$C$17)&gt;$E53,$E53,SUMIFS(INDIRECT(I$15),DATA[OrgID],$A53,DATA[Rel_D],$C$17))</f>
        <v>26</v>
      </c>
      <c r="J53" s="20">
        <f t="shared" ca="1" si="8"/>
        <v>1</v>
      </c>
      <c r="K53" s="40">
        <f ca="1">IF(SUMIFS(INDIRECT(K$15),DATA[OrgID],$A53,DATA[Rel_D],$C$17)&gt;$E53,$E53,SUMIFS(INDIRECT(K$15),DATA[OrgID],$A53,DATA[Rel_D],$C$17))</f>
        <v>5</v>
      </c>
      <c r="L53" s="20">
        <f t="shared" ca="1" si="9"/>
        <v>0.19230769230769232</v>
      </c>
      <c r="M53" s="40">
        <f ca="1">IF(SUMIFS(INDIRECT(M$15),DATA[OrgID],$A53,DATA[Rel_D],$C$17)&gt;$E53,$E53,SUMIFS(INDIRECT(M$15),DATA[OrgID],$A53,DATA[Rel_D],$C$17))</f>
        <v>6</v>
      </c>
      <c r="N53" s="20">
        <f t="shared" ca="1" si="10"/>
        <v>0.23076923076923078</v>
      </c>
      <c r="O53" s="40">
        <f ca="1">IF(SUMIFS(INDIRECT(O$15),DATA[OrgID],$A53,DATA[Rel_D],$C$17)&gt;$E53,$E53,SUMIFS(INDIRECT(O$15),DATA[OrgID],$A53,DATA[Rel_D],$C$17))</f>
        <v>26</v>
      </c>
      <c r="P53" s="20">
        <f t="shared" ca="1" si="11"/>
        <v>1</v>
      </c>
      <c r="Q53" s="40">
        <f ca="1">IF(SUMIFS(INDIRECT(Q$15),DATA[OrgID],$A53,DATA[Rel_D],$C$17)&gt;$E53,$E53,SUMIFS(INDIRECT(Q$15),DATA[OrgID],$A53,DATA[Rel_D],$C$17))</f>
        <v>8</v>
      </c>
      <c r="R53" s="20">
        <f t="shared" ca="1" si="12"/>
        <v>0.30769230769230771</v>
      </c>
      <c r="S53" s="40">
        <f ca="1">IF(SUMIFS(INDIRECT(S$15),DATA[OrgID],$A53,DATA[Rel_D],$C$17)&gt;$E53,$E53,SUMIFS(INDIRECT(S$15),DATA[OrgID],$A53,DATA[Rel_D],$C$17))</f>
        <v>26</v>
      </c>
      <c r="T53" s="20">
        <f t="shared" ca="1" si="13"/>
        <v>1</v>
      </c>
      <c r="U53" s="40">
        <f ca="1">IF(SUMIFS(INDIRECT(U$15),DATA[OrgID],$A53,DATA[Rel_D],$C$17)&gt;$E53,$E53,SUMIFS(INDIRECT(U$15),DATA[OrgID],$A53,DATA[Rel_D],$C$17))</f>
        <v>6</v>
      </c>
      <c r="V53" s="20">
        <f t="shared" ca="1" si="14"/>
        <v>0.23076923076923078</v>
      </c>
      <c r="W53" s="40">
        <f ca="1">IF(SUMIFS(INDIRECT(W$15),DATA[OrgID],$A53,DATA[Rel_D],$C$17)&gt;$E53,$E53,SUMIFS(INDIRECT(W$15),DATA[OrgID],$A53,DATA[Rel_D],$C$17))</f>
        <v>4</v>
      </c>
      <c r="X53" s="82">
        <f t="shared" ca="1" si="15"/>
        <v>0.15384615384615385</v>
      </c>
      <c r="AA53" s="46"/>
      <c r="AB53" s="20"/>
    </row>
    <row r="54" spans="1:28" x14ac:dyDescent="0.25">
      <c r="A54" t="s">
        <v>546</v>
      </c>
      <c r="B54" s="11" t="str">
        <f>VLOOKUP(A54,DATA[],4,FALSE)</f>
        <v>HV-4</v>
      </c>
      <c r="C54" t="str">
        <f>VLOOKUP(A54,DATA[],5,FALSE)</f>
        <v>Rainham Health Centre</v>
      </c>
      <c r="D54" s="40">
        <f>VLOOKUP($A54,BaseLine!$N$9:$O$115,2,FALSE)</f>
        <v>81</v>
      </c>
      <c r="E54" s="40">
        <f ca="1">IF(SUMIFS(INDIRECT(E$15),DATA[OrgID],$A54,DATA[Rel_D],$C$17)&gt;D54,D54,SUMIFS(INDIRECT(E$15),DATA[OrgID],$A54,DATA[Rel_D],$C$17))</f>
        <v>32</v>
      </c>
      <c r="F54" s="20">
        <f t="shared" ca="1" si="6"/>
        <v>0.39506172839506171</v>
      </c>
      <c r="G54" s="40">
        <f ca="1">IF(SUMIFS(INDIRECT(G$15),DATA[OrgID],$A54,DATA[Rel_D],$C$17)&gt;$E54,$E54,SUMIFS(INDIRECT(G$15),DATA[OrgID],$A54,DATA[Rel_D],$C$17))</f>
        <v>31</v>
      </c>
      <c r="H54" s="20">
        <f t="shared" ca="1" si="7"/>
        <v>0.96875</v>
      </c>
      <c r="I54" s="40">
        <f ca="1">IF(SUMIFS(INDIRECT(I$15),DATA[OrgID],$A54,DATA[Rel_D],$C$17)&gt;$E54,$E54,SUMIFS(INDIRECT(I$15),DATA[OrgID],$A54,DATA[Rel_D],$C$17))</f>
        <v>10</v>
      </c>
      <c r="J54" s="20">
        <f t="shared" ca="1" si="8"/>
        <v>0.3125</v>
      </c>
      <c r="K54" s="40">
        <f ca="1">IF(SUMIFS(INDIRECT(K$15),DATA[OrgID],$A54,DATA[Rel_D],$C$17)&gt;$E54,$E54,SUMIFS(INDIRECT(K$15),DATA[OrgID],$A54,DATA[Rel_D],$C$17))</f>
        <v>7</v>
      </c>
      <c r="L54" s="20">
        <f t="shared" ca="1" si="9"/>
        <v>0.21875</v>
      </c>
      <c r="M54" s="40">
        <f ca="1">IF(SUMIFS(INDIRECT(M$15),DATA[OrgID],$A54,DATA[Rel_D],$C$17)&gt;$E54,$E54,SUMIFS(INDIRECT(M$15),DATA[OrgID],$A54,DATA[Rel_D],$C$17))</f>
        <v>5</v>
      </c>
      <c r="N54" s="20">
        <f t="shared" ca="1" si="10"/>
        <v>0.15625</v>
      </c>
      <c r="O54" s="40">
        <f ca="1">IF(SUMIFS(INDIRECT(O$15),DATA[OrgID],$A54,DATA[Rel_D],$C$17)&gt;$E54,$E54,SUMIFS(INDIRECT(O$15),DATA[OrgID],$A54,DATA[Rel_D],$C$17))</f>
        <v>32</v>
      </c>
      <c r="P54" s="20">
        <f t="shared" ca="1" si="11"/>
        <v>1</v>
      </c>
      <c r="Q54" s="40">
        <f ca="1">IF(SUMIFS(INDIRECT(Q$15),DATA[OrgID],$A54,DATA[Rel_D],$C$17)&gt;$E54,$E54,SUMIFS(INDIRECT(Q$15),DATA[OrgID],$A54,DATA[Rel_D],$C$17))</f>
        <v>3</v>
      </c>
      <c r="R54" s="20">
        <f t="shared" ca="1" si="12"/>
        <v>9.375E-2</v>
      </c>
      <c r="S54" s="40">
        <f ca="1">IF(SUMIFS(INDIRECT(S$15),DATA[OrgID],$A54,DATA[Rel_D],$C$17)&gt;$E54,$E54,SUMIFS(INDIRECT(S$15),DATA[OrgID],$A54,DATA[Rel_D],$C$17))</f>
        <v>32</v>
      </c>
      <c r="T54" s="20">
        <f t="shared" ca="1" si="13"/>
        <v>1</v>
      </c>
      <c r="U54" s="40">
        <f ca="1">IF(SUMIFS(INDIRECT(U$15),DATA[OrgID],$A54,DATA[Rel_D],$C$17)&gt;$E54,$E54,SUMIFS(INDIRECT(U$15),DATA[OrgID],$A54,DATA[Rel_D],$C$17))</f>
        <v>19</v>
      </c>
      <c r="V54" s="20">
        <f t="shared" ca="1" si="14"/>
        <v>0.59375</v>
      </c>
      <c r="W54" s="40">
        <f ca="1">IF(SUMIFS(INDIRECT(W$15),DATA[OrgID],$A54,DATA[Rel_D],$C$17)&gt;$E54,$E54,SUMIFS(INDIRECT(W$15),DATA[OrgID],$A54,DATA[Rel_D],$C$17))</f>
        <v>1</v>
      </c>
      <c r="X54" s="82">
        <f t="shared" ca="1" si="15"/>
        <v>3.125E-2</v>
      </c>
      <c r="AA54" s="46"/>
      <c r="AB54" s="20"/>
    </row>
    <row r="55" spans="1:28" x14ac:dyDescent="0.25">
      <c r="A55" t="s">
        <v>550</v>
      </c>
      <c r="B55" s="11" t="str">
        <f>VLOOKUP(A55,DATA[],4,FALSE)</f>
        <v>HV-4</v>
      </c>
      <c r="C55" t="str">
        <f>VLOOKUP(A55,DATA[],5,FALSE)</f>
        <v>Berwick Surgery</v>
      </c>
      <c r="D55" s="40">
        <f>VLOOKUP($A55,BaseLine!$N$9:$O$115,2,FALSE)</f>
        <v>81</v>
      </c>
      <c r="E55" s="40">
        <f ca="1">IF(SUMIFS(INDIRECT(E$15),DATA[OrgID],$A55,DATA[Rel_D],$C$17)&gt;D55,D55,SUMIFS(INDIRECT(E$15),DATA[OrgID],$A55,DATA[Rel_D],$C$17))</f>
        <v>14</v>
      </c>
      <c r="F55" s="20">
        <f t="shared" ca="1" si="6"/>
        <v>0.1728395061728395</v>
      </c>
      <c r="G55" s="40">
        <f ca="1">IF(SUMIFS(INDIRECT(G$15),DATA[OrgID],$A55,DATA[Rel_D],$C$17)&gt;$E55,$E55,SUMIFS(INDIRECT(G$15),DATA[OrgID],$A55,DATA[Rel_D],$C$17))</f>
        <v>10</v>
      </c>
      <c r="H55" s="20">
        <f t="shared" ca="1" si="7"/>
        <v>0.7142857142857143</v>
      </c>
      <c r="I55" s="40">
        <f ca="1">IF(SUMIFS(INDIRECT(I$15),DATA[OrgID],$A55,DATA[Rel_D],$C$17)&gt;$E55,$E55,SUMIFS(INDIRECT(I$15),DATA[OrgID],$A55,DATA[Rel_D],$C$17))</f>
        <v>12</v>
      </c>
      <c r="J55" s="20">
        <f t="shared" ca="1" si="8"/>
        <v>0.8571428571428571</v>
      </c>
      <c r="K55" s="40">
        <f ca="1">IF(SUMIFS(INDIRECT(K$15),DATA[OrgID],$A55,DATA[Rel_D],$C$17)&gt;$E55,$E55,SUMIFS(INDIRECT(K$15),DATA[OrgID],$A55,DATA[Rel_D],$C$17))</f>
        <v>0</v>
      </c>
      <c r="L55" s="20">
        <f t="shared" ca="1" si="9"/>
        <v>0</v>
      </c>
      <c r="M55" s="40">
        <f ca="1">IF(SUMIFS(INDIRECT(M$15),DATA[OrgID],$A55,DATA[Rel_D],$C$17)&gt;$E55,$E55,SUMIFS(INDIRECT(M$15),DATA[OrgID],$A55,DATA[Rel_D],$C$17))</f>
        <v>3</v>
      </c>
      <c r="N55" s="20">
        <f t="shared" ca="1" si="10"/>
        <v>0.21428571428571427</v>
      </c>
      <c r="O55" s="40">
        <f ca="1">IF(SUMIFS(INDIRECT(O$15),DATA[OrgID],$A55,DATA[Rel_D],$C$17)&gt;$E55,$E55,SUMIFS(INDIRECT(O$15),DATA[OrgID],$A55,DATA[Rel_D],$C$17))</f>
        <v>13</v>
      </c>
      <c r="P55" s="20">
        <f t="shared" ca="1" si="11"/>
        <v>0.9285714285714286</v>
      </c>
      <c r="Q55" s="40">
        <f ca="1">IF(SUMIFS(INDIRECT(Q$15),DATA[OrgID],$A55,DATA[Rel_D],$C$17)&gt;$E55,$E55,SUMIFS(INDIRECT(Q$15),DATA[OrgID],$A55,DATA[Rel_D],$C$17))</f>
        <v>0</v>
      </c>
      <c r="R55" s="20">
        <f t="shared" ca="1" si="12"/>
        <v>0</v>
      </c>
      <c r="S55" s="40">
        <f ca="1">IF(SUMIFS(INDIRECT(S$15),DATA[OrgID],$A55,DATA[Rel_D],$C$17)&gt;$E55,$E55,SUMIFS(INDIRECT(S$15),DATA[OrgID],$A55,DATA[Rel_D],$C$17))</f>
        <v>13</v>
      </c>
      <c r="T55" s="20">
        <f t="shared" ca="1" si="13"/>
        <v>0.9285714285714286</v>
      </c>
      <c r="U55" s="40">
        <f ca="1">IF(SUMIFS(INDIRECT(U$15),DATA[OrgID],$A55,DATA[Rel_D],$C$17)&gt;$E55,$E55,SUMIFS(INDIRECT(U$15),DATA[OrgID],$A55,DATA[Rel_D],$C$17))</f>
        <v>4</v>
      </c>
      <c r="V55" s="20">
        <f t="shared" ca="1" si="14"/>
        <v>0.2857142857142857</v>
      </c>
      <c r="W55" s="40">
        <f ca="1">IF(SUMIFS(INDIRECT(W$15),DATA[OrgID],$A55,DATA[Rel_D],$C$17)&gt;$E55,$E55,SUMIFS(INDIRECT(W$15),DATA[OrgID],$A55,DATA[Rel_D],$C$17))</f>
        <v>0</v>
      </c>
      <c r="X55" s="82">
        <f t="shared" ca="1" si="15"/>
        <v>0</v>
      </c>
      <c r="AA55" s="46"/>
      <c r="AB55" s="20"/>
    </row>
    <row r="56" spans="1:28" x14ac:dyDescent="0.25">
      <c r="A56" t="s">
        <v>555</v>
      </c>
      <c r="B56" s="11" t="str">
        <f>VLOOKUP(A56,DATA[],4,FALSE)</f>
        <v>HV-4</v>
      </c>
      <c r="C56" t="str">
        <f>VLOOKUP(A56,DATA[],5,FALSE)</f>
        <v>South Hornchurch Medical Practice</v>
      </c>
      <c r="D56" s="40">
        <f>VLOOKUP($A56,BaseLine!$N$9:$O$115,2,FALSE)</f>
        <v>74</v>
      </c>
      <c r="E56" s="40">
        <f ca="1">IF(SUMIFS(INDIRECT(E$15),DATA[OrgID],$A56,DATA[Rel_D],$C$17)&gt;D56,D56,SUMIFS(INDIRECT(E$15),DATA[OrgID],$A56,DATA[Rel_D],$C$17))</f>
        <v>14</v>
      </c>
      <c r="F56" s="20">
        <f t="shared" ca="1" si="6"/>
        <v>0.1891891891891892</v>
      </c>
      <c r="G56" s="40">
        <f ca="1">IF(SUMIFS(INDIRECT(G$15),DATA[OrgID],$A56,DATA[Rel_D],$C$17)&gt;$E56,$E56,SUMIFS(INDIRECT(G$15),DATA[OrgID],$A56,DATA[Rel_D],$C$17))</f>
        <v>14</v>
      </c>
      <c r="H56" s="20">
        <f t="shared" ca="1" si="7"/>
        <v>1</v>
      </c>
      <c r="I56" s="40">
        <f ca="1">IF(SUMIFS(INDIRECT(I$15),DATA[OrgID],$A56,DATA[Rel_D],$C$17)&gt;$E56,$E56,SUMIFS(INDIRECT(I$15),DATA[OrgID],$A56,DATA[Rel_D],$C$17))</f>
        <v>12</v>
      </c>
      <c r="J56" s="20">
        <f t="shared" ca="1" si="8"/>
        <v>0.8571428571428571</v>
      </c>
      <c r="K56" s="40">
        <f ca="1">IF(SUMIFS(INDIRECT(K$15),DATA[OrgID],$A56,DATA[Rel_D],$C$17)&gt;$E56,$E56,SUMIFS(INDIRECT(K$15),DATA[OrgID],$A56,DATA[Rel_D],$C$17))</f>
        <v>2</v>
      </c>
      <c r="L56" s="20">
        <f t="shared" ca="1" si="9"/>
        <v>0.14285714285714285</v>
      </c>
      <c r="M56" s="40">
        <f ca="1">IF(SUMIFS(INDIRECT(M$15),DATA[OrgID],$A56,DATA[Rel_D],$C$17)&gt;$E56,$E56,SUMIFS(INDIRECT(M$15),DATA[OrgID],$A56,DATA[Rel_D],$C$17))</f>
        <v>2</v>
      </c>
      <c r="N56" s="20">
        <f t="shared" ca="1" si="10"/>
        <v>0.14285714285714285</v>
      </c>
      <c r="O56" s="40">
        <f ca="1">IF(SUMIFS(INDIRECT(O$15),DATA[OrgID],$A56,DATA[Rel_D],$C$17)&gt;$E56,$E56,SUMIFS(INDIRECT(O$15),DATA[OrgID],$A56,DATA[Rel_D],$C$17))</f>
        <v>14</v>
      </c>
      <c r="P56" s="20">
        <f t="shared" ca="1" si="11"/>
        <v>1</v>
      </c>
      <c r="Q56" s="40">
        <f ca="1">IF(SUMIFS(INDIRECT(Q$15),DATA[OrgID],$A56,DATA[Rel_D],$C$17)&gt;$E56,$E56,SUMIFS(INDIRECT(Q$15),DATA[OrgID],$A56,DATA[Rel_D],$C$17))</f>
        <v>3</v>
      </c>
      <c r="R56" s="20">
        <f t="shared" ca="1" si="12"/>
        <v>0.21428571428571427</v>
      </c>
      <c r="S56" s="40">
        <f ca="1">IF(SUMIFS(INDIRECT(S$15),DATA[OrgID],$A56,DATA[Rel_D],$C$17)&gt;$E56,$E56,SUMIFS(INDIRECT(S$15),DATA[OrgID],$A56,DATA[Rel_D],$C$17))</f>
        <v>14</v>
      </c>
      <c r="T56" s="20">
        <f t="shared" ca="1" si="13"/>
        <v>1</v>
      </c>
      <c r="U56" s="40">
        <f ca="1">IF(SUMIFS(INDIRECT(U$15),DATA[OrgID],$A56,DATA[Rel_D],$C$17)&gt;$E56,$E56,SUMIFS(INDIRECT(U$15),DATA[OrgID],$A56,DATA[Rel_D],$C$17))</f>
        <v>6</v>
      </c>
      <c r="V56" s="20">
        <f t="shared" ca="1" si="14"/>
        <v>0.42857142857142855</v>
      </c>
      <c r="W56" s="40">
        <f ca="1">IF(SUMIFS(INDIRECT(W$15),DATA[OrgID],$A56,DATA[Rel_D],$C$17)&gt;$E56,$E56,SUMIFS(INDIRECT(W$15),DATA[OrgID],$A56,DATA[Rel_D],$C$17))</f>
        <v>2</v>
      </c>
      <c r="X56" s="82">
        <f t="shared" ca="1" si="15"/>
        <v>0.14285714285714285</v>
      </c>
      <c r="AA56" s="46"/>
      <c r="AB56" s="20"/>
    </row>
    <row r="57" spans="1:28" x14ac:dyDescent="0.25">
      <c r="A57" t="s">
        <v>571</v>
      </c>
      <c r="B57" s="11" t="str">
        <f>VLOOKUP(A57,DATA[],4,FALSE)</f>
        <v>HV-4</v>
      </c>
      <c r="C57" t="str">
        <f>VLOOKUP(A57,DATA[],5,FALSE)</f>
        <v>Upminster Medical Centre</v>
      </c>
      <c r="D57" s="40">
        <f>VLOOKUP($A57,BaseLine!$N$9:$O$115,2,FALSE)</f>
        <v>41</v>
      </c>
      <c r="E57" s="40">
        <f ca="1">IF(SUMIFS(INDIRECT(E$15),DATA[OrgID],$A57,DATA[Rel_D],$C$17)&gt;D57,D57,SUMIFS(INDIRECT(E$15),DATA[OrgID],$A57,DATA[Rel_D],$C$17))</f>
        <v>0</v>
      </c>
      <c r="F57" s="20">
        <f t="shared" ca="1" si="6"/>
        <v>0</v>
      </c>
      <c r="G57" s="40">
        <f ca="1">IF(SUMIFS(INDIRECT(G$15),DATA[OrgID],$A57,DATA[Rel_D],$C$17)&gt;$E57,$E57,SUMIFS(INDIRECT(G$15),DATA[OrgID],$A57,DATA[Rel_D],$C$17))</f>
        <v>0</v>
      </c>
      <c r="H57" s="88" t="str">
        <f ca="1">IFERROR(G57/$E57,"0%")</f>
        <v>0%</v>
      </c>
      <c r="I57" s="40">
        <f ca="1">IF(SUMIFS(INDIRECT(I$15),DATA[OrgID],$A57,DATA[Rel_D],$C$17)&gt;$E57,$E57,SUMIFS(INDIRECT(I$15),DATA[OrgID],$A57,DATA[Rel_D],$C$17))</f>
        <v>0</v>
      </c>
      <c r="J57" s="88" t="str">
        <f ca="1">IFERROR(I57/$E57,"0%")</f>
        <v>0%</v>
      </c>
      <c r="K57" s="40">
        <f ca="1">IF(SUMIFS(INDIRECT(K$15),DATA[OrgID],$A57,DATA[Rel_D],$C$17)&gt;$E57,$E57,SUMIFS(INDIRECT(K$15),DATA[OrgID],$A57,DATA[Rel_D],$C$17))</f>
        <v>0</v>
      </c>
      <c r="L57" s="88" t="str">
        <f ca="1">IFERROR(K57/$E57,"0%")</f>
        <v>0%</v>
      </c>
      <c r="M57" s="40">
        <f ca="1">IF(SUMIFS(INDIRECT(M$15),DATA[OrgID],$A57,DATA[Rel_D],$C$17)&gt;$E57,$E57,SUMIFS(INDIRECT(M$15),DATA[OrgID],$A57,DATA[Rel_D],$C$17))</f>
        <v>0</v>
      </c>
      <c r="N57" s="88" t="str">
        <f ca="1">IFERROR(M57/$E57,"0%")</f>
        <v>0%</v>
      </c>
      <c r="O57" s="40">
        <f ca="1">IF(SUMIFS(INDIRECT(O$15),DATA[OrgID],$A57,DATA[Rel_D],$C$17)&gt;$E57,$E57,SUMIFS(INDIRECT(O$15),DATA[OrgID],$A57,DATA[Rel_D],$C$17))</f>
        <v>0</v>
      </c>
      <c r="P57" s="88" t="str">
        <f ca="1">IFERROR(O57/$E57,"0%")</f>
        <v>0%</v>
      </c>
      <c r="Q57" s="40">
        <f ca="1">IF(SUMIFS(INDIRECT(Q$15),DATA[OrgID],$A57,DATA[Rel_D],$C$17)&gt;$E57,$E57,SUMIFS(INDIRECT(Q$15),DATA[OrgID],$A57,DATA[Rel_D],$C$17))</f>
        <v>0</v>
      </c>
      <c r="R57" s="88" t="str">
        <f ca="1">IFERROR(Q57/$E57,"0%")</f>
        <v>0%</v>
      </c>
      <c r="S57" s="40">
        <f ca="1">IF(SUMIFS(INDIRECT(S$15),DATA[OrgID],$A57,DATA[Rel_D],$C$17)&gt;$E57,$E57,SUMIFS(INDIRECT(S$15),DATA[OrgID],$A57,DATA[Rel_D],$C$17))</f>
        <v>0</v>
      </c>
      <c r="T57" s="88" t="str">
        <f ca="1">IFERROR(S57/$E57,"0%")</f>
        <v>0%</v>
      </c>
      <c r="U57" s="40">
        <f ca="1">IF(SUMIFS(INDIRECT(U$15),DATA[OrgID],$A57,DATA[Rel_D],$C$17)&gt;$E57,$E57,SUMIFS(INDIRECT(U$15),DATA[OrgID],$A57,DATA[Rel_D],$C$17))</f>
        <v>0</v>
      </c>
      <c r="V57" s="88" t="str">
        <f ca="1">IFERROR(U57/$E57,"0%")</f>
        <v>0%</v>
      </c>
      <c r="W57" s="40">
        <f ca="1">IF(SUMIFS(INDIRECT(W$15),DATA[OrgID],$A57,DATA[Rel_D],$C$17)&gt;$E57,$E57,SUMIFS(INDIRECT(W$15),DATA[OrgID],$A57,DATA[Rel_D],$C$17))</f>
        <v>0</v>
      </c>
      <c r="X57" s="88" t="str">
        <f ca="1">IFERROR(W57/$E57,"0%")</f>
        <v>0%</v>
      </c>
      <c r="AA57" s="46"/>
      <c r="AB57" s="20"/>
    </row>
    <row r="58" spans="1:28" x14ac:dyDescent="0.25">
      <c r="A58" t="s">
        <v>576</v>
      </c>
      <c r="B58" s="11" t="str">
        <f>VLOOKUP(A58,DATA[],4,FALSE)</f>
        <v>HV-4</v>
      </c>
      <c r="C58" t="str">
        <f>VLOOKUP(A58,DATA[],5,FALSE)</f>
        <v>The Upminster Bridge Surgery (Dr O'Moore)</v>
      </c>
      <c r="D58" s="40">
        <f>VLOOKUP($A58,BaseLine!$N$9:$O$115,2,FALSE)</f>
        <v>74</v>
      </c>
      <c r="E58" s="40">
        <f ca="1">IF(SUMIFS(INDIRECT(E$15),DATA[OrgID],$A58,DATA[Rel_D],$C$17)&gt;D58,D58,SUMIFS(INDIRECT(E$15),DATA[OrgID],$A58,DATA[Rel_D],$C$17))</f>
        <v>8</v>
      </c>
      <c r="F58" s="20">
        <f t="shared" ca="1" si="6"/>
        <v>0.10810810810810811</v>
      </c>
      <c r="G58" s="40">
        <f ca="1">IF(SUMIFS(INDIRECT(G$15),DATA[OrgID],$A58,DATA[Rel_D],$C$17)&gt;$E58,$E58,SUMIFS(INDIRECT(G$15),DATA[OrgID],$A58,DATA[Rel_D],$C$17))</f>
        <v>6</v>
      </c>
      <c r="H58" s="20">
        <f t="shared" ca="1" si="7"/>
        <v>0.75</v>
      </c>
      <c r="I58" s="40">
        <f ca="1">IF(SUMIFS(INDIRECT(I$15),DATA[OrgID],$A58,DATA[Rel_D],$C$17)&gt;$E58,$E58,SUMIFS(INDIRECT(I$15),DATA[OrgID],$A58,DATA[Rel_D],$C$17))</f>
        <v>7</v>
      </c>
      <c r="J58" s="20">
        <f t="shared" ca="1" si="8"/>
        <v>0.875</v>
      </c>
      <c r="K58" s="40">
        <f ca="1">IF(SUMIFS(INDIRECT(K$15),DATA[OrgID],$A58,DATA[Rel_D],$C$17)&gt;$E58,$E58,SUMIFS(INDIRECT(K$15),DATA[OrgID],$A58,DATA[Rel_D],$C$17))</f>
        <v>3</v>
      </c>
      <c r="L58" s="20">
        <f t="shared" ca="1" si="9"/>
        <v>0.375</v>
      </c>
      <c r="M58" s="40">
        <f ca="1">IF(SUMIFS(INDIRECT(M$15),DATA[OrgID],$A58,DATA[Rel_D],$C$17)&gt;$E58,$E58,SUMIFS(INDIRECT(M$15),DATA[OrgID],$A58,DATA[Rel_D],$C$17))</f>
        <v>2</v>
      </c>
      <c r="N58" s="20">
        <f t="shared" ca="1" si="10"/>
        <v>0.25</v>
      </c>
      <c r="O58" s="40">
        <f ca="1">IF(SUMIFS(INDIRECT(O$15),DATA[OrgID],$A58,DATA[Rel_D],$C$17)&gt;$E58,$E58,SUMIFS(INDIRECT(O$15),DATA[OrgID],$A58,DATA[Rel_D],$C$17))</f>
        <v>8</v>
      </c>
      <c r="P58" s="20">
        <f t="shared" ca="1" si="11"/>
        <v>1</v>
      </c>
      <c r="Q58" s="40">
        <f ca="1">IF(SUMIFS(INDIRECT(Q$15),DATA[OrgID],$A58,DATA[Rel_D],$C$17)&gt;$E58,$E58,SUMIFS(INDIRECT(Q$15),DATA[OrgID],$A58,DATA[Rel_D],$C$17))</f>
        <v>2</v>
      </c>
      <c r="R58" s="20">
        <f t="shared" ca="1" si="12"/>
        <v>0.25</v>
      </c>
      <c r="S58" s="40">
        <f ca="1">IF(SUMIFS(INDIRECT(S$15),DATA[OrgID],$A58,DATA[Rel_D],$C$17)&gt;$E58,$E58,SUMIFS(INDIRECT(S$15),DATA[OrgID],$A58,DATA[Rel_D],$C$17))</f>
        <v>8</v>
      </c>
      <c r="T58" s="20">
        <f t="shared" ca="1" si="13"/>
        <v>1</v>
      </c>
      <c r="U58" s="40">
        <f ca="1">IF(SUMIFS(INDIRECT(U$15),DATA[OrgID],$A58,DATA[Rel_D],$C$17)&gt;$E58,$E58,SUMIFS(INDIRECT(U$15),DATA[OrgID],$A58,DATA[Rel_D],$C$17))</f>
        <v>5</v>
      </c>
      <c r="V58" s="20">
        <f t="shared" ca="1" si="14"/>
        <v>0.625</v>
      </c>
      <c r="W58" s="40">
        <f ca="1">IF(SUMIFS(INDIRECT(W$15),DATA[OrgID],$A58,DATA[Rel_D],$C$17)&gt;$E58,$E58,SUMIFS(INDIRECT(W$15),DATA[OrgID],$A58,DATA[Rel_D],$C$17))</f>
        <v>1</v>
      </c>
      <c r="X58" s="82">
        <f t="shared" ca="1" si="15"/>
        <v>0.125</v>
      </c>
      <c r="AA58" s="46"/>
      <c r="AB58" s="20"/>
    </row>
    <row r="59" spans="1:28" x14ac:dyDescent="0.25">
      <c r="A59" t="s">
        <v>425</v>
      </c>
      <c r="B59" s="11" t="str">
        <f>VLOOKUP(A59,DATA[],4,FALSE)</f>
        <v>HV-4</v>
      </c>
      <c r="C59" t="str">
        <f>VLOOKUP(A59,DATA[],5,FALSE)</f>
        <v>Billet Lane Medical Centre</v>
      </c>
      <c r="D59" s="40">
        <f>VLOOKUP($A59,BaseLine!$N$9:$O$115,2,FALSE)</f>
        <v>49</v>
      </c>
      <c r="E59" s="40">
        <f ca="1">IF(SUMIFS(INDIRECT(E$15),DATA[OrgID],$A59,DATA[Rel_D],$C$17)&gt;D59,D59,SUMIFS(INDIRECT(E$15),DATA[OrgID],$A59,DATA[Rel_D],$C$17))</f>
        <v>12</v>
      </c>
      <c r="F59" s="20">
        <f t="shared" ca="1" si="6"/>
        <v>0.24489795918367346</v>
      </c>
      <c r="G59" s="40">
        <f ca="1">IF(SUMIFS(INDIRECT(G$15),DATA[OrgID],$A59,DATA[Rel_D],$C$17)&gt;$E59,$E59,SUMIFS(INDIRECT(G$15),DATA[OrgID],$A59,DATA[Rel_D],$C$17))</f>
        <v>6</v>
      </c>
      <c r="H59" s="20">
        <f t="shared" ca="1" si="7"/>
        <v>0.5</v>
      </c>
      <c r="I59" s="40">
        <f ca="1">IF(SUMIFS(INDIRECT(I$15),DATA[OrgID],$A59,DATA[Rel_D],$C$17)&gt;$E59,$E59,SUMIFS(INDIRECT(I$15),DATA[OrgID],$A59,DATA[Rel_D],$C$17))</f>
        <v>3</v>
      </c>
      <c r="J59" s="20">
        <f t="shared" ca="1" si="8"/>
        <v>0.25</v>
      </c>
      <c r="K59" s="40">
        <f ca="1">IF(SUMIFS(INDIRECT(K$15),DATA[OrgID],$A59,DATA[Rel_D],$C$17)&gt;$E59,$E59,SUMIFS(INDIRECT(K$15),DATA[OrgID],$A59,DATA[Rel_D],$C$17))</f>
        <v>1</v>
      </c>
      <c r="L59" s="20">
        <f t="shared" ca="1" si="9"/>
        <v>8.3333333333333329E-2</v>
      </c>
      <c r="M59" s="40">
        <f ca="1">IF(SUMIFS(INDIRECT(M$15),DATA[OrgID],$A59,DATA[Rel_D],$C$17)&gt;$E59,$E59,SUMIFS(INDIRECT(M$15),DATA[OrgID],$A59,DATA[Rel_D],$C$17))</f>
        <v>2</v>
      </c>
      <c r="N59" s="20">
        <f t="shared" ca="1" si="10"/>
        <v>0.16666666666666666</v>
      </c>
      <c r="O59" s="40">
        <f ca="1">IF(SUMIFS(INDIRECT(O$15),DATA[OrgID],$A59,DATA[Rel_D],$C$17)&gt;$E59,$E59,SUMIFS(INDIRECT(O$15),DATA[OrgID],$A59,DATA[Rel_D],$C$17))</f>
        <v>11</v>
      </c>
      <c r="P59" s="20">
        <f t="shared" ca="1" si="11"/>
        <v>0.91666666666666663</v>
      </c>
      <c r="Q59" s="40">
        <f ca="1">IF(SUMIFS(INDIRECT(Q$15),DATA[OrgID],$A59,DATA[Rel_D],$C$17)&gt;$E59,$E59,SUMIFS(INDIRECT(Q$15),DATA[OrgID],$A59,DATA[Rel_D],$C$17))</f>
        <v>3</v>
      </c>
      <c r="R59" s="20">
        <f t="shared" ca="1" si="12"/>
        <v>0.25</v>
      </c>
      <c r="S59" s="40">
        <f ca="1">IF(SUMIFS(INDIRECT(S$15),DATA[OrgID],$A59,DATA[Rel_D],$C$17)&gt;$E59,$E59,SUMIFS(INDIRECT(S$15),DATA[OrgID],$A59,DATA[Rel_D],$C$17))</f>
        <v>12</v>
      </c>
      <c r="T59" s="20">
        <f t="shared" ca="1" si="13"/>
        <v>1</v>
      </c>
      <c r="U59" s="40">
        <f ca="1">IF(SUMIFS(INDIRECT(U$15),DATA[OrgID],$A59,DATA[Rel_D],$C$17)&gt;$E59,$E59,SUMIFS(INDIRECT(U$15),DATA[OrgID],$A59,DATA[Rel_D],$C$17))</f>
        <v>3</v>
      </c>
      <c r="V59" s="20">
        <f t="shared" ca="1" si="14"/>
        <v>0.25</v>
      </c>
      <c r="W59" s="40">
        <f ca="1">IF(SUMIFS(INDIRECT(W$15),DATA[OrgID],$A59,DATA[Rel_D],$C$17)&gt;$E59,$E59,SUMIFS(INDIRECT(W$15),DATA[OrgID],$A59,DATA[Rel_D],$C$17))</f>
        <v>1</v>
      </c>
      <c r="X59" s="82">
        <f t="shared" ca="1" si="15"/>
        <v>8.3333333333333329E-2</v>
      </c>
      <c r="AA59" s="46"/>
      <c r="AB59" s="20"/>
    </row>
    <row r="60" spans="1:28" x14ac:dyDescent="0.25">
      <c r="A60" t="s">
        <v>513</v>
      </c>
      <c r="B60" s="11" t="str">
        <f>VLOOKUP(A60,DATA[],4,FALSE)</f>
        <v>HV-5</v>
      </c>
      <c r="C60" t="str">
        <f>VLOOKUP(A60,DATA[],5,FALSE)</f>
        <v>Hornchurch Healthcare</v>
      </c>
      <c r="D60" s="40">
        <f>VLOOKUP($A60,BaseLine!$N$9:$O$115,2,FALSE)</f>
        <v>130</v>
      </c>
      <c r="E60" s="40">
        <f ca="1">IF(SUMIFS(INDIRECT(E$15),DATA[OrgID],$A60,DATA[Rel_D],$C$17)&gt;D60,D60,SUMIFS(INDIRECT(E$15),DATA[OrgID],$A60,DATA[Rel_D],$C$17))</f>
        <v>14</v>
      </c>
      <c r="F60" s="20">
        <f t="shared" ca="1" si="6"/>
        <v>0.1076923076923077</v>
      </c>
      <c r="G60" s="40">
        <f ca="1">IF(SUMIFS(INDIRECT(G$15),DATA[OrgID],$A60,DATA[Rel_D],$C$17)&gt;$E60,$E60,SUMIFS(INDIRECT(G$15),DATA[OrgID],$A60,DATA[Rel_D],$C$17))</f>
        <v>8</v>
      </c>
      <c r="H60" s="20">
        <f t="shared" ca="1" si="7"/>
        <v>0.5714285714285714</v>
      </c>
      <c r="I60" s="40">
        <f ca="1">IF(SUMIFS(INDIRECT(I$15),DATA[OrgID],$A60,DATA[Rel_D],$C$17)&gt;$E60,$E60,SUMIFS(INDIRECT(I$15),DATA[OrgID],$A60,DATA[Rel_D],$C$17))</f>
        <v>2</v>
      </c>
      <c r="J60" s="20">
        <f t="shared" ca="1" si="8"/>
        <v>0.14285714285714285</v>
      </c>
      <c r="K60" s="40">
        <f ca="1">IF(SUMIFS(INDIRECT(K$15),DATA[OrgID],$A60,DATA[Rel_D],$C$17)&gt;$E60,$E60,SUMIFS(INDIRECT(K$15),DATA[OrgID],$A60,DATA[Rel_D],$C$17))</f>
        <v>0</v>
      </c>
      <c r="L60" s="20">
        <f t="shared" ca="1" si="9"/>
        <v>0</v>
      </c>
      <c r="M60" s="40">
        <f ca="1">IF(SUMIFS(INDIRECT(M$15),DATA[OrgID],$A60,DATA[Rel_D],$C$17)&gt;$E60,$E60,SUMIFS(INDIRECT(M$15),DATA[OrgID],$A60,DATA[Rel_D],$C$17))</f>
        <v>0</v>
      </c>
      <c r="N60" s="20">
        <f t="shared" ca="1" si="10"/>
        <v>0</v>
      </c>
      <c r="O60" s="40">
        <f ca="1">IF(SUMIFS(INDIRECT(O$15),DATA[OrgID],$A60,DATA[Rel_D],$C$17)&gt;$E60,$E60,SUMIFS(INDIRECT(O$15),DATA[OrgID],$A60,DATA[Rel_D],$C$17))</f>
        <v>14</v>
      </c>
      <c r="P60" s="20">
        <f t="shared" ca="1" si="11"/>
        <v>1</v>
      </c>
      <c r="Q60" s="40">
        <f ca="1">IF(SUMIFS(INDIRECT(Q$15),DATA[OrgID],$A60,DATA[Rel_D],$C$17)&gt;$E60,$E60,SUMIFS(INDIRECT(Q$15),DATA[OrgID],$A60,DATA[Rel_D],$C$17))</f>
        <v>0</v>
      </c>
      <c r="R60" s="20">
        <f t="shared" ca="1" si="12"/>
        <v>0</v>
      </c>
      <c r="S60" s="40">
        <f ca="1">IF(SUMIFS(INDIRECT(S$15),DATA[OrgID],$A60,DATA[Rel_D],$C$17)&gt;$E60,$E60,SUMIFS(INDIRECT(S$15),DATA[OrgID],$A60,DATA[Rel_D],$C$17))</f>
        <v>14</v>
      </c>
      <c r="T60" s="20">
        <f t="shared" ca="1" si="13"/>
        <v>1</v>
      </c>
      <c r="U60" s="40">
        <f ca="1">IF(SUMIFS(INDIRECT(U$15),DATA[OrgID],$A60,DATA[Rel_D],$C$17)&gt;$E60,$E60,SUMIFS(INDIRECT(U$15),DATA[OrgID],$A60,DATA[Rel_D],$C$17))</f>
        <v>3</v>
      </c>
      <c r="V60" s="20">
        <f t="shared" ca="1" si="14"/>
        <v>0.21428571428571427</v>
      </c>
      <c r="W60" s="40">
        <f ca="1">IF(SUMIFS(INDIRECT(W$15),DATA[OrgID],$A60,DATA[Rel_D],$C$17)&gt;$E60,$E60,SUMIFS(INDIRECT(W$15),DATA[OrgID],$A60,DATA[Rel_D],$C$17))</f>
        <v>0</v>
      </c>
      <c r="X60" s="82">
        <f t="shared" ca="1" si="15"/>
        <v>0</v>
      </c>
      <c r="AA60" s="46"/>
      <c r="AB60" s="20"/>
    </row>
    <row r="61" spans="1:28" x14ac:dyDescent="0.25">
      <c r="A61" t="s">
        <v>519</v>
      </c>
      <c r="B61" s="11" t="str">
        <f>VLOOKUP(A61,DATA[],4,FALSE)</f>
        <v>HV-5</v>
      </c>
      <c r="C61" t="str">
        <f>VLOOKUP(A61,DATA[],5,FALSE)</f>
        <v>Haiderian Medical Centre</v>
      </c>
      <c r="D61" s="40">
        <f>VLOOKUP($A61,BaseLine!$N$9:$O$115,2,FALSE)</f>
        <v>77</v>
      </c>
      <c r="E61" s="40">
        <f ca="1">IF(SUMIFS(INDIRECT(E$15),DATA[OrgID],$A61,DATA[Rel_D],$C$17)&gt;D61,D61,SUMIFS(INDIRECT(E$15),DATA[OrgID],$A61,DATA[Rel_D],$C$17))</f>
        <v>35</v>
      </c>
      <c r="F61" s="20">
        <f t="shared" ca="1" si="6"/>
        <v>0.45454545454545453</v>
      </c>
      <c r="G61" s="40">
        <f ca="1">IF(SUMIFS(INDIRECT(G$15),DATA[OrgID],$A61,DATA[Rel_D],$C$17)&gt;$E61,$E61,SUMIFS(INDIRECT(G$15),DATA[OrgID],$A61,DATA[Rel_D],$C$17))</f>
        <v>34</v>
      </c>
      <c r="H61" s="20">
        <f t="shared" ca="1" si="7"/>
        <v>0.97142857142857142</v>
      </c>
      <c r="I61" s="40">
        <f ca="1">IF(SUMIFS(INDIRECT(I$15),DATA[OrgID],$A61,DATA[Rel_D],$C$17)&gt;$E61,$E61,SUMIFS(INDIRECT(I$15),DATA[OrgID],$A61,DATA[Rel_D],$C$17))</f>
        <v>22</v>
      </c>
      <c r="J61" s="20">
        <f t="shared" ca="1" si="8"/>
        <v>0.62857142857142856</v>
      </c>
      <c r="K61" s="40">
        <f ca="1">IF(SUMIFS(INDIRECT(K$15),DATA[OrgID],$A61,DATA[Rel_D],$C$17)&gt;$E61,$E61,SUMIFS(INDIRECT(K$15),DATA[OrgID],$A61,DATA[Rel_D],$C$17))</f>
        <v>8</v>
      </c>
      <c r="L61" s="20">
        <f t="shared" ca="1" si="9"/>
        <v>0.22857142857142856</v>
      </c>
      <c r="M61" s="40">
        <f ca="1">IF(SUMIFS(INDIRECT(M$15),DATA[OrgID],$A61,DATA[Rel_D],$C$17)&gt;$E61,$E61,SUMIFS(INDIRECT(M$15),DATA[OrgID],$A61,DATA[Rel_D],$C$17))</f>
        <v>14</v>
      </c>
      <c r="N61" s="20">
        <f t="shared" ca="1" si="10"/>
        <v>0.4</v>
      </c>
      <c r="O61" s="40">
        <f ca="1">IF(SUMIFS(INDIRECT(O$15),DATA[OrgID],$A61,DATA[Rel_D],$C$17)&gt;$E61,$E61,SUMIFS(INDIRECT(O$15),DATA[OrgID],$A61,DATA[Rel_D],$C$17))</f>
        <v>35</v>
      </c>
      <c r="P61" s="20">
        <f t="shared" ca="1" si="11"/>
        <v>1</v>
      </c>
      <c r="Q61" s="40">
        <f ca="1">IF(SUMIFS(INDIRECT(Q$15),DATA[OrgID],$A61,DATA[Rel_D],$C$17)&gt;$E61,$E61,SUMIFS(INDIRECT(Q$15),DATA[OrgID],$A61,DATA[Rel_D],$C$17))</f>
        <v>22</v>
      </c>
      <c r="R61" s="20">
        <f t="shared" ca="1" si="12"/>
        <v>0.62857142857142856</v>
      </c>
      <c r="S61" s="40">
        <f ca="1">IF(SUMIFS(INDIRECT(S$15),DATA[OrgID],$A61,DATA[Rel_D],$C$17)&gt;$E61,$E61,SUMIFS(INDIRECT(S$15),DATA[OrgID],$A61,DATA[Rel_D],$C$17))</f>
        <v>35</v>
      </c>
      <c r="T61" s="20">
        <f t="shared" ca="1" si="13"/>
        <v>1</v>
      </c>
      <c r="U61" s="40">
        <f ca="1">IF(SUMIFS(INDIRECT(U$15),DATA[OrgID],$A61,DATA[Rel_D],$C$17)&gt;$E61,$E61,SUMIFS(INDIRECT(U$15),DATA[OrgID],$A61,DATA[Rel_D],$C$17))</f>
        <v>8</v>
      </c>
      <c r="V61" s="20">
        <f t="shared" ca="1" si="14"/>
        <v>0.22857142857142856</v>
      </c>
      <c r="W61" s="40">
        <f ca="1">IF(SUMIFS(INDIRECT(W$15),DATA[OrgID],$A61,DATA[Rel_D],$C$17)&gt;$E61,$E61,SUMIFS(INDIRECT(W$15),DATA[OrgID],$A61,DATA[Rel_D],$C$17))</f>
        <v>1</v>
      </c>
      <c r="X61" s="82">
        <f t="shared" ca="1" si="15"/>
        <v>2.8571428571428571E-2</v>
      </c>
      <c r="AA61" s="46"/>
      <c r="AB61" s="20"/>
    </row>
    <row r="62" spans="1:28" x14ac:dyDescent="0.25">
      <c r="A62" t="s">
        <v>525</v>
      </c>
      <c r="B62" s="11" t="str">
        <f>VLOOKUP(A62,DATA[],4,FALSE)</f>
        <v>HV-5</v>
      </c>
      <c r="C62" t="str">
        <f>VLOOKUP(A62,DATA[],5,FALSE)</f>
        <v>Maylands Health Care</v>
      </c>
      <c r="D62" s="40">
        <f>VLOOKUP($A62,BaseLine!$N$9:$O$115,2,FALSE)</f>
        <v>263</v>
      </c>
      <c r="E62" s="40">
        <f ca="1">IF(SUMIFS(INDIRECT(E$15),DATA[OrgID],$A62,DATA[Rel_D],$C$17)&gt;D62,D62,SUMIFS(INDIRECT(E$15),DATA[OrgID],$A62,DATA[Rel_D],$C$17))</f>
        <v>53</v>
      </c>
      <c r="F62" s="20">
        <f t="shared" ca="1" si="6"/>
        <v>0.20152091254752852</v>
      </c>
      <c r="G62" s="40">
        <f ca="1">IF(SUMIFS(INDIRECT(G$15),DATA[OrgID],$A62,DATA[Rel_D],$C$17)&gt;$E62,$E62,SUMIFS(INDIRECT(G$15),DATA[OrgID],$A62,DATA[Rel_D],$C$17))</f>
        <v>52</v>
      </c>
      <c r="H62" s="20">
        <f t="shared" ca="1" si="7"/>
        <v>0.98113207547169812</v>
      </c>
      <c r="I62" s="40">
        <f ca="1">IF(SUMIFS(INDIRECT(I$15),DATA[OrgID],$A62,DATA[Rel_D],$C$17)&gt;$E62,$E62,SUMIFS(INDIRECT(I$15),DATA[OrgID],$A62,DATA[Rel_D],$C$17))</f>
        <v>51</v>
      </c>
      <c r="J62" s="20">
        <f t="shared" ca="1" si="8"/>
        <v>0.96226415094339623</v>
      </c>
      <c r="K62" s="40">
        <f ca="1">IF(SUMIFS(INDIRECT(K$15),DATA[OrgID],$A62,DATA[Rel_D],$C$17)&gt;$E62,$E62,SUMIFS(INDIRECT(K$15),DATA[OrgID],$A62,DATA[Rel_D],$C$17))</f>
        <v>4</v>
      </c>
      <c r="L62" s="20">
        <f t="shared" ca="1" si="9"/>
        <v>7.5471698113207544E-2</v>
      </c>
      <c r="M62" s="40">
        <f ca="1">IF(SUMIFS(INDIRECT(M$15),DATA[OrgID],$A62,DATA[Rel_D],$C$17)&gt;$E62,$E62,SUMIFS(INDIRECT(M$15),DATA[OrgID],$A62,DATA[Rel_D],$C$17))</f>
        <v>19</v>
      </c>
      <c r="N62" s="20">
        <f t="shared" ca="1" si="10"/>
        <v>0.35849056603773582</v>
      </c>
      <c r="O62" s="40">
        <f ca="1">IF(SUMIFS(INDIRECT(O$15),DATA[OrgID],$A62,DATA[Rel_D],$C$17)&gt;$E62,$E62,SUMIFS(INDIRECT(O$15),DATA[OrgID],$A62,DATA[Rel_D],$C$17))</f>
        <v>53</v>
      </c>
      <c r="P62" s="20">
        <f t="shared" ca="1" si="11"/>
        <v>1</v>
      </c>
      <c r="Q62" s="40">
        <f ca="1">IF(SUMIFS(INDIRECT(Q$15),DATA[OrgID],$A62,DATA[Rel_D],$C$17)&gt;$E62,$E62,SUMIFS(INDIRECT(Q$15),DATA[OrgID],$A62,DATA[Rel_D],$C$17))</f>
        <v>3</v>
      </c>
      <c r="R62" s="20">
        <f t="shared" ca="1" si="12"/>
        <v>5.6603773584905662E-2</v>
      </c>
      <c r="S62" s="40">
        <f ca="1">IF(SUMIFS(INDIRECT(S$15),DATA[OrgID],$A62,DATA[Rel_D],$C$17)&gt;$E62,$E62,SUMIFS(INDIRECT(S$15),DATA[OrgID],$A62,DATA[Rel_D],$C$17))</f>
        <v>53</v>
      </c>
      <c r="T62" s="20">
        <f t="shared" ca="1" si="13"/>
        <v>1</v>
      </c>
      <c r="U62" s="40">
        <f ca="1">IF(SUMIFS(INDIRECT(U$15),DATA[OrgID],$A62,DATA[Rel_D],$C$17)&gt;$E62,$E62,SUMIFS(INDIRECT(U$15),DATA[OrgID],$A62,DATA[Rel_D],$C$17))</f>
        <v>26</v>
      </c>
      <c r="V62" s="20">
        <f t="shared" ca="1" si="14"/>
        <v>0.49056603773584906</v>
      </c>
      <c r="W62" s="40">
        <f ca="1">IF(SUMIFS(INDIRECT(W$15),DATA[OrgID],$A62,DATA[Rel_D],$C$17)&gt;$E62,$E62,SUMIFS(INDIRECT(W$15),DATA[OrgID],$A62,DATA[Rel_D],$C$17))</f>
        <v>5</v>
      </c>
      <c r="X62" s="82">
        <f t="shared" ca="1" si="15"/>
        <v>9.4339622641509441E-2</v>
      </c>
      <c r="AA62" s="46"/>
      <c r="AB62" s="20"/>
    </row>
    <row r="63" spans="1:28" x14ac:dyDescent="0.25">
      <c r="A63" t="s">
        <v>560</v>
      </c>
      <c r="B63" s="11" t="str">
        <f>VLOOKUP(A63,DATA[],4,FALSE)</f>
        <v>HV-5</v>
      </c>
      <c r="C63" t="str">
        <f>VLOOKUP(A63,DATA[],5,FALSE)</f>
        <v>Avon Road Surgery (Cranham Health Centre)</v>
      </c>
      <c r="D63" s="40">
        <f>VLOOKUP($A63,BaseLine!$N$9:$O$115,2,FALSE)</f>
        <v>80</v>
      </c>
      <c r="E63" s="40">
        <f ca="1">IF(SUMIFS(INDIRECT(E$15),DATA[OrgID],$A63,DATA[Rel_D],$C$17)&gt;D63,D63,SUMIFS(INDIRECT(E$15),DATA[OrgID],$A63,DATA[Rel_D],$C$17))</f>
        <v>62</v>
      </c>
      <c r="F63" s="20">
        <f t="shared" ca="1" si="6"/>
        <v>0.77500000000000002</v>
      </c>
      <c r="G63" s="40">
        <f ca="1">IF(SUMIFS(INDIRECT(G$15),DATA[OrgID],$A63,DATA[Rel_D],$C$17)&gt;$E63,$E63,SUMIFS(INDIRECT(G$15),DATA[OrgID],$A63,DATA[Rel_D],$C$17))</f>
        <v>61</v>
      </c>
      <c r="H63" s="20">
        <f t="shared" ca="1" si="7"/>
        <v>0.9838709677419355</v>
      </c>
      <c r="I63" s="40">
        <f ca="1">IF(SUMIFS(INDIRECT(I$15),DATA[OrgID],$A63,DATA[Rel_D],$C$17)&gt;$E63,$E63,SUMIFS(INDIRECT(I$15),DATA[OrgID],$A63,DATA[Rel_D],$C$17))</f>
        <v>60</v>
      </c>
      <c r="J63" s="20">
        <f t="shared" ca="1" si="8"/>
        <v>0.967741935483871</v>
      </c>
      <c r="K63" s="40">
        <f ca="1">IF(SUMIFS(INDIRECT(K$15),DATA[OrgID],$A63,DATA[Rel_D],$C$17)&gt;$E63,$E63,SUMIFS(INDIRECT(K$15),DATA[OrgID],$A63,DATA[Rel_D],$C$17))</f>
        <v>45</v>
      </c>
      <c r="L63" s="20">
        <f t="shared" ca="1" si="9"/>
        <v>0.72580645161290325</v>
      </c>
      <c r="M63" s="40">
        <f ca="1">IF(SUMIFS(INDIRECT(M$15),DATA[OrgID],$A63,DATA[Rel_D],$C$17)&gt;$E63,$E63,SUMIFS(INDIRECT(M$15),DATA[OrgID],$A63,DATA[Rel_D],$C$17))</f>
        <v>14</v>
      </c>
      <c r="N63" s="20">
        <f t="shared" ca="1" si="10"/>
        <v>0.22580645161290322</v>
      </c>
      <c r="O63" s="40">
        <f ca="1">IF(SUMIFS(INDIRECT(O$15),DATA[OrgID],$A63,DATA[Rel_D],$C$17)&gt;$E63,$E63,SUMIFS(INDIRECT(O$15),DATA[OrgID],$A63,DATA[Rel_D],$C$17))</f>
        <v>60</v>
      </c>
      <c r="P63" s="20">
        <f t="shared" ca="1" si="11"/>
        <v>0.967741935483871</v>
      </c>
      <c r="Q63" s="40">
        <f ca="1">IF(SUMIFS(INDIRECT(Q$15),DATA[OrgID],$A63,DATA[Rel_D],$C$17)&gt;$E63,$E63,SUMIFS(INDIRECT(Q$15),DATA[OrgID],$A63,DATA[Rel_D],$C$17))</f>
        <v>42</v>
      </c>
      <c r="R63" s="20">
        <f t="shared" ca="1" si="12"/>
        <v>0.67741935483870963</v>
      </c>
      <c r="S63" s="40">
        <f ca="1">IF(SUMIFS(INDIRECT(S$15),DATA[OrgID],$A63,DATA[Rel_D],$C$17)&gt;$E63,$E63,SUMIFS(INDIRECT(S$15),DATA[OrgID],$A63,DATA[Rel_D],$C$17))</f>
        <v>62</v>
      </c>
      <c r="T63" s="20">
        <f t="shared" ca="1" si="13"/>
        <v>1</v>
      </c>
      <c r="U63" s="40">
        <f ca="1">IF(SUMIFS(INDIRECT(U$15),DATA[OrgID],$A63,DATA[Rel_D],$C$17)&gt;$E63,$E63,SUMIFS(INDIRECT(U$15),DATA[OrgID],$A63,DATA[Rel_D],$C$17))</f>
        <v>13</v>
      </c>
      <c r="V63" s="20">
        <f t="shared" ca="1" si="14"/>
        <v>0.20967741935483872</v>
      </c>
      <c r="W63" s="40">
        <f ca="1">IF(SUMIFS(INDIRECT(W$15),DATA[OrgID],$A63,DATA[Rel_D],$C$17)&gt;$E63,$E63,SUMIFS(INDIRECT(W$15),DATA[OrgID],$A63,DATA[Rel_D],$C$17))</f>
        <v>6</v>
      </c>
      <c r="X63" s="82">
        <f t="shared" ca="1" si="15"/>
        <v>9.6774193548387094E-2</v>
      </c>
      <c r="AA63" s="46"/>
      <c r="AB63" s="20"/>
    </row>
    <row r="64" spans="1:28" x14ac:dyDescent="0.25">
      <c r="A64" t="s">
        <v>566</v>
      </c>
      <c r="B64" s="11" t="str">
        <f>VLOOKUP(A64,DATA[],4,FALSE)</f>
        <v>HV-5</v>
      </c>
      <c r="C64" t="str">
        <f>VLOOKUP(A64,DATA[],5,FALSE)</f>
        <v>Cranham Village Surgery (Dr C Dahs &amp; Dr IP Humberstone Surgery)</v>
      </c>
      <c r="D64" s="40">
        <f>VLOOKUP($A64,BaseLine!$N$9:$O$115,2,FALSE)</f>
        <v>185</v>
      </c>
      <c r="E64" s="40">
        <f ca="1">IF(SUMIFS(INDIRECT(E$15),DATA[OrgID],$A64,DATA[Rel_D],$C$17)&gt;D64,D64,SUMIFS(INDIRECT(E$15),DATA[OrgID],$A64,DATA[Rel_D],$C$17))</f>
        <v>15</v>
      </c>
      <c r="F64" s="20">
        <f t="shared" ca="1" si="6"/>
        <v>8.1081081081081086E-2</v>
      </c>
      <c r="G64" s="40">
        <f ca="1">IF(SUMIFS(INDIRECT(G$15),DATA[OrgID],$A64,DATA[Rel_D],$C$17)&gt;$E64,$E64,SUMIFS(INDIRECT(G$15),DATA[OrgID],$A64,DATA[Rel_D],$C$17))</f>
        <v>12</v>
      </c>
      <c r="H64" s="20">
        <f t="shared" ca="1" si="7"/>
        <v>0.8</v>
      </c>
      <c r="I64" s="40">
        <f ca="1">IF(SUMIFS(INDIRECT(I$15),DATA[OrgID],$A64,DATA[Rel_D],$C$17)&gt;$E64,$E64,SUMIFS(INDIRECT(I$15),DATA[OrgID],$A64,DATA[Rel_D],$C$17))</f>
        <v>4</v>
      </c>
      <c r="J64" s="20">
        <f t="shared" ca="1" si="8"/>
        <v>0.26666666666666666</v>
      </c>
      <c r="K64" s="40">
        <f ca="1">IF(SUMIFS(INDIRECT(K$15),DATA[OrgID],$A64,DATA[Rel_D],$C$17)&gt;$E64,$E64,SUMIFS(INDIRECT(K$15),DATA[OrgID],$A64,DATA[Rel_D],$C$17))</f>
        <v>2</v>
      </c>
      <c r="L64" s="20">
        <f t="shared" ca="1" si="9"/>
        <v>0.13333333333333333</v>
      </c>
      <c r="M64" s="40">
        <f ca="1">IF(SUMIFS(INDIRECT(M$15),DATA[OrgID],$A64,DATA[Rel_D],$C$17)&gt;$E64,$E64,SUMIFS(INDIRECT(M$15),DATA[OrgID],$A64,DATA[Rel_D],$C$17))</f>
        <v>2</v>
      </c>
      <c r="N64" s="20">
        <f t="shared" ca="1" si="10"/>
        <v>0.13333333333333333</v>
      </c>
      <c r="O64" s="40">
        <f ca="1">IF(SUMIFS(INDIRECT(O$15),DATA[OrgID],$A64,DATA[Rel_D],$C$17)&gt;$E64,$E64,SUMIFS(INDIRECT(O$15),DATA[OrgID],$A64,DATA[Rel_D],$C$17))</f>
        <v>15</v>
      </c>
      <c r="P64" s="20">
        <f t="shared" ca="1" si="11"/>
        <v>1</v>
      </c>
      <c r="Q64" s="40">
        <f ca="1">IF(SUMIFS(INDIRECT(Q$15),DATA[OrgID],$A64,DATA[Rel_D],$C$17)&gt;$E64,$E64,SUMIFS(INDIRECT(Q$15),DATA[OrgID],$A64,DATA[Rel_D],$C$17))</f>
        <v>2</v>
      </c>
      <c r="R64" s="20">
        <f t="shared" ca="1" si="12"/>
        <v>0.13333333333333333</v>
      </c>
      <c r="S64" s="40">
        <f ca="1">IF(SUMIFS(INDIRECT(S$15),DATA[OrgID],$A64,DATA[Rel_D],$C$17)&gt;$E64,$E64,SUMIFS(INDIRECT(S$15),DATA[OrgID],$A64,DATA[Rel_D],$C$17))</f>
        <v>15</v>
      </c>
      <c r="T64" s="20">
        <f t="shared" ca="1" si="13"/>
        <v>1</v>
      </c>
      <c r="U64" s="40">
        <f ca="1">IF(SUMIFS(INDIRECT(U$15),DATA[OrgID],$A64,DATA[Rel_D],$C$17)&gt;$E64,$E64,SUMIFS(INDIRECT(U$15),DATA[OrgID],$A64,DATA[Rel_D],$C$17))</f>
        <v>3</v>
      </c>
      <c r="V64" s="20">
        <f t="shared" ca="1" si="14"/>
        <v>0.2</v>
      </c>
      <c r="W64" s="40">
        <f ca="1">IF(SUMIFS(INDIRECT(W$15),DATA[OrgID],$A64,DATA[Rel_D],$C$17)&gt;$E64,$E64,SUMIFS(INDIRECT(W$15),DATA[OrgID],$A64,DATA[Rel_D],$C$17))</f>
        <v>1</v>
      </c>
      <c r="X64" s="82">
        <f t="shared" ca="1" si="15"/>
        <v>6.6666666666666666E-2</v>
      </c>
      <c r="AA64" s="46"/>
      <c r="AB64" s="20"/>
    </row>
    <row r="65" spans="1:28" x14ac:dyDescent="0.25">
      <c r="A65" s="3"/>
      <c r="B65" s="3"/>
      <c r="C65" s="3"/>
      <c r="D65" s="3"/>
      <c r="E65" s="3"/>
      <c r="F65" s="45"/>
      <c r="G65" s="3"/>
      <c r="H65" s="45"/>
      <c r="I65" s="3"/>
      <c r="J65" s="45"/>
      <c r="K65" s="3"/>
      <c r="L65" s="45"/>
      <c r="M65" s="3"/>
      <c r="N65" s="45"/>
      <c r="O65" s="3"/>
      <c r="P65" s="76"/>
      <c r="Q65" s="3"/>
      <c r="R65" s="76"/>
      <c r="S65" s="3"/>
      <c r="T65" s="76"/>
      <c r="U65" s="3"/>
      <c r="V65" s="76"/>
      <c r="W65" s="3"/>
      <c r="X65" s="76"/>
      <c r="Z65" s="3"/>
      <c r="AA65" s="3"/>
      <c r="AB65" s="3"/>
    </row>
    <row r="66" spans="1:28" hidden="1" x14ac:dyDescent="0.25">
      <c r="A66" s="3"/>
      <c r="B66" s="3"/>
      <c r="C66" s="3"/>
      <c r="D66" s="3"/>
      <c r="E66" s="3"/>
      <c r="F66" s="45"/>
      <c r="G66" s="3"/>
      <c r="H66" s="45"/>
      <c r="I66" s="3"/>
      <c r="J66" s="45"/>
      <c r="K66" s="3"/>
      <c r="L66" s="45"/>
      <c r="M66" s="3"/>
      <c r="N66" s="45"/>
      <c r="O66" s="3"/>
      <c r="P66" s="76"/>
      <c r="Q66" s="3"/>
      <c r="R66" s="76"/>
      <c r="S66" s="3"/>
      <c r="T66" s="76"/>
      <c r="U66" s="3"/>
      <c r="V66" s="76"/>
      <c r="W66" s="3"/>
      <c r="X66" s="76"/>
      <c r="Z66" s="3"/>
      <c r="AA66" s="3"/>
      <c r="AB66" s="3"/>
    </row>
    <row r="67" spans="1:28" hidden="1" x14ac:dyDescent="0.25">
      <c r="A67" s="3"/>
      <c r="B67" s="3"/>
      <c r="C67" s="3"/>
      <c r="D67" s="3"/>
      <c r="E67" s="3"/>
      <c r="F67" s="45"/>
      <c r="G67" s="3"/>
      <c r="H67" s="45"/>
      <c r="I67" s="3"/>
      <c r="J67" s="45"/>
      <c r="K67" s="3"/>
      <c r="L67" s="45"/>
      <c r="M67" s="3"/>
      <c r="N67" s="45"/>
      <c r="O67" s="3"/>
      <c r="P67" s="76"/>
      <c r="Q67" s="3"/>
      <c r="R67" s="76"/>
      <c r="S67" s="3"/>
      <c r="T67" s="76"/>
      <c r="U67" s="3"/>
      <c r="V67" s="76"/>
      <c r="W67" s="3"/>
      <c r="X67" s="76"/>
      <c r="Z67" s="3"/>
      <c r="AA67" s="3"/>
      <c r="AB67" s="3"/>
    </row>
    <row r="68" spans="1:28" hidden="1" x14ac:dyDescent="0.25">
      <c r="A68" s="3"/>
      <c r="B68" s="3"/>
      <c r="C68" s="3"/>
      <c r="D68" s="3"/>
      <c r="E68" s="3"/>
      <c r="F68" s="45"/>
      <c r="G68" s="3"/>
      <c r="H68" s="45"/>
      <c r="I68" s="3"/>
      <c r="J68" s="45"/>
      <c r="K68" s="3"/>
      <c r="L68" s="45"/>
      <c r="M68" s="3"/>
      <c r="N68" s="45"/>
      <c r="O68" s="3"/>
      <c r="P68" s="76"/>
      <c r="Q68" s="3"/>
      <c r="R68" s="76"/>
      <c r="S68" s="3"/>
      <c r="T68" s="76"/>
      <c r="U68" s="3"/>
      <c r="V68" s="76"/>
      <c r="W68" s="3"/>
      <c r="X68" s="76"/>
      <c r="Z68" s="3"/>
      <c r="AA68" s="3"/>
      <c r="AB68" s="3"/>
    </row>
    <row r="69" spans="1:28" hidden="1" x14ac:dyDescent="0.25">
      <c r="A69" s="3"/>
      <c r="B69" s="3"/>
      <c r="C69" s="3"/>
      <c r="G69" s="3"/>
      <c r="H69" s="45"/>
    </row>
    <row r="70" spans="1:28" hidden="1" x14ac:dyDescent="0.25">
      <c r="A70" s="3"/>
      <c r="B70" s="3"/>
      <c r="C70" s="3"/>
    </row>
    <row r="71" spans="1:28" hidden="1" x14ac:dyDescent="0.25">
      <c r="A71" s="3"/>
      <c r="B71" s="3"/>
      <c r="C71" s="3"/>
    </row>
    <row r="72" spans="1:28" hidden="1" x14ac:dyDescent="0.25">
      <c r="A72" s="3"/>
      <c r="B72" s="3"/>
      <c r="C72" s="3"/>
    </row>
    <row r="73" spans="1:28" hidden="1" x14ac:dyDescent="0.25">
      <c r="A73" s="3"/>
      <c r="B73" s="3"/>
      <c r="C73" s="3"/>
    </row>
    <row r="74" spans="1:28" hidden="1" x14ac:dyDescent="0.25">
      <c r="A74" s="3"/>
      <c r="B74" s="3"/>
      <c r="C74" s="3"/>
    </row>
    <row r="75" spans="1:28" hidden="1" x14ac:dyDescent="0.25">
      <c r="A75" s="3"/>
      <c r="B75" s="3"/>
      <c r="C75" s="3"/>
    </row>
    <row r="76" spans="1:28" hidden="1" x14ac:dyDescent="0.25">
      <c r="A76" s="3"/>
      <c r="B76" s="3"/>
      <c r="C76" s="3"/>
    </row>
    <row r="77" spans="1:28" hidden="1" x14ac:dyDescent="0.25">
      <c r="A77" s="3"/>
      <c r="B77" s="3"/>
      <c r="C77" s="3"/>
    </row>
    <row r="78" spans="1:28" hidden="1" x14ac:dyDescent="0.25">
      <c r="A78" s="3"/>
      <c r="B78" s="3"/>
      <c r="C78" s="3"/>
    </row>
    <row r="79" spans="1:28" hidden="1" x14ac:dyDescent="0.25">
      <c r="A79" s="3"/>
      <c r="B79" s="3"/>
      <c r="C79" s="3"/>
    </row>
    <row r="80" spans="1:28" hidden="1" x14ac:dyDescent="0.25">
      <c r="A80" s="3"/>
      <c r="B80" s="3"/>
      <c r="C80" s="3"/>
    </row>
  </sheetData>
  <conditionalFormatting sqref="B19:B23">
    <cfRule type="expression" dxfId="44" priority="9">
      <formula>$B19=$B$23</formula>
    </cfRule>
    <cfRule type="expression" dxfId="43" priority="10">
      <formula>$B19=$B$22</formula>
    </cfRule>
    <cfRule type="expression" dxfId="42" priority="11">
      <formula>$B19=$B$21</formula>
    </cfRule>
    <cfRule type="expression" dxfId="41" priority="12">
      <formula>$B19=$B$20</formula>
    </cfRule>
    <cfRule type="expression" dxfId="40" priority="13">
      <formula>$B19=$B$19</formula>
    </cfRule>
  </conditionalFormatting>
  <conditionalFormatting sqref="B25:B64">
    <cfRule type="expression" dxfId="39" priority="2">
      <formula>$B25=$B$23</formula>
    </cfRule>
    <cfRule type="expression" dxfId="38" priority="3">
      <formula>$B25=$B$22</formula>
    </cfRule>
    <cfRule type="expression" dxfId="37" priority="4">
      <formula>$B25=$B$21</formula>
    </cfRule>
    <cfRule type="expression" dxfId="36" priority="5">
      <formula>$B25=$B$20</formula>
    </cfRule>
    <cfRule type="expression" dxfId="35" priority="6">
      <formula>$B25=$B$19</formula>
    </cfRule>
  </conditionalFormatting>
  <conditionalFormatting sqref="C25:C64">
    <cfRule type="containsText" dxfId="34" priority="1" operator="containsText" text="Data unavailable">
      <formula>NOT(ISERROR(SEARCH("Data unavailable",C25)))</formula>
    </cfRule>
  </conditionalFormatting>
  <pageMargins left="0.7" right="0.7" top="0.75" bottom="0.75" header="0.3" footer="0.3"/>
  <pageSetup paperSize="9" orientation="portrait" horizontalDpi="4294967295" verticalDpi="4294967295" r:id="rId1"/>
  <ignoredErrors>
    <ignoredError sqref="J17" formula="1"/>
  </ignoredError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Control!$E$3:$E$14</xm:f>
          </x14:formula1>
          <xm:sqref>C17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B88EEC-481C-47E8-9CDE-0620294C506E}">
  <dimension ref="A1:DH16"/>
  <sheetViews>
    <sheetView workbookViewId="0">
      <selection activeCell="E31" sqref="E31"/>
    </sheetView>
  </sheetViews>
  <sheetFormatPr defaultRowHeight="15" x14ac:dyDescent="0.25"/>
  <cols>
    <col min="1" max="1" width="56" bestFit="1" customWidth="1"/>
  </cols>
  <sheetData>
    <row r="1" spans="1:112" x14ac:dyDescent="0.25">
      <c r="A1" t="s">
        <v>1591</v>
      </c>
    </row>
    <row r="3" spans="1:112" x14ac:dyDescent="0.25">
      <c r="A3" t="s">
        <v>1458</v>
      </c>
      <c r="B3" s="18">
        <v>45063.521527777775</v>
      </c>
      <c r="C3" t="s">
        <v>1459</v>
      </c>
      <c r="D3" s="19">
        <v>45047</v>
      </c>
    </row>
    <row r="5" spans="1:112" x14ac:dyDescent="0.25">
      <c r="A5" t="s">
        <v>1460</v>
      </c>
      <c r="B5" t="s">
        <v>1461</v>
      </c>
      <c r="C5" t="s">
        <v>1462</v>
      </c>
    </row>
    <row r="6" spans="1:112" x14ac:dyDescent="0.25">
      <c r="A6">
        <v>851662</v>
      </c>
      <c r="B6">
        <v>427683</v>
      </c>
      <c r="C6">
        <v>423979</v>
      </c>
    </row>
    <row r="8" spans="1:112" x14ac:dyDescent="0.25">
      <c r="A8" t="s">
        <v>1588</v>
      </c>
    </row>
    <row r="10" spans="1:112" x14ac:dyDescent="0.25">
      <c r="B10" t="s">
        <v>1463</v>
      </c>
      <c r="C10" t="s">
        <v>14</v>
      </c>
      <c r="D10" t="s">
        <v>519</v>
      </c>
      <c r="E10" t="s">
        <v>39</v>
      </c>
      <c r="F10" t="s">
        <v>24</v>
      </c>
      <c r="G10" t="s">
        <v>566</v>
      </c>
      <c r="H10" t="s">
        <v>475</v>
      </c>
      <c r="I10" t="s">
        <v>525</v>
      </c>
      <c r="J10" t="s">
        <v>442</v>
      </c>
      <c r="K10" t="s">
        <v>451</v>
      </c>
      <c r="L10" t="s">
        <v>385</v>
      </c>
      <c r="M10" t="s">
        <v>125</v>
      </c>
      <c r="N10" t="s">
        <v>430</v>
      </c>
      <c r="O10" t="s">
        <v>469</v>
      </c>
      <c r="P10" t="s">
        <v>46</v>
      </c>
      <c r="Q10" t="s">
        <v>471</v>
      </c>
      <c r="R10" t="s">
        <v>51</v>
      </c>
      <c r="S10" t="s">
        <v>88</v>
      </c>
      <c r="T10" t="s">
        <v>400</v>
      </c>
      <c r="U10" t="s">
        <v>437</v>
      </c>
      <c r="V10" t="s">
        <v>536</v>
      </c>
      <c r="W10" t="s">
        <v>419</v>
      </c>
      <c r="X10" t="s">
        <v>132</v>
      </c>
      <c r="Y10" t="s">
        <v>95</v>
      </c>
      <c r="Z10" t="s">
        <v>531</v>
      </c>
      <c r="AA10" t="s">
        <v>490</v>
      </c>
      <c r="AB10" t="s">
        <v>417</v>
      </c>
      <c r="AC10" t="s">
        <v>506</v>
      </c>
      <c r="AD10" t="s">
        <v>67</v>
      </c>
      <c r="AE10" t="s">
        <v>137</v>
      </c>
      <c r="AF10" t="s">
        <v>412</v>
      </c>
      <c r="AG10" t="s">
        <v>100</v>
      </c>
      <c r="AH10" t="s">
        <v>74</v>
      </c>
      <c r="AI10" t="s">
        <v>481</v>
      </c>
      <c r="AJ10" t="s">
        <v>142</v>
      </c>
      <c r="AK10" t="s">
        <v>571</v>
      </c>
      <c r="AL10" t="s">
        <v>513</v>
      </c>
      <c r="AM10" t="s">
        <v>166</v>
      </c>
      <c r="AN10" t="s">
        <v>555</v>
      </c>
      <c r="AO10" t="s">
        <v>515</v>
      </c>
      <c r="AP10" t="s">
        <v>501</v>
      </c>
      <c r="AQ10" t="s">
        <v>105</v>
      </c>
      <c r="AR10" t="s">
        <v>542</v>
      </c>
      <c r="AS10" t="s">
        <v>56</v>
      </c>
      <c r="AT10" t="s">
        <v>576</v>
      </c>
      <c r="AU10" t="s">
        <v>78</v>
      </c>
      <c r="AV10" t="s">
        <v>546</v>
      </c>
      <c r="AW10" t="s">
        <v>496</v>
      </c>
      <c r="AX10" t="s">
        <v>57</v>
      </c>
      <c r="AY10" t="s">
        <v>406</v>
      </c>
      <c r="AZ10" t="s">
        <v>147</v>
      </c>
      <c r="BA10" t="s">
        <v>110</v>
      </c>
      <c r="BB10" t="s">
        <v>457</v>
      </c>
      <c r="BC10" t="s">
        <v>550</v>
      </c>
      <c r="BD10" t="s">
        <v>115</v>
      </c>
      <c r="BE10" t="s">
        <v>173</v>
      </c>
      <c r="BF10" t="s">
        <v>152</v>
      </c>
      <c r="BG10" t="s">
        <v>395</v>
      </c>
      <c r="BH10" t="s">
        <v>535</v>
      </c>
      <c r="BI10" t="s">
        <v>465</v>
      </c>
      <c r="BJ10" t="s">
        <v>462</v>
      </c>
      <c r="BK10" t="s">
        <v>560</v>
      </c>
      <c r="BL10" t="s">
        <v>425</v>
      </c>
      <c r="BM10" t="s">
        <v>178</v>
      </c>
      <c r="BN10" t="s">
        <v>60</v>
      </c>
      <c r="BO10" t="s">
        <v>62</v>
      </c>
      <c r="BP10" t="s">
        <v>447</v>
      </c>
      <c r="BQ10" t="s">
        <v>893</v>
      </c>
      <c r="BR10" t="s">
        <v>836</v>
      </c>
      <c r="BS10" t="s">
        <v>895</v>
      </c>
      <c r="BT10" t="s">
        <v>876</v>
      </c>
      <c r="BU10" t="s">
        <v>991</v>
      </c>
      <c r="BV10" t="s">
        <v>968</v>
      </c>
      <c r="BW10" t="s">
        <v>996</v>
      </c>
      <c r="BX10" t="s">
        <v>940</v>
      </c>
      <c r="BY10" t="s">
        <v>930</v>
      </c>
      <c r="BZ10" t="s">
        <v>948</v>
      </c>
      <c r="CA10" t="s">
        <v>924</v>
      </c>
      <c r="CB10" t="s">
        <v>157</v>
      </c>
      <c r="CC10" t="s">
        <v>826</v>
      </c>
      <c r="CD10" t="s">
        <v>887</v>
      </c>
      <c r="CE10" t="s">
        <v>903</v>
      </c>
      <c r="CF10" t="s">
        <v>973</v>
      </c>
      <c r="CG10" t="s">
        <v>959</v>
      </c>
      <c r="CH10" t="s">
        <v>847</v>
      </c>
      <c r="CI10" t="s">
        <v>854</v>
      </c>
      <c r="CJ10" t="s">
        <v>881</v>
      </c>
      <c r="CK10" t="s">
        <v>908</v>
      </c>
      <c r="CL10" t="s">
        <v>859</v>
      </c>
      <c r="CM10" t="s">
        <v>865</v>
      </c>
      <c r="CN10" t="s">
        <v>914</v>
      </c>
      <c r="CO10" t="s">
        <v>965</v>
      </c>
      <c r="CP10" t="s">
        <v>929</v>
      </c>
      <c r="CQ10" t="s">
        <v>801</v>
      </c>
      <c r="CR10" t="s">
        <v>978</v>
      </c>
      <c r="CS10" t="s">
        <v>980</v>
      </c>
      <c r="CT10" t="s">
        <v>1010</v>
      </c>
      <c r="CU10" t="s">
        <v>831</v>
      </c>
      <c r="CV10" t="s">
        <v>816</v>
      </c>
      <c r="CW10" t="s">
        <v>842</v>
      </c>
      <c r="CX10" t="s">
        <v>871</v>
      </c>
      <c r="CY10" t="s">
        <v>953</v>
      </c>
      <c r="CZ10" t="s">
        <v>919</v>
      </c>
      <c r="DA10" t="s">
        <v>473</v>
      </c>
      <c r="DB10" t="s">
        <v>821</v>
      </c>
      <c r="DC10" t="s">
        <v>83</v>
      </c>
      <c r="DD10" t="s">
        <v>29</v>
      </c>
      <c r="DE10" t="s">
        <v>162</v>
      </c>
      <c r="DF10" t="s">
        <v>34</v>
      </c>
      <c r="DG10" t="s">
        <v>486</v>
      </c>
      <c r="DH10" t="s">
        <v>1008</v>
      </c>
    </row>
    <row r="11" spans="1:112" x14ac:dyDescent="0.25">
      <c r="A11" t="s">
        <v>1379</v>
      </c>
    </row>
    <row r="12" spans="1:112" x14ac:dyDescent="0.25">
      <c r="A12" t="s">
        <v>1415</v>
      </c>
      <c r="C12">
        <v>61</v>
      </c>
      <c r="D12">
        <v>104</v>
      </c>
      <c r="E12">
        <v>97</v>
      </c>
      <c r="F12">
        <v>50</v>
      </c>
      <c r="G12">
        <v>160</v>
      </c>
      <c r="H12">
        <v>261</v>
      </c>
      <c r="I12">
        <v>203</v>
      </c>
      <c r="J12">
        <v>506</v>
      </c>
      <c r="K12">
        <v>222</v>
      </c>
      <c r="L12">
        <v>148</v>
      </c>
      <c r="M12">
        <v>48</v>
      </c>
      <c r="N12">
        <v>298</v>
      </c>
      <c r="O12">
        <v>183</v>
      </c>
      <c r="P12">
        <v>63</v>
      </c>
      <c r="Q12">
        <v>124</v>
      </c>
      <c r="R12">
        <v>115</v>
      </c>
      <c r="S12">
        <v>124</v>
      </c>
      <c r="T12">
        <v>156</v>
      </c>
      <c r="U12">
        <v>151</v>
      </c>
      <c r="V12">
        <v>233</v>
      </c>
      <c r="W12">
        <v>27</v>
      </c>
      <c r="X12">
        <v>102</v>
      </c>
      <c r="Y12">
        <v>34</v>
      </c>
      <c r="Z12">
        <v>90</v>
      </c>
      <c r="AA12">
        <v>357</v>
      </c>
      <c r="AB12">
        <v>67</v>
      </c>
      <c r="AC12">
        <v>26</v>
      </c>
      <c r="AD12">
        <v>49</v>
      </c>
      <c r="AE12">
        <v>99</v>
      </c>
      <c r="AF12">
        <v>43</v>
      </c>
      <c r="AG12">
        <v>40</v>
      </c>
      <c r="AH12">
        <v>280</v>
      </c>
      <c r="AI12">
        <v>74</v>
      </c>
      <c r="AJ12">
        <v>197</v>
      </c>
      <c r="AK12">
        <v>102</v>
      </c>
      <c r="AL12">
        <v>159</v>
      </c>
      <c r="AM12">
        <v>62</v>
      </c>
      <c r="AN12">
        <v>81</v>
      </c>
      <c r="AO12">
        <v>111</v>
      </c>
      <c r="AP12">
        <v>76</v>
      </c>
      <c r="AQ12">
        <v>107</v>
      </c>
      <c r="AR12">
        <v>37</v>
      </c>
      <c r="AS12">
        <v>47</v>
      </c>
      <c r="AT12">
        <v>23</v>
      </c>
      <c r="AU12">
        <v>107</v>
      </c>
      <c r="AV12">
        <v>106</v>
      </c>
      <c r="AW12">
        <v>119</v>
      </c>
      <c r="AX12">
        <v>21</v>
      </c>
      <c r="AY12">
        <v>88</v>
      </c>
      <c r="AZ12">
        <v>138</v>
      </c>
      <c r="BA12">
        <v>48</v>
      </c>
      <c r="BB12">
        <v>26</v>
      </c>
      <c r="BC12">
        <v>98</v>
      </c>
      <c r="BD12">
        <v>143</v>
      </c>
      <c r="BE12">
        <v>379</v>
      </c>
      <c r="BF12">
        <v>20</v>
      </c>
      <c r="BG12">
        <v>58</v>
      </c>
      <c r="BH12">
        <v>56</v>
      </c>
      <c r="BI12">
        <v>44</v>
      </c>
      <c r="BJ12">
        <v>40</v>
      </c>
      <c r="BK12">
        <v>67</v>
      </c>
      <c r="BL12">
        <v>82</v>
      </c>
      <c r="BM12">
        <v>86</v>
      </c>
      <c r="BN12">
        <v>75</v>
      </c>
      <c r="BO12">
        <v>68</v>
      </c>
      <c r="BP12">
        <v>67</v>
      </c>
      <c r="BQ12">
        <v>260</v>
      </c>
      <c r="BR12">
        <v>176</v>
      </c>
      <c r="BS12">
        <v>130</v>
      </c>
      <c r="BT12">
        <v>166</v>
      </c>
      <c r="BU12">
        <v>177</v>
      </c>
      <c r="BV12">
        <v>118</v>
      </c>
      <c r="BW12">
        <v>225</v>
      </c>
      <c r="BX12">
        <v>183</v>
      </c>
      <c r="BY12">
        <v>171</v>
      </c>
      <c r="BZ12">
        <v>166</v>
      </c>
      <c r="CA12">
        <v>126</v>
      </c>
      <c r="CB12">
        <v>46</v>
      </c>
      <c r="CC12">
        <v>74</v>
      </c>
      <c r="CD12">
        <v>137</v>
      </c>
      <c r="CE12">
        <v>201</v>
      </c>
      <c r="CF12">
        <v>121</v>
      </c>
      <c r="CG12">
        <v>136</v>
      </c>
      <c r="CH12">
        <v>62</v>
      </c>
      <c r="CI12">
        <v>179</v>
      </c>
      <c r="CJ12">
        <v>47</v>
      </c>
      <c r="CK12">
        <v>42</v>
      </c>
      <c r="CL12">
        <v>58</v>
      </c>
      <c r="CM12">
        <v>71</v>
      </c>
      <c r="CN12">
        <v>183</v>
      </c>
      <c r="CO12">
        <v>132</v>
      </c>
      <c r="CP12">
        <v>133</v>
      </c>
      <c r="CQ12">
        <v>153</v>
      </c>
      <c r="CR12">
        <v>85</v>
      </c>
      <c r="CS12">
        <v>201</v>
      </c>
      <c r="CT12">
        <v>214</v>
      </c>
      <c r="CU12">
        <v>47</v>
      </c>
      <c r="CV12">
        <v>131</v>
      </c>
      <c r="CW12">
        <v>129</v>
      </c>
      <c r="CX12">
        <v>116</v>
      </c>
      <c r="CY12">
        <v>85</v>
      </c>
      <c r="CZ12">
        <v>176</v>
      </c>
      <c r="DA12">
        <v>141</v>
      </c>
      <c r="DB12">
        <v>233</v>
      </c>
      <c r="DC12">
        <v>20</v>
      </c>
      <c r="DD12">
        <v>101</v>
      </c>
      <c r="DE12">
        <v>113</v>
      </c>
      <c r="DF12">
        <v>153</v>
      </c>
      <c r="DG12">
        <v>162</v>
      </c>
      <c r="DH12">
        <v>235</v>
      </c>
    </row>
    <row r="13" spans="1:112" x14ac:dyDescent="0.25">
      <c r="A13" t="s">
        <v>1464</v>
      </c>
      <c r="C13">
        <v>1</v>
      </c>
      <c r="D13">
        <v>0</v>
      </c>
      <c r="E13">
        <v>0</v>
      </c>
      <c r="F13">
        <v>1</v>
      </c>
      <c r="G13">
        <v>0</v>
      </c>
      <c r="H13">
        <v>0</v>
      </c>
      <c r="I13">
        <v>0</v>
      </c>
      <c r="J13">
        <v>16</v>
      </c>
      <c r="K13">
        <v>0</v>
      </c>
      <c r="L13">
        <v>1</v>
      </c>
      <c r="M13">
        <v>10</v>
      </c>
      <c r="N13">
        <v>3</v>
      </c>
      <c r="O13">
        <v>1</v>
      </c>
      <c r="P13">
        <v>1</v>
      </c>
      <c r="Q13">
        <v>0</v>
      </c>
      <c r="R13">
        <v>0</v>
      </c>
      <c r="S13">
        <v>0</v>
      </c>
      <c r="T13">
        <v>0</v>
      </c>
      <c r="U13">
        <v>0</v>
      </c>
      <c r="V13">
        <v>0</v>
      </c>
      <c r="W13">
        <v>0</v>
      </c>
      <c r="X13">
        <v>2</v>
      </c>
      <c r="Y13">
        <v>2</v>
      </c>
      <c r="Z13">
        <v>0</v>
      </c>
      <c r="AA13">
        <v>0</v>
      </c>
      <c r="AB13">
        <v>0</v>
      </c>
      <c r="AC13">
        <v>0</v>
      </c>
      <c r="AD13">
        <v>0</v>
      </c>
      <c r="AE13">
        <v>0</v>
      </c>
      <c r="AF13">
        <v>5</v>
      </c>
      <c r="AG13">
        <v>0</v>
      </c>
      <c r="AH13">
        <v>0</v>
      </c>
      <c r="AI13">
        <v>0</v>
      </c>
      <c r="AJ13">
        <v>0</v>
      </c>
      <c r="AK13">
        <v>0</v>
      </c>
      <c r="AL13">
        <v>0</v>
      </c>
      <c r="AM13">
        <v>0</v>
      </c>
      <c r="AN13">
        <v>0</v>
      </c>
      <c r="AO13">
        <v>0</v>
      </c>
      <c r="AP13">
        <v>0</v>
      </c>
      <c r="AQ13">
        <v>2</v>
      </c>
      <c r="AR13">
        <v>0</v>
      </c>
      <c r="AS13">
        <v>0</v>
      </c>
      <c r="AT13">
        <v>3</v>
      </c>
      <c r="AU13">
        <v>0</v>
      </c>
      <c r="AV13">
        <v>0</v>
      </c>
      <c r="AW13">
        <v>2</v>
      </c>
      <c r="AX13">
        <v>0</v>
      </c>
      <c r="AY13">
        <v>0</v>
      </c>
      <c r="AZ13">
        <v>0</v>
      </c>
      <c r="BA13">
        <v>5</v>
      </c>
      <c r="BB13">
        <v>0</v>
      </c>
      <c r="BC13">
        <v>0</v>
      </c>
      <c r="BD13">
        <v>1</v>
      </c>
      <c r="BE13">
        <v>1</v>
      </c>
      <c r="BF13">
        <v>0</v>
      </c>
      <c r="BG13">
        <v>0</v>
      </c>
      <c r="BH13">
        <v>0</v>
      </c>
      <c r="BI13">
        <v>0</v>
      </c>
      <c r="BJ13">
        <v>0</v>
      </c>
      <c r="BK13">
        <v>0</v>
      </c>
      <c r="BL13">
        <v>0</v>
      </c>
      <c r="BM13">
        <v>4</v>
      </c>
      <c r="BN13">
        <v>0</v>
      </c>
      <c r="BO13">
        <v>0</v>
      </c>
      <c r="BP13">
        <v>0</v>
      </c>
      <c r="BQ13">
        <v>0</v>
      </c>
      <c r="BR13">
        <v>0</v>
      </c>
      <c r="BS13">
        <v>0</v>
      </c>
      <c r="BT13">
        <v>0</v>
      </c>
      <c r="BU13">
        <v>0</v>
      </c>
      <c r="BV13">
        <v>0</v>
      </c>
      <c r="BW13">
        <v>1</v>
      </c>
      <c r="BX13">
        <v>0</v>
      </c>
      <c r="BY13">
        <v>0</v>
      </c>
      <c r="BZ13">
        <v>0</v>
      </c>
      <c r="CA13">
        <v>0</v>
      </c>
      <c r="CB13">
        <v>0</v>
      </c>
      <c r="CC13">
        <v>10</v>
      </c>
      <c r="CD13">
        <v>12</v>
      </c>
      <c r="CE13">
        <v>0</v>
      </c>
      <c r="CF13">
        <v>0</v>
      </c>
      <c r="CG13">
        <v>0</v>
      </c>
      <c r="CH13">
        <v>0</v>
      </c>
      <c r="CI13">
        <v>0</v>
      </c>
      <c r="CJ13">
        <v>0</v>
      </c>
      <c r="CK13">
        <v>0</v>
      </c>
      <c r="CL13">
        <v>0</v>
      </c>
      <c r="CM13">
        <v>0</v>
      </c>
      <c r="CN13">
        <v>0</v>
      </c>
      <c r="CO13">
        <v>0</v>
      </c>
      <c r="CP13">
        <v>0</v>
      </c>
      <c r="CQ13">
        <v>0</v>
      </c>
      <c r="CR13">
        <v>0</v>
      </c>
      <c r="CS13">
        <v>0</v>
      </c>
      <c r="CT13">
        <v>0</v>
      </c>
      <c r="CU13">
        <v>3</v>
      </c>
      <c r="CV13">
        <v>0</v>
      </c>
      <c r="CW13">
        <v>0</v>
      </c>
      <c r="CX13">
        <v>0</v>
      </c>
      <c r="CY13">
        <v>0</v>
      </c>
      <c r="CZ13">
        <v>0</v>
      </c>
      <c r="DA13">
        <v>0</v>
      </c>
      <c r="DB13">
        <v>5</v>
      </c>
      <c r="DC13">
        <v>0</v>
      </c>
      <c r="DD13">
        <v>0</v>
      </c>
      <c r="DE13">
        <v>0</v>
      </c>
      <c r="DF13">
        <v>0</v>
      </c>
      <c r="DG13">
        <v>0</v>
      </c>
      <c r="DH13">
        <v>1</v>
      </c>
    </row>
    <row r="14" spans="1:112" x14ac:dyDescent="0.25">
      <c r="A14" t="s">
        <v>1421</v>
      </c>
      <c r="C14">
        <v>25</v>
      </c>
      <c r="D14">
        <v>9</v>
      </c>
      <c r="E14">
        <v>20</v>
      </c>
      <c r="F14">
        <v>27</v>
      </c>
      <c r="G14">
        <v>32</v>
      </c>
      <c r="H14">
        <v>27</v>
      </c>
      <c r="I14">
        <v>55</v>
      </c>
      <c r="J14">
        <v>113</v>
      </c>
      <c r="K14">
        <v>62</v>
      </c>
      <c r="L14">
        <v>38</v>
      </c>
      <c r="M14">
        <v>15</v>
      </c>
      <c r="N14">
        <v>37</v>
      </c>
      <c r="O14">
        <v>60</v>
      </c>
      <c r="P14">
        <v>45</v>
      </c>
      <c r="Q14">
        <v>51</v>
      </c>
      <c r="R14">
        <v>83</v>
      </c>
      <c r="S14">
        <v>10</v>
      </c>
      <c r="T14">
        <v>32</v>
      </c>
      <c r="U14">
        <v>19</v>
      </c>
      <c r="V14">
        <v>58</v>
      </c>
      <c r="W14">
        <v>11</v>
      </c>
      <c r="X14">
        <v>33</v>
      </c>
      <c r="Y14">
        <v>5</v>
      </c>
      <c r="Z14">
        <v>38</v>
      </c>
      <c r="AA14">
        <v>89</v>
      </c>
      <c r="AB14">
        <v>22</v>
      </c>
      <c r="AC14">
        <v>7</v>
      </c>
      <c r="AD14">
        <v>8</v>
      </c>
      <c r="AE14">
        <v>48</v>
      </c>
      <c r="AF14">
        <v>11</v>
      </c>
      <c r="AG14">
        <v>8</v>
      </c>
      <c r="AH14">
        <v>48</v>
      </c>
      <c r="AI14">
        <v>20</v>
      </c>
      <c r="AJ14">
        <v>61</v>
      </c>
      <c r="AK14">
        <v>17</v>
      </c>
      <c r="AL14">
        <v>30</v>
      </c>
      <c r="AM14">
        <v>12</v>
      </c>
      <c r="AN14">
        <v>29</v>
      </c>
      <c r="AO14">
        <v>16</v>
      </c>
      <c r="AP14">
        <v>16</v>
      </c>
      <c r="AQ14">
        <v>26</v>
      </c>
      <c r="AR14">
        <v>15</v>
      </c>
      <c r="AS14">
        <v>26</v>
      </c>
      <c r="AT14">
        <v>11</v>
      </c>
      <c r="AU14">
        <v>11</v>
      </c>
      <c r="AV14">
        <v>31</v>
      </c>
      <c r="AW14">
        <v>46</v>
      </c>
      <c r="AX14">
        <v>19</v>
      </c>
      <c r="AY14">
        <v>22</v>
      </c>
      <c r="AZ14">
        <v>38</v>
      </c>
      <c r="BA14">
        <v>5</v>
      </c>
      <c r="BB14">
        <v>18</v>
      </c>
      <c r="BC14">
        <v>34</v>
      </c>
      <c r="BD14">
        <v>31</v>
      </c>
      <c r="BE14">
        <v>147</v>
      </c>
      <c r="BF14">
        <v>10</v>
      </c>
      <c r="BG14">
        <v>21</v>
      </c>
      <c r="BH14">
        <v>12</v>
      </c>
      <c r="BI14">
        <v>12</v>
      </c>
      <c r="BJ14">
        <v>31</v>
      </c>
      <c r="BK14">
        <v>27</v>
      </c>
      <c r="BL14">
        <v>8</v>
      </c>
      <c r="BM14">
        <v>28</v>
      </c>
      <c r="BN14">
        <v>43</v>
      </c>
      <c r="BO14">
        <v>19</v>
      </c>
      <c r="BP14">
        <v>2</v>
      </c>
      <c r="BQ14">
        <v>44</v>
      </c>
      <c r="BR14">
        <v>8</v>
      </c>
      <c r="BS14">
        <v>5</v>
      </c>
      <c r="BT14">
        <v>35</v>
      </c>
      <c r="BU14">
        <v>25</v>
      </c>
      <c r="BV14">
        <v>7</v>
      </c>
      <c r="BW14">
        <v>29</v>
      </c>
      <c r="BX14">
        <v>12</v>
      </c>
      <c r="BY14">
        <v>15</v>
      </c>
      <c r="BZ14">
        <v>13</v>
      </c>
      <c r="CA14">
        <v>15</v>
      </c>
      <c r="CB14">
        <v>19</v>
      </c>
      <c r="CC14">
        <v>4</v>
      </c>
      <c r="CD14">
        <v>35</v>
      </c>
      <c r="CE14">
        <v>18</v>
      </c>
      <c r="CF14">
        <v>10</v>
      </c>
      <c r="CG14">
        <v>19</v>
      </c>
      <c r="CH14">
        <v>3</v>
      </c>
      <c r="CI14">
        <v>11</v>
      </c>
      <c r="CJ14">
        <v>8</v>
      </c>
      <c r="CK14">
        <v>6</v>
      </c>
      <c r="CL14">
        <v>8</v>
      </c>
      <c r="CM14">
        <v>3</v>
      </c>
      <c r="CN14">
        <v>13</v>
      </c>
      <c r="CO14">
        <v>16</v>
      </c>
      <c r="CP14">
        <v>5</v>
      </c>
      <c r="CQ14">
        <v>9</v>
      </c>
      <c r="CR14">
        <v>6</v>
      </c>
      <c r="CS14">
        <v>23</v>
      </c>
      <c r="CT14">
        <v>14</v>
      </c>
      <c r="CU14">
        <v>4</v>
      </c>
      <c r="CV14">
        <v>9</v>
      </c>
      <c r="CW14">
        <v>6</v>
      </c>
      <c r="CX14">
        <v>14</v>
      </c>
      <c r="CY14">
        <v>8</v>
      </c>
      <c r="CZ14">
        <v>19</v>
      </c>
      <c r="DA14">
        <v>20</v>
      </c>
      <c r="DB14">
        <v>16</v>
      </c>
      <c r="DC14">
        <v>3</v>
      </c>
      <c r="DD14">
        <v>17</v>
      </c>
      <c r="DE14">
        <v>17</v>
      </c>
      <c r="DF14">
        <v>22</v>
      </c>
      <c r="DG14">
        <v>26</v>
      </c>
      <c r="DH14">
        <v>20</v>
      </c>
    </row>
    <row r="15" spans="1:112" x14ac:dyDescent="0.25">
      <c r="A15" t="s">
        <v>1464</v>
      </c>
      <c r="C15">
        <v>0</v>
      </c>
      <c r="D15">
        <v>0</v>
      </c>
      <c r="E15">
        <v>0</v>
      </c>
      <c r="F15">
        <v>0</v>
      </c>
      <c r="G15">
        <v>0</v>
      </c>
      <c r="H15">
        <v>0</v>
      </c>
      <c r="I15">
        <v>0</v>
      </c>
      <c r="J15">
        <v>5</v>
      </c>
      <c r="K15">
        <v>0</v>
      </c>
      <c r="L15">
        <v>0</v>
      </c>
      <c r="M15">
        <v>3</v>
      </c>
      <c r="N15">
        <v>0</v>
      </c>
      <c r="O15">
        <v>0</v>
      </c>
      <c r="P15">
        <v>0</v>
      </c>
      <c r="Q15">
        <v>1</v>
      </c>
      <c r="R15">
        <v>0</v>
      </c>
      <c r="S15">
        <v>0</v>
      </c>
      <c r="T15">
        <v>1</v>
      </c>
      <c r="U15">
        <v>0</v>
      </c>
      <c r="V15">
        <v>0</v>
      </c>
      <c r="W15">
        <v>0</v>
      </c>
      <c r="X15">
        <v>1</v>
      </c>
      <c r="Y15">
        <v>0</v>
      </c>
      <c r="Z15">
        <v>1</v>
      </c>
      <c r="AA15">
        <v>0</v>
      </c>
      <c r="AB15">
        <v>0</v>
      </c>
      <c r="AC15">
        <v>0</v>
      </c>
      <c r="AD15">
        <v>0</v>
      </c>
      <c r="AE15">
        <v>0</v>
      </c>
      <c r="AF15">
        <v>0</v>
      </c>
      <c r="AG15">
        <v>0</v>
      </c>
      <c r="AH15">
        <v>1</v>
      </c>
      <c r="AI15">
        <v>0</v>
      </c>
      <c r="AJ15">
        <v>0</v>
      </c>
      <c r="AK15">
        <v>0</v>
      </c>
      <c r="AL15">
        <v>0</v>
      </c>
      <c r="AM15">
        <v>0</v>
      </c>
      <c r="AN15">
        <v>0</v>
      </c>
      <c r="AO15">
        <v>0</v>
      </c>
      <c r="AP15">
        <v>0</v>
      </c>
      <c r="AQ15">
        <v>2</v>
      </c>
      <c r="AR15">
        <v>0</v>
      </c>
      <c r="AS15">
        <v>0</v>
      </c>
      <c r="AT15">
        <v>1</v>
      </c>
      <c r="AU15">
        <v>0</v>
      </c>
      <c r="AV15">
        <v>0</v>
      </c>
      <c r="AW15">
        <v>0</v>
      </c>
      <c r="AX15">
        <v>0</v>
      </c>
      <c r="AY15">
        <v>0</v>
      </c>
      <c r="AZ15">
        <v>0</v>
      </c>
      <c r="BA15">
        <v>0</v>
      </c>
      <c r="BB15">
        <v>0</v>
      </c>
      <c r="BC15">
        <v>0</v>
      </c>
      <c r="BD15">
        <v>1</v>
      </c>
      <c r="BE15">
        <v>2</v>
      </c>
      <c r="BF15">
        <v>2</v>
      </c>
      <c r="BG15">
        <v>0</v>
      </c>
      <c r="BH15">
        <v>0</v>
      </c>
      <c r="BI15">
        <v>0</v>
      </c>
      <c r="BJ15">
        <v>0</v>
      </c>
      <c r="BK15">
        <v>0</v>
      </c>
      <c r="BL15">
        <v>0</v>
      </c>
      <c r="BM15">
        <v>2</v>
      </c>
      <c r="BN15">
        <v>0</v>
      </c>
      <c r="BO15">
        <v>0</v>
      </c>
      <c r="BP15">
        <v>0</v>
      </c>
      <c r="BQ15">
        <v>0</v>
      </c>
      <c r="BR15">
        <v>0</v>
      </c>
      <c r="BS15">
        <v>0</v>
      </c>
      <c r="BT15">
        <v>0</v>
      </c>
      <c r="BU15">
        <v>0</v>
      </c>
      <c r="BV15">
        <v>0</v>
      </c>
      <c r="BW15">
        <v>0</v>
      </c>
      <c r="BX15">
        <v>0</v>
      </c>
      <c r="BY15">
        <v>0</v>
      </c>
      <c r="BZ15">
        <v>0</v>
      </c>
      <c r="CA15">
        <v>0</v>
      </c>
      <c r="CB15">
        <v>0</v>
      </c>
      <c r="CC15">
        <v>0</v>
      </c>
      <c r="CD15">
        <v>7</v>
      </c>
      <c r="CE15">
        <v>0</v>
      </c>
      <c r="CF15">
        <v>0</v>
      </c>
      <c r="CG15">
        <v>0</v>
      </c>
      <c r="CH15">
        <v>0</v>
      </c>
      <c r="CI15">
        <v>0</v>
      </c>
      <c r="CJ15">
        <v>0</v>
      </c>
      <c r="CK15">
        <v>0</v>
      </c>
      <c r="CL15">
        <v>0</v>
      </c>
      <c r="CM15">
        <v>0</v>
      </c>
      <c r="CN15">
        <v>0</v>
      </c>
      <c r="CO15">
        <v>0</v>
      </c>
      <c r="CP15">
        <v>0</v>
      </c>
      <c r="CQ15">
        <v>0</v>
      </c>
      <c r="CR15">
        <v>0</v>
      </c>
      <c r="CS15">
        <v>0</v>
      </c>
      <c r="CT15">
        <v>0</v>
      </c>
      <c r="CU15">
        <v>0</v>
      </c>
      <c r="CV15">
        <v>0</v>
      </c>
      <c r="CW15">
        <v>0</v>
      </c>
      <c r="CX15">
        <v>0</v>
      </c>
      <c r="CY15">
        <v>0</v>
      </c>
      <c r="CZ15">
        <v>1</v>
      </c>
      <c r="DA15">
        <v>0</v>
      </c>
      <c r="DB15">
        <v>1</v>
      </c>
      <c r="DC15">
        <v>0</v>
      </c>
      <c r="DD15">
        <v>0</v>
      </c>
      <c r="DE15">
        <v>0</v>
      </c>
      <c r="DF15">
        <v>0</v>
      </c>
      <c r="DG15">
        <v>0</v>
      </c>
      <c r="DH15">
        <v>0</v>
      </c>
    </row>
    <row r="16" spans="1:112" x14ac:dyDescent="0.25">
      <c r="A16" t="s">
        <v>1413</v>
      </c>
      <c r="C16">
        <v>5948</v>
      </c>
      <c r="D16">
        <v>6645</v>
      </c>
      <c r="E16">
        <v>5944</v>
      </c>
      <c r="F16">
        <v>6610</v>
      </c>
      <c r="G16">
        <v>12571</v>
      </c>
      <c r="H16">
        <v>10952</v>
      </c>
      <c r="I16">
        <v>13552</v>
      </c>
      <c r="J16">
        <v>20655</v>
      </c>
      <c r="K16">
        <v>8251</v>
      </c>
      <c r="L16">
        <v>9984</v>
      </c>
      <c r="M16">
        <v>3968</v>
      </c>
      <c r="N16">
        <v>17586</v>
      </c>
      <c r="O16">
        <v>7346</v>
      </c>
      <c r="P16">
        <v>5115</v>
      </c>
      <c r="Q16">
        <v>6777</v>
      </c>
      <c r="R16">
        <v>8725</v>
      </c>
      <c r="S16">
        <v>11382</v>
      </c>
      <c r="T16">
        <v>6589</v>
      </c>
      <c r="U16">
        <v>9949</v>
      </c>
      <c r="V16">
        <v>12781</v>
      </c>
      <c r="W16">
        <v>3362</v>
      </c>
      <c r="X16">
        <v>5788</v>
      </c>
      <c r="Y16">
        <v>2091</v>
      </c>
      <c r="Z16">
        <v>9828</v>
      </c>
      <c r="AA16">
        <v>14349</v>
      </c>
      <c r="AB16">
        <v>4321</v>
      </c>
      <c r="AC16">
        <v>3538</v>
      </c>
      <c r="AD16">
        <v>5676</v>
      </c>
      <c r="AE16">
        <v>5243</v>
      </c>
      <c r="AF16">
        <v>4098</v>
      </c>
      <c r="AG16">
        <v>3409</v>
      </c>
      <c r="AH16">
        <v>19857</v>
      </c>
      <c r="AI16">
        <v>3498</v>
      </c>
      <c r="AJ16">
        <v>9873</v>
      </c>
      <c r="AK16">
        <v>3235</v>
      </c>
      <c r="AL16">
        <v>10422</v>
      </c>
      <c r="AM16">
        <v>5543</v>
      </c>
      <c r="AN16">
        <v>5350</v>
      </c>
      <c r="AO16">
        <v>4704</v>
      </c>
      <c r="AP16">
        <v>2886</v>
      </c>
      <c r="AQ16">
        <v>6142</v>
      </c>
      <c r="AR16">
        <v>3884</v>
      </c>
      <c r="AS16">
        <v>3730</v>
      </c>
      <c r="AT16">
        <v>4071</v>
      </c>
      <c r="AU16">
        <v>7373</v>
      </c>
      <c r="AV16">
        <v>5814</v>
      </c>
      <c r="AW16">
        <v>7207</v>
      </c>
      <c r="AX16">
        <v>5986</v>
      </c>
      <c r="AY16">
        <v>7045</v>
      </c>
      <c r="AZ16">
        <v>7137</v>
      </c>
      <c r="BA16">
        <v>4968</v>
      </c>
      <c r="BB16">
        <v>3627</v>
      </c>
      <c r="BC16">
        <v>4474</v>
      </c>
      <c r="BD16">
        <v>9522</v>
      </c>
      <c r="BE16">
        <v>20566</v>
      </c>
      <c r="BF16">
        <v>4097</v>
      </c>
      <c r="BG16">
        <v>4060</v>
      </c>
      <c r="BH16">
        <v>3794</v>
      </c>
      <c r="BI16">
        <v>3824</v>
      </c>
      <c r="BJ16">
        <v>3263</v>
      </c>
      <c r="BK16">
        <v>5417</v>
      </c>
      <c r="BL16">
        <v>3553</v>
      </c>
      <c r="BM16">
        <v>7355</v>
      </c>
      <c r="BN16">
        <v>4911</v>
      </c>
      <c r="BO16">
        <v>5600</v>
      </c>
      <c r="BP16">
        <v>4039</v>
      </c>
      <c r="BQ16">
        <v>13696</v>
      </c>
      <c r="BR16">
        <v>11651</v>
      </c>
      <c r="BS16">
        <v>7569</v>
      </c>
      <c r="BT16">
        <v>15697</v>
      </c>
      <c r="BU16">
        <v>9504</v>
      </c>
      <c r="BV16">
        <v>5860</v>
      </c>
      <c r="BW16">
        <v>14601</v>
      </c>
      <c r="BX16">
        <v>9935</v>
      </c>
      <c r="BY16">
        <v>10720</v>
      </c>
      <c r="BZ16">
        <v>9280</v>
      </c>
      <c r="CA16">
        <v>6225</v>
      </c>
      <c r="CB16">
        <v>5687</v>
      </c>
      <c r="CC16">
        <v>6276</v>
      </c>
      <c r="CD16">
        <v>6495</v>
      </c>
      <c r="CE16">
        <v>15728</v>
      </c>
      <c r="CF16">
        <v>4780</v>
      </c>
      <c r="CG16">
        <v>7890</v>
      </c>
      <c r="CH16">
        <v>6484</v>
      </c>
      <c r="CI16">
        <v>6801</v>
      </c>
      <c r="CJ16">
        <v>3492</v>
      </c>
      <c r="CK16">
        <v>7645</v>
      </c>
      <c r="CL16">
        <v>3308</v>
      </c>
      <c r="CM16">
        <v>3123</v>
      </c>
      <c r="CN16">
        <v>4908</v>
      </c>
      <c r="CO16">
        <v>7959</v>
      </c>
      <c r="CP16">
        <v>5095</v>
      </c>
      <c r="CQ16">
        <v>7239</v>
      </c>
      <c r="CR16">
        <v>5558</v>
      </c>
      <c r="CS16">
        <v>10955</v>
      </c>
      <c r="CT16">
        <v>10961</v>
      </c>
      <c r="CU16">
        <v>5437</v>
      </c>
      <c r="CV16">
        <v>5163</v>
      </c>
      <c r="CW16">
        <v>3826</v>
      </c>
      <c r="CX16">
        <v>6749</v>
      </c>
      <c r="CY16">
        <v>4624</v>
      </c>
      <c r="CZ16">
        <v>8339</v>
      </c>
      <c r="DA16">
        <v>4839</v>
      </c>
      <c r="DB16">
        <v>6602</v>
      </c>
      <c r="DC16">
        <v>2388</v>
      </c>
      <c r="DD16">
        <v>7690</v>
      </c>
      <c r="DE16">
        <v>5128</v>
      </c>
      <c r="DF16">
        <v>20992</v>
      </c>
      <c r="DG16">
        <v>8679</v>
      </c>
      <c r="DH16">
        <v>29872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C2400-32B0-40A0-ADED-729D906129F3}">
  <dimension ref="A1:AO72"/>
  <sheetViews>
    <sheetView zoomScale="80" zoomScaleNormal="80" workbookViewId="0"/>
  </sheetViews>
  <sheetFormatPr defaultColWidth="0" defaultRowHeight="15" customHeight="1" zeroHeight="1" x14ac:dyDescent="0.25"/>
  <cols>
    <col min="1" max="1" width="7.7109375" bestFit="1" customWidth="1"/>
    <col min="2" max="2" width="5.7109375" customWidth="1"/>
    <col min="3" max="3" width="71.85546875" customWidth="1"/>
    <col min="4" max="4" width="20.28515625" style="65" hidden="1" customWidth="1"/>
    <col min="5" max="5" width="25.85546875" customWidth="1"/>
    <col min="6" max="6" width="20.28515625" customWidth="1"/>
    <col min="7" max="7" width="2.28515625" style="3" customWidth="1"/>
    <col min="8" max="9" width="20.28515625" customWidth="1"/>
    <col min="10" max="10" width="20.7109375" customWidth="1"/>
    <col min="11" max="11" width="2.28515625" style="3" customWidth="1"/>
    <col min="12" max="13" width="20.28515625" customWidth="1"/>
    <col min="14" max="14" width="20.7109375" customWidth="1"/>
    <col min="15" max="15" width="3.5703125" style="3" customWidth="1"/>
    <col min="16" max="18" width="20.7109375" customWidth="1"/>
    <col min="19" max="19" width="6" style="3" customWidth="1"/>
    <col min="20" max="20" width="27.42578125" customWidth="1"/>
    <col min="21" max="21" width="5.28515625" style="3" customWidth="1"/>
    <col min="22" max="22" width="27.42578125" style="55" hidden="1" customWidth="1"/>
    <col min="23" max="23" width="5.42578125" style="3" hidden="1" customWidth="1"/>
    <col min="24" max="25" width="17" customWidth="1"/>
    <col min="26" max="26" width="5.42578125" style="3" customWidth="1"/>
    <col min="27" max="28" width="17" customWidth="1"/>
    <col min="29" max="29" width="20.7109375" customWidth="1"/>
    <col min="30" max="30" width="3.7109375" style="3" customWidth="1"/>
    <col min="31" max="32" width="17" customWidth="1"/>
    <col min="33" max="33" width="20.7109375" customWidth="1"/>
    <col min="34" max="34" width="2.85546875" style="3" customWidth="1"/>
    <col min="35" max="37" width="20.7109375" customWidth="1"/>
    <col min="38" max="38" width="2.85546875" style="3" customWidth="1"/>
    <col min="39" max="39" width="20.7109375" customWidth="1"/>
    <col min="40" max="40" width="6.42578125" style="3" customWidth="1"/>
    <col min="41" max="41" width="11.28515625" style="3" hidden="1" customWidth="1"/>
    <col min="42" max="16384" width="11.28515625" hidden="1"/>
  </cols>
  <sheetData>
    <row r="1" spans="1:41" ht="31.5" x14ac:dyDescent="0.25">
      <c r="A1" s="3"/>
      <c r="B1" s="3"/>
      <c r="C1" s="22" t="s">
        <v>1581</v>
      </c>
      <c r="D1" s="63"/>
      <c r="E1" s="22"/>
      <c r="F1" s="22"/>
      <c r="H1" s="22"/>
      <c r="I1" s="22"/>
      <c r="J1" s="22"/>
      <c r="L1" s="22"/>
      <c r="M1" s="22"/>
      <c r="N1" s="22"/>
      <c r="O1" s="22"/>
      <c r="P1" s="22"/>
      <c r="Q1" s="22"/>
      <c r="R1" s="22"/>
      <c r="S1" s="22"/>
      <c r="T1" s="22"/>
      <c r="U1" s="22"/>
      <c r="V1" s="58"/>
      <c r="X1" s="3"/>
      <c r="Y1" s="3"/>
      <c r="AA1" s="3"/>
      <c r="AB1" s="3"/>
      <c r="AC1" s="22"/>
      <c r="AE1" s="3"/>
      <c r="AF1" s="3"/>
      <c r="AG1" s="22"/>
      <c r="AH1" s="22"/>
      <c r="AI1" s="22"/>
      <c r="AJ1" s="22"/>
      <c r="AK1" s="22"/>
      <c r="AL1" s="22"/>
      <c r="AM1" s="22"/>
    </row>
    <row r="2" spans="1:41" ht="34.5" customHeight="1" x14ac:dyDescent="0.25">
      <c r="A2" s="3"/>
      <c r="B2" s="3"/>
      <c r="C2" s="38" t="s">
        <v>1696</v>
      </c>
      <c r="D2" s="64"/>
      <c r="E2" s="23"/>
      <c r="F2" s="23"/>
      <c r="H2" s="23"/>
      <c r="I2" s="23"/>
      <c r="J2" s="23"/>
      <c r="L2" s="23"/>
      <c r="M2" s="23"/>
      <c r="N2" s="23"/>
      <c r="O2" s="23"/>
      <c r="P2" s="23"/>
      <c r="Q2" s="23"/>
      <c r="R2" s="23"/>
      <c r="S2" s="23"/>
      <c r="T2" s="23"/>
      <c r="U2" s="23"/>
      <c r="V2" s="59"/>
      <c r="X2" s="3"/>
      <c r="Y2" s="3"/>
      <c r="AA2" s="3"/>
      <c r="AB2" s="3"/>
      <c r="AC2" s="23"/>
      <c r="AE2" s="3"/>
      <c r="AF2" s="3"/>
      <c r="AG2" s="23"/>
      <c r="AH2" s="23"/>
      <c r="AI2" s="23"/>
      <c r="AJ2" s="23"/>
      <c r="AK2" s="23"/>
      <c r="AL2" s="23"/>
      <c r="AM2" s="23"/>
    </row>
    <row r="3" spans="1:41" ht="17.25" customHeight="1" x14ac:dyDescent="0.25">
      <c r="A3" s="3"/>
      <c r="B3" s="3"/>
      <c r="C3" s="3"/>
      <c r="E3" s="3"/>
      <c r="F3" s="3"/>
      <c r="H3" s="3"/>
      <c r="I3" s="3"/>
      <c r="J3" s="3"/>
      <c r="L3" s="3"/>
      <c r="M3" s="3"/>
      <c r="N3" s="3"/>
      <c r="P3" s="3"/>
      <c r="Q3" s="3"/>
      <c r="R3" s="3"/>
      <c r="T3" s="3"/>
      <c r="X3" s="3"/>
      <c r="Y3" s="3"/>
      <c r="AA3" s="3"/>
      <c r="AB3" s="3"/>
      <c r="AC3" s="3"/>
      <c r="AE3" s="3"/>
      <c r="AF3" s="3"/>
      <c r="AG3" s="3"/>
      <c r="AI3" s="3"/>
      <c r="AJ3" s="3"/>
      <c r="AK3" s="3"/>
      <c r="AM3" s="3"/>
    </row>
    <row r="4" spans="1:41" ht="17.25" customHeight="1" x14ac:dyDescent="0.25">
      <c r="A4" s="3"/>
      <c r="B4" s="3"/>
      <c r="C4" s="3"/>
      <c r="E4" s="3"/>
      <c r="F4" s="3"/>
      <c r="H4" s="3"/>
      <c r="I4" s="3"/>
      <c r="J4" s="3"/>
      <c r="L4" s="3"/>
      <c r="M4" s="3"/>
      <c r="N4" s="3"/>
      <c r="P4" s="3"/>
      <c r="Q4" s="3"/>
      <c r="R4" s="3"/>
      <c r="T4" s="3"/>
      <c r="X4" s="3"/>
      <c r="Y4" s="3"/>
      <c r="AA4" s="3"/>
      <c r="AB4" s="3"/>
      <c r="AC4" s="3"/>
      <c r="AE4" s="3"/>
      <c r="AF4" s="3"/>
      <c r="AG4" s="3"/>
      <c r="AI4" s="3"/>
      <c r="AJ4" s="3"/>
      <c r="AK4" s="3"/>
      <c r="AM4" s="3"/>
    </row>
    <row r="5" spans="1:41" s="96" customFormat="1" ht="18" customHeight="1" x14ac:dyDescent="0.35">
      <c r="A5" s="91"/>
      <c r="B5" s="91"/>
      <c r="C5" s="91"/>
      <c r="D5" s="65"/>
      <c r="E5" s="91" t="s">
        <v>1709</v>
      </c>
      <c r="F5" s="91"/>
      <c r="G5" s="91"/>
      <c r="H5" s="91" t="s">
        <v>1710</v>
      </c>
      <c r="I5" s="91"/>
      <c r="J5" s="91"/>
      <c r="K5" s="91"/>
      <c r="L5" s="91" t="s">
        <v>1711</v>
      </c>
      <c r="M5" s="91"/>
      <c r="N5" s="92"/>
      <c r="O5" s="92"/>
      <c r="P5" s="92" t="s">
        <v>1712</v>
      </c>
      <c r="Q5" s="92"/>
      <c r="R5" s="92"/>
      <c r="S5" s="92"/>
      <c r="T5" s="93"/>
      <c r="U5" s="93"/>
      <c r="V5" s="94"/>
      <c r="W5" s="91"/>
      <c r="X5" s="91" t="s">
        <v>1709</v>
      </c>
      <c r="Y5" s="91"/>
      <c r="Z5" s="91"/>
      <c r="AA5" s="91" t="s">
        <v>1710</v>
      </c>
      <c r="AB5" s="91"/>
      <c r="AC5" s="92"/>
      <c r="AD5" s="91"/>
      <c r="AE5" s="91" t="s">
        <v>1711</v>
      </c>
      <c r="AF5" s="91"/>
      <c r="AG5" s="92"/>
      <c r="AH5" s="92"/>
      <c r="AI5" s="91" t="s">
        <v>1712</v>
      </c>
      <c r="AJ5" s="92"/>
      <c r="AK5" s="92"/>
      <c r="AL5" s="92"/>
      <c r="AM5" s="95"/>
      <c r="AN5" s="91"/>
      <c r="AO5" s="91"/>
    </row>
    <row r="6" spans="1:41" ht="14.25" customHeight="1" x14ac:dyDescent="0.25">
      <c r="A6" s="3"/>
      <c r="B6" s="3"/>
      <c r="C6" s="3"/>
      <c r="D6" s="66"/>
      <c r="E6" s="85" t="s">
        <v>1487</v>
      </c>
      <c r="F6" s="85"/>
      <c r="G6" s="25"/>
      <c r="H6" s="85" t="s">
        <v>1488</v>
      </c>
      <c r="I6" s="85"/>
      <c r="J6" s="85"/>
      <c r="K6" s="25"/>
      <c r="L6" s="85" t="s">
        <v>1489</v>
      </c>
      <c r="M6" s="85"/>
      <c r="N6" s="85"/>
      <c r="O6" s="24"/>
      <c r="P6" s="86" t="s">
        <v>1490</v>
      </c>
      <c r="Q6" s="86"/>
      <c r="R6" s="86"/>
      <c r="S6" s="24"/>
      <c r="T6" s="39" t="s">
        <v>1582</v>
      </c>
      <c r="U6" s="25"/>
      <c r="V6" s="60"/>
      <c r="X6" s="85" t="s">
        <v>1487</v>
      </c>
      <c r="Y6" s="85"/>
      <c r="Z6" s="25"/>
      <c r="AA6" s="85" t="s">
        <v>1488</v>
      </c>
      <c r="AB6" s="85"/>
      <c r="AC6" s="85"/>
      <c r="AD6" s="25"/>
      <c r="AE6" s="85" t="s">
        <v>1489</v>
      </c>
      <c r="AF6" s="85"/>
      <c r="AG6" s="85"/>
      <c r="AH6" s="24"/>
      <c r="AI6" s="86" t="s">
        <v>1490</v>
      </c>
      <c r="AJ6" s="86"/>
      <c r="AK6" s="86"/>
      <c r="AL6" s="24"/>
      <c r="AM6" s="39" t="s">
        <v>1582</v>
      </c>
    </row>
    <row r="7" spans="1:41" ht="14.25" hidden="1" customHeight="1" x14ac:dyDescent="0.25">
      <c r="A7" s="3"/>
      <c r="B7" s="3"/>
      <c r="C7" s="3"/>
      <c r="E7" s="27"/>
      <c r="F7" s="27"/>
      <c r="H7" s="27"/>
      <c r="I7" s="27"/>
      <c r="J7" s="27"/>
      <c r="L7" s="27"/>
      <c r="M7" s="27"/>
      <c r="N7" s="27"/>
      <c r="P7" s="26"/>
      <c r="Q7" s="26"/>
      <c r="R7" s="26"/>
      <c r="T7" s="26"/>
      <c r="X7" s="27"/>
      <c r="Y7" s="27"/>
      <c r="AA7" s="27"/>
      <c r="AB7" s="27"/>
      <c r="AC7" s="27"/>
      <c r="AE7" s="27"/>
      <c r="AF7" s="27"/>
      <c r="AG7" s="27"/>
      <c r="AI7" s="26"/>
      <c r="AJ7" s="26"/>
      <c r="AK7" s="26"/>
      <c r="AM7" s="26"/>
    </row>
    <row r="8" spans="1:41" ht="14.25" hidden="1" customHeight="1" x14ac:dyDescent="0.25">
      <c r="A8" s="3"/>
      <c r="B8" s="3"/>
      <c r="C8" s="3"/>
      <c r="E8" s="27" t="str">
        <f>"Payment_Data["&amp;E9&amp;"]"</f>
        <v>Payment_Data[COPD Annual Review]</v>
      </c>
      <c r="F8" s="27" t="str">
        <f>"Payment_Data["&amp;F9&amp;"]"</f>
        <v>Payment_Data[COPD Annual Review LIS Completed (Payment)]</v>
      </c>
      <c r="H8" s="27" t="str">
        <f>"Payment_Data["&amp;H9&amp;"]"</f>
        <v>Payment_Data[COPD Annual Review]</v>
      </c>
      <c r="I8" s="27" t="str">
        <f>"Payment_Data["&amp;I9&amp;"]"</f>
        <v>Payment_Data[COPD Annual Review LIS Completed (Payment)]</v>
      </c>
      <c r="J8" s="27"/>
      <c r="L8" s="27" t="str">
        <f>"Payment_Data["&amp;L9&amp;"]"</f>
        <v>Payment_Data[COPD Annual Review]</v>
      </c>
      <c r="M8" s="27" t="str">
        <f>"Payment_Data["&amp;M9&amp;"]"</f>
        <v>Payment_Data[COPD Annual Review LIS Completed (Payment)]</v>
      </c>
      <c r="N8" s="27"/>
      <c r="P8" s="27" t="str">
        <f>"Payment_Data["&amp;P9&amp;"]"</f>
        <v>Payment_Data[COPD Annual Review]</v>
      </c>
      <c r="Q8" s="27" t="str">
        <f>"Payment_Data["&amp;Q9&amp;"]"</f>
        <v>Payment_Data[COPD Annual Review LIS Completed (Payment)]</v>
      </c>
      <c r="R8" s="26"/>
      <c r="T8" s="26"/>
      <c r="X8" s="27" t="str">
        <f>"Payment_Data["&amp;X9&amp;"]"</f>
        <v>Payment_Data[Asthma Annual Review]</v>
      </c>
      <c r="Y8" s="27" t="str">
        <f>"Payment_Data["&amp;Y9&amp;"]"</f>
        <v>Payment_Data[Asthma Annual Review LIS Completed (payment)]</v>
      </c>
      <c r="AA8" s="27" t="str">
        <f>"Payment_Data["&amp;AA9&amp;"]"</f>
        <v>Payment_Data[Asthma Annual Review]</v>
      </c>
      <c r="AB8" s="27" t="str">
        <f>"Payment_Data["&amp;AB9&amp;"]"</f>
        <v>Payment_Data[Asthma Annual Review LIS Completed (payment)]</v>
      </c>
      <c r="AC8" s="27"/>
      <c r="AE8" s="27" t="str">
        <f>"Payment_Data["&amp;AE9&amp;"]"</f>
        <v>Payment_Data[Asthma Annual Review]</v>
      </c>
      <c r="AF8" s="27" t="str">
        <f>"Payment_Data["&amp;AF9&amp;"]"</f>
        <v>Payment_Data[Asthma Annual Review LIS Completed (payment)]</v>
      </c>
      <c r="AG8" s="27"/>
      <c r="AI8" s="27" t="str">
        <f>"Payment_Data["&amp;AI9&amp;"]"</f>
        <v>Payment_Data[Asthma Annual Review]</v>
      </c>
      <c r="AJ8" s="27" t="str">
        <f>"Payment_Data["&amp;AJ9&amp;"]"</f>
        <v>Payment_Data[Asthma Annual Review LIS Completed (payment)]</v>
      </c>
      <c r="AK8" s="26"/>
      <c r="AM8" s="26"/>
    </row>
    <row r="9" spans="1:41" ht="78" customHeight="1" x14ac:dyDescent="0.25">
      <c r="A9" s="3"/>
      <c r="B9" s="3"/>
      <c r="C9" s="28"/>
      <c r="D9" s="66" t="s">
        <v>1694</v>
      </c>
      <c r="E9" s="29" t="s">
        <v>1491</v>
      </c>
      <c r="F9" s="29" t="s">
        <v>1708</v>
      </c>
      <c r="G9" s="30"/>
      <c r="H9" s="29" t="s">
        <v>1491</v>
      </c>
      <c r="I9" s="29" t="s">
        <v>1708</v>
      </c>
      <c r="J9" s="29" t="s">
        <v>1495</v>
      </c>
      <c r="K9" s="30"/>
      <c r="L9" s="29" t="s">
        <v>1491</v>
      </c>
      <c r="M9" s="29" t="s">
        <v>1708</v>
      </c>
      <c r="N9" s="29" t="s">
        <v>1496</v>
      </c>
      <c r="O9" s="30"/>
      <c r="P9" s="29" t="s">
        <v>1491</v>
      </c>
      <c r="Q9" s="29" t="s">
        <v>1708</v>
      </c>
      <c r="R9" s="29" t="s">
        <v>1497</v>
      </c>
      <c r="S9" s="30"/>
      <c r="T9" s="29" t="s">
        <v>1708</v>
      </c>
      <c r="U9" s="30"/>
      <c r="V9" s="66" t="s">
        <v>1695</v>
      </c>
      <c r="W9" s="30"/>
      <c r="X9" s="29" t="s">
        <v>1493</v>
      </c>
      <c r="Y9" s="29" t="s">
        <v>1713</v>
      </c>
      <c r="Z9" s="30"/>
      <c r="AA9" s="29" t="s">
        <v>1493</v>
      </c>
      <c r="AB9" s="29" t="s">
        <v>1713</v>
      </c>
      <c r="AC9" s="29" t="s">
        <v>1495</v>
      </c>
      <c r="AD9" s="30"/>
      <c r="AE9" s="29" t="s">
        <v>1493</v>
      </c>
      <c r="AF9" s="29" t="s">
        <v>1713</v>
      </c>
      <c r="AG9" s="29" t="s">
        <v>1496</v>
      </c>
      <c r="AH9" s="30"/>
      <c r="AI9" s="29" t="s">
        <v>1493</v>
      </c>
      <c r="AJ9" s="29" t="s">
        <v>1713</v>
      </c>
      <c r="AK9" s="29" t="s">
        <v>1497</v>
      </c>
      <c r="AL9" s="30"/>
      <c r="AM9" s="29" t="s">
        <v>1713</v>
      </c>
    </row>
    <row r="10" spans="1:41" x14ac:dyDescent="0.25">
      <c r="A10" s="3"/>
      <c r="B10" s="11"/>
      <c r="C10" s="6" t="s">
        <v>388</v>
      </c>
      <c r="D10" s="67"/>
      <c r="E10" s="4">
        <f ca="1">SUM(E11:E14)</f>
        <v>885</v>
      </c>
      <c r="F10" s="31">
        <f ca="1">SUM(F11:F14)</f>
        <v>493</v>
      </c>
      <c r="G10" s="32"/>
      <c r="H10" s="51">
        <f ca="1">SUM(H11:H14)</f>
        <v>0</v>
      </c>
      <c r="I10" s="90">
        <f ca="1">SUM(I11:I14)</f>
        <v>0</v>
      </c>
      <c r="J10" s="31">
        <f ca="1">SUM(J11:J14)</f>
        <v>0</v>
      </c>
      <c r="K10" s="32"/>
      <c r="L10" s="51">
        <f ca="1">SUM(L11:L14)</f>
        <v>0</v>
      </c>
      <c r="M10" s="90">
        <f ca="1">SUM(M11:M14)</f>
        <v>0</v>
      </c>
      <c r="N10" s="31">
        <f ca="1">SUM(N11:N14)</f>
        <v>0</v>
      </c>
      <c r="O10" s="33"/>
      <c r="P10" s="51">
        <f ca="1">SUM(P11:P14)</f>
        <v>0</v>
      </c>
      <c r="Q10" s="90">
        <f ca="1">SUM(Q11:Q14)</f>
        <v>0</v>
      </c>
      <c r="R10" s="31">
        <f ca="1">SUM(R11:R14)</f>
        <v>0</v>
      </c>
      <c r="S10" s="33"/>
      <c r="T10" s="41">
        <f ca="1">F10+J10+N10+R10</f>
        <v>493</v>
      </c>
      <c r="U10" s="56"/>
      <c r="V10" s="61"/>
      <c r="W10" s="32"/>
      <c r="X10" s="4">
        <f ca="1">SUM(X11:X14)</f>
        <v>2018</v>
      </c>
      <c r="Y10" s="31">
        <f ca="1">SUM(Y11:Y14)</f>
        <v>1890</v>
      </c>
      <c r="Z10" s="32"/>
      <c r="AA10" s="51">
        <f ca="1">SUM(AA11:AA14)</f>
        <v>0</v>
      </c>
      <c r="AB10" s="90">
        <f ca="1">SUM(AB11:AB14)</f>
        <v>0</v>
      </c>
      <c r="AC10" s="31">
        <f ca="1">SUM(AC11:AC14)</f>
        <v>0</v>
      </c>
      <c r="AD10" s="32"/>
      <c r="AE10" s="51">
        <f ca="1">SUM(AE11:AE14)</f>
        <v>0</v>
      </c>
      <c r="AF10" s="90">
        <f ca="1">SUM(AF11:AF14)</f>
        <v>0</v>
      </c>
      <c r="AG10" s="31">
        <f ca="1">SUM(AG11:AG14)</f>
        <v>0</v>
      </c>
      <c r="AH10" s="33"/>
      <c r="AI10" s="51">
        <f ca="1">SUM(AI11:AI14)</f>
        <v>0</v>
      </c>
      <c r="AJ10" s="90">
        <f ca="1">SUM(AJ11:AJ14)</f>
        <v>0</v>
      </c>
      <c r="AK10" s="4">
        <f ca="1">SUM(AK11:AK14)</f>
        <v>0</v>
      </c>
      <c r="AL10" s="33"/>
      <c r="AM10" s="31">
        <f ca="1">Y10+AC10+AG10+AK10</f>
        <v>1890</v>
      </c>
    </row>
    <row r="11" spans="1:41" x14ac:dyDescent="0.25">
      <c r="A11" s="3"/>
      <c r="B11" s="11" t="s">
        <v>389</v>
      </c>
      <c r="C11" t="s">
        <v>390</v>
      </c>
      <c r="D11" s="67"/>
      <c r="E11" s="4">
        <f t="shared" ref="E11:F14" ca="1" si="0">SUMIFS(E$17:E$55,$B$17:$B$55,$B11)</f>
        <v>186</v>
      </c>
      <c r="F11" s="31">
        <f t="shared" ca="1" si="0"/>
        <v>112</v>
      </c>
      <c r="G11" s="32"/>
      <c r="H11" s="51">
        <f t="shared" ref="H11:J14" ca="1" si="1">SUMIFS(H$17:H$55,$B$17:$B$55,$B11)</f>
        <v>0</v>
      </c>
      <c r="I11" s="90">
        <f t="shared" ca="1" si="1"/>
        <v>0</v>
      </c>
      <c r="J11" s="31">
        <f t="shared" ca="1" si="1"/>
        <v>0</v>
      </c>
      <c r="K11" s="32"/>
      <c r="L11" s="51">
        <f t="shared" ref="L11:N14" ca="1" si="2">SUMIFS(L$17:L$55,$B$17:$B$55,$B11)</f>
        <v>0</v>
      </c>
      <c r="M11" s="90">
        <f t="shared" ca="1" si="2"/>
        <v>0</v>
      </c>
      <c r="N11" s="31">
        <f t="shared" ca="1" si="2"/>
        <v>0</v>
      </c>
      <c r="O11" s="33"/>
      <c r="P11" s="51">
        <f t="shared" ref="P11:R14" ca="1" si="3">SUMIFS(P$17:P$55,$B$17:$B$55,$B11)</f>
        <v>0</v>
      </c>
      <c r="Q11" s="90">
        <f t="shared" ca="1" si="3"/>
        <v>0</v>
      </c>
      <c r="R11" s="31">
        <f t="shared" ca="1" si="3"/>
        <v>0</v>
      </c>
      <c r="S11" s="33"/>
      <c r="T11" s="41">
        <f t="shared" ref="T11:T14" ca="1" si="4">F11+J11+N11+R11</f>
        <v>112</v>
      </c>
      <c r="U11" s="56"/>
      <c r="V11" s="61"/>
      <c r="W11" s="32"/>
      <c r="X11" s="4">
        <f t="shared" ref="X11:Y14" ca="1" si="5">SUMIFS(X$17:X$55,$B$17:$B$55,$B11)</f>
        <v>276</v>
      </c>
      <c r="Y11" s="31">
        <f t="shared" ca="1" si="5"/>
        <v>263</v>
      </c>
      <c r="Z11" s="32"/>
      <c r="AA11" s="51">
        <f t="shared" ref="AA11:AC14" ca="1" si="6">SUMIFS(AA$17:AA$55,$B$17:$B$55,$B11)</f>
        <v>0</v>
      </c>
      <c r="AB11" s="90">
        <f t="shared" ca="1" si="6"/>
        <v>0</v>
      </c>
      <c r="AC11" s="31">
        <f t="shared" ca="1" si="6"/>
        <v>0</v>
      </c>
      <c r="AD11" s="32"/>
      <c r="AE11" s="51">
        <f t="shared" ref="AE11:AG14" ca="1" si="7">SUMIFS(AE$17:AE$55,$B$17:$B$55,$B11)</f>
        <v>0</v>
      </c>
      <c r="AF11" s="90">
        <f t="shared" ca="1" si="7"/>
        <v>0</v>
      </c>
      <c r="AG11" s="31">
        <f t="shared" ca="1" si="7"/>
        <v>0</v>
      </c>
      <c r="AH11" s="33"/>
      <c r="AI11" s="51">
        <f t="shared" ref="AI11:AK14" ca="1" si="8">SUMIFS(AI$17:AI$55,$B$17:$B$55,$B11)</f>
        <v>0</v>
      </c>
      <c r="AJ11" s="90">
        <f t="shared" ca="1" si="8"/>
        <v>0</v>
      </c>
      <c r="AK11" s="4">
        <f t="shared" ca="1" si="8"/>
        <v>0</v>
      </c>
      <c r="AL11" s="33"/>
      <c r="AM11" s="31">
        <f t="shared" ref="AM11:AM14" ca="1" si="9">Y11+AC11+AG11+AK11</f>
        <v>263</v>
      </c>
    </row>
    <row r="12" spans="1:41" x14ac:dyDescent="0.25">
      <c r="A12" s="3"/>
      <c r="B12" s="12" t="s">
        <v>432</v>
      </c>
      <c r="C12" t="s">
        <v>433</v>
      </c>
      <c r="D12" s="67"/>
      <c r="E12" s="4">
        <f t="shared" ca="1" si="0"/>
        <v>111</v>
      </c>
      <c r="F12" s="31">
        <f t="shared" ca="1" si="0"/>
        <v>57</v>
      </c>
      <c r="G12" s="32"/>
      <c r="H12" s="51">
        <f t="shared" ca="1" si="1"/>
        <v>0</v>
      </c>
      <c r="I12" s="90">
        <f t="shared" ca="1" si="1"/>
        <v>0</v>
      </c>
      <c r="J12" s="31">
        <f t="shared" ca="1" si="1"/>
        <v>0</v>
      </c>
      <c r="K12" s="32"/>
      <c r="L12" s="51">
        <f t="shared" ca="1" si="2"/>
        <v>0</v>
      </c>
      <c r="M12" s="90">
        <f t="shared" ca="1" si="2"/>
        <v>0</v>
      </c>
      <c r="N12" s="31">
        <f t="shared" ca="1" si="2"/>
        <v>0</v>
      </c>
      <c r="O12" s="33"/>
      <c r="P12" s="51">
        <f t="shared" ca="1" si="3"/>
        <v>0</v>
      </c>
      <c r="Q12" s="90">
        <f t="shared" ca="1" si="3"/>
        <v>0</v>
      </c>
      <c r="R12" s="31">
        <f t="shared" ca="1" si="3"/>
        <v>0</v>
      </c>
      <c r="S12" s="33"/>
      <c r="T12" s="41">
        <f t="shared" ca="1" si="4"/>
        <v>57</v>
      </c>
      <c r="U12" s="56"/>
      <c r="V12" s="61"/>
      <c r="W12" s="32"/>
      <c r="X12" s="4">
        <f t="shared" ca="1" si="5"/>
        <v>320</v>
      </c>
      <c r="Y12" s="31">
        <f t="shared" ca="1" si="5"/>
        <v>303</v>
      </c>
      <c r="Z12" s="32"/>
      <c r="AA12" s="51">
        <f t="shared" ca="1" si="6"/>
        <v>0</v>
      </c>
      <c r="AB12" s="90">
        <f t="shared" ca="1" si="6"/>
        <v>0</v>
      </c>
      <c r="AC12" s="31">
        <f t="shared" ca="1" si="6"/>
        <v>0</v>
      </c>
      <c r="AD12" s="32"/>
      <c r="AE12" s="51">
        <f t="shared" ca="1" si="7"/>
        <v>0</v>
      </c>
      <c r="AF12" s="90">
        <f t="shared" ca="1" si="7"/>
        <v>0</v>
      </c>
      <c r="AG12" s="31">
        <f t="shared" ca="1" si="7"/>
        <v>0</v>
      </c>
      <c r="AH12" s="33"/>
      <c r="AI12" s="51">
        <f t="shared" ca="1" si="8"/>
        <v>0</v>
      </c>
      <c r="AJ12" s="90">
        <f t="shared" ca="1" si="8"/>
        <v>0</v>
      </c>
      <c r="AK12" s="4">
        <f t="shared" ca="1" si="8"/>
        <v>0</v>
      </c>
      <c r="AL12" s="33"/>
      <c r="AM12" s="31">
        <f t="shared" ca="1" si="9"/>
        <v>303</v>
      </c>
    </row>
    <row r="13" spans="1:41" x14ac:dyDescent="0.25">
      <c r="A13" s="3"/>
      <c r="B13" s="13" t="s">
        <v>448</v>
      </c>
      <c r="C13" t="s">
        <v>449</v>
      </c>
      <c r="D13" s="67"/>
      <c r="E13" s="4">
        <f t="shared" ca="1" si="0"/>
        <v>375</v>
      </c>
      <c r="F13" s="31">
        <f t="shared" ca="1" si="0"/>
        <v>166</v>
      </c>
      <c r="G13" s="32"/>
      <c r="H13" s="51">
        <f t="shared" ca="1" si="1"/>
        <v>0</v>
      </c>
      <c r="I13" s="90">
        <f t="shared" ca="1" si="1"/>
        <v>0</v>
      </c>
      <c r="J13" s="31">
        <f t="shared" ca="1" si="1"/>
        <v>0</v>
      </c>
      <c r="K13" s="32"/>
      <c r="L13" s="51">
        <f t="shared" ca="1" si="2"/>
        <v>0</v>
      </c>
      <c r="M13" s="90">
        <f t="shared" ca="1" si="2"/>
        <v>0</v>
      </c>
      <c r="N13" s="31">
        <f t="shared" ca="1" si="2"/>
        <v>0</v>
      </c>
      <c r="O13" s="33"/>
      <c r="P13" s="51">
        <f t="shared" ca="1" si="3"/>
        <v>0</v>
      </c>
      <c r="Q13" s="90">
        <f t="shared" ca="1" si="3"/>
        <v>0</v>
      </c>
      <c r="R13" s="31">
        <f t="shared" ca="1" si="3"/>
        <v>0</v>
      </c>
      <c r="S13" s="33"/>
      <c r="T13" s="41">
        <f t="shared" ca="1" si="4"/>
        <v>166</v>
      </c>
      <c r="U13" s="56"/>
      <c r="V13" s="61"/>
      <c r="W13" s="32"/>
      <c r="X13" s="4">
        <f t="shared" ca="1" si="5"/>
        <v>795</v>
      </c>
      <c r="Y13" s="31">
        <f t="shared" ca="1" si="5"/>
        <v>725</v>
      </c>
      <c r="Z13" s="32"/>
      <c r="AA13" s="51">
        <f t="shared" ca="1" si="6"/>
        <v>0</v>
      </c>
      <c r="AB13" s="90">
        <f t="shared" ca="1" si="6"/>
        <v>0</v>
      </c>
      <c r="AC13" s="31">
        <f t="shared" ca="1" si="6"/>
        <v>0</v>
      </c>
      <c r="AD13" s="32"/>
      <c r="AE13" s="51">
        <f t="shared" ca="1" si="7"/>
        <v>0</v>
      </c>
      <c r="AF13" s="90">
        <f t="shared" ca="1" si="7"/>
        <v>0</v>
      </c>
      <c r="AG13" s="31">
        <f t="shared" ca="1" si="7"/>
        <v>0</v>
      </c>
      <c r="AH13" s="33"/>
      <c r="AI13" s="51">
        <f t="shared" ca="1" si="8"/>
        <v>0</v>
      </c>
      <c r="AJ13" s="90">
        <f t="shared" ca="1" si="8"/>
        <v>0</v>
      </c>
      <c r="AK13" s="4">
        <f t="shared" ca="1" si="8"/>
        <v>0</v>
      </c>
      <c r="AL13" s="33"/>
      <c r="AM13" s="31">
        <f t="shared" ca="1" si="9"/>
        <v>725</v>
      </c>
    </row>
    <row r="14" spans="1:41" x14ac:dyDescent="0.25">
      <c r="A14" s="3"/>
      <c r="B14" s="14" t="s">
        <v>508</v>
      </c>
      <c r="C14" t="s">
        <v>509</v>
      </c>
      <c r="D14" s="67"/>
      <c r="E14" s="4">
        <f t="shared" ca="1" si="0"/>
        <v>213</v>
      </c>
      <c r="F14" s="31">
        <f t="shared" ca="1" si="0"/>
        <v>158</v>
      </c>
      <c r="G14" s="32"/>
      <c r="H14" s="51">
        <f t="shared" ca="1" si="1"/>
        <v>0</v>
      </c>
      <c r="I14" s="90">
        <f t="shared" ca="1" si="1"/>
        <v>0</v>
      </c>
      <c r="J14" s="31">
        <f t="shared" ca="1" si="1"/>
        <v>0</v>
      </c>
      <c r="K14" s="32"/>
      <c r="L14" s="51">
        <f t="shared" ca="1" si="2"/>
        <v>0</v>
      </c>
      <c r="M14" s="90">
        <f t="shared" ca="1" si="2"/>
        <v>0</v>
      </c>
      <c r="N14" s="31">
        <f t="shared" ca="1" si="2"/>
        <v>0</v>
      </c>
      <c r="O14" s="33"/>
      <c r="P14" s="51">
        <f t="shared" ca="1" si="3"/>
        <v>0</v>
      </c>
      <c r="Q14" s="90">
        <f t="shared" ca="1" si="3"/>
        <v>0</v>
      </c>
      <c r="R14" s="31">
        <f t="shared" ca="1" si="3"/>
        <v>0</v>
      </c>
      <c r="S14" s="33"/>
      <c r="T14" s="41">
        <f t="shared" ca="1" si="4"/>
        <v>158</v>
      </c>
      <c r="U14" s="56"/>
      <c r="V14" s="61"/>
      <c r="W14" s="32"/>
      <c r="X14" s="4">
        <f t="shared" ca="1" si="5"/>
        <v>627</v>
      </c>
      <c r="Y14" s="31">
        <f t="shared" ca="1" si="5"/>
        <v>599</v>
      </c>
      <c r="Z14" s="32"/>
      <c r="AA14" s="51">
        <f t="shared" ca="1" si="6"/>
        <v>0</v>
      </c>
      <c r="AB14" s="90">
        <f t="shared" ca="1" si="6"/>
        <v>0</v>
      </c>
      <c r="AC14" s="31">
        <f t="shared" ca="1" si="6"/>
        <v>0</v>
      </c>
      <c r="AD14" s="32"/>
      <c r="AE14" s="51">
        <f t="shared" ca="1" si="7"/>
        <v>0</v>
      </c>
      <c r="AF14" s="90">
        <f t="shared" ca="1" si="7"/>
        <v>0</v>
      </c>
      <c r="AG14" s="31">
        <f t="shared" ca="1" si="7"/>
        <v>0</v>
      </c>
      <c r="AH14" s="33"/>
      <c r="AI14" s="51">
        <f t="shared" ca="1" si="8"/>
        <v>0</v>
      </c>
      <c r="AJ14" s="90">
        <f t="shared" ca="1" si="8"/>
        <v>0</v>
      </c>
      <c r="AK14" s="4">
        <f t="shared" ca="1" si="8"/>
        <v>0</v>
      </c>
      <c r="AL14" s="33"/>
      <c r="AM14" s="31">
        <f t="shared" ca="1" si="9"/>
        <v>599</v>
      </c>
    </row>
    <row r="15" spans="1:41" x14ac:dyDescent="0.25">
      <c r="A15" s="3"/>
      <c r="B15" s="14" t="s">
        <v>1704</v>
      </c>
      <c r="C15" t="s">
        <v>1705</v>
      </c>
      <c r="D15" s="67"/>
      <c r="E15" s="4"/>
      <c r="F15" s="31"/>
      <c r="G15" s="32"/>
      <c r="H15" s="51"/>
      <c r="I15" s="90"/>
      <c r="J15" s="31"/>
      <c r="K15" s="32"/>
      <c r="L15" s="51"/>
      <c r="M15" s="90"/>
      <c r="N15" s="31"/>
      <c r="O15" s="33"/>
      <c r="P15" s="51"/>
      <c r="Q15" s="90"/>
      <c r="R15" s="31"/>
      <c r="S15" s="33"/>
      <c r="T15" s="41"/>
      <c r="U15" s="56"/>
      <c r="V15" s="61"/>
      <c r="W15" s="32"/>
      <c r="X15" s="4"/>
      <c r="Y15" s="31"/>
      <c r="Z15" s="32"/>
      <c r="AA15" s="51"/>
      <c r="AB15" s="90"/>
      <c r="AC15" s="31"/>
      <c r="AD15" s="32"/>
      <c r="AE15" s="51"/>
      <c r="AF15" s="90"/>
      <c r="AG15" s="31"/>
      <c r="AH15" s="33"/>
      <c r="AI15" s="51"/>
      <c r="AJ15" s="90"/>
      <c r="AK15" s="4"/>
      <c r="AL15" s="33"/>
      <c r="AM15" s="31"/>
    </row>
    <row r="16" spans="1:41" s="26" customFormat="1" x14ac:dyDescent="0.25">
      <c r="B16" s="34"/>
      <c r="D16" s="65"/>
      <c r="F16" s="35"/>
      <c r="G16" s="3"/>
      <c r="J16" s="35"/>
      <c r="K16" s="3"/>
      <c r="N16" s="35"/>
      <c r="O16" s="36"/>
      <c r="R16" s="35"/>
      <c r="S16" s="36"/>
      <c r="T16" s="43"/>
      <c r="U16" s="57"/>
      <c r="V16" s="62"/>
      <c r="W16" s="3"/>
      <c r="Y16" s="35"/>
      <c r="Z16" s="3"/>
      <c r="AC16" s="35"/>
      <c r="AD16" s="3"/>
      <c r="AG16" s="35"/>
      <c r="AH16" s="36"/>
      <c r="AL16" s="36"/>
      <c r="AM16" s="43"/>
      <c r="AN16" s="3"/>
      <c r="AO16" s="3"/>
    </row>
    <row r="17" spans="1:39" x14ac:dyDescent="0.25">
      <c r="A17" t="s">
        <v>385</v>
      </c>
      <c r="B17" s="11" t="str">
        <f>VLOOKUP(A17,DATA[],4,FALSE)</f>
        <v>HV-1</v>
      </c>
      <c r="C17" t="str">
        <f>VLOOKUP(A17,DATA[],5,FALSE)</f>
        <v>St Edwards Surgery</v>
      </c>
      <c r="D17" s="68">
        <f>VLOOKUP($A17,BaseLine!$N$9:$O$115,2,FALSE)</f>
        <v>188</v>
      </c>
      <c r="E17" s="40">
        <f ca="1">SUMIFS(INDIRECT(E$8),Payment_Data[Practice ID],$A17,Payment_Data[Quarter],$E$5)</f>
        <v>20</v>
      </c>
      <c r="F17" s="41">
        <f ca="1">SUMIFS(INDIRECT(F$8),Payment_Data[Practice ID],$A17,Payment_Data[Quarter],$E$5)</f>
        <v>7</v>
      </c>
      <c r="G17" s="37"/>
      <c r="H17" s="40">
        <f ca="1">SUMIFS(INDIRECT(H$8),Payment_Data[Practice ID],$A17,Payment_Data[Quarter],$H$5)</f>
        <v>0</v>
      </c>
      <c r="I17" s="41">
        <f ca="1">SUMIFS(INDIRECT(I$8),Payment_Data[Practice ID],$A17,Payment_Data[Quarter],$H$5)</f>
        <v>0</v>
      </c>
      <c r="J17" s="42" t="str">
        <f ca="1">IF(I17-F17&lt;1,"-",I17-F17)</f>
        <v>-</v>
      </c>
      <c r="K17" s="37"/>
      <c r="L17" s="40">
        <f ca="1">SUMIFS(INDIRECT(L$8),Payment_Data[Practice ID],$A17,Payment_Data[Quarter],$L$5)</f>
        <v>0</v>
      </c>
      <c r="M17" s="41">
        <f ca="1">SUMIFS(INDIRECT(M$8),Payment_Data[Practice ID],$A17,Payment_Data[Quarter],$L$5)</f>
        <v>0</v>
      </c>
      <c r="N17" s="42" t="str">
        <f ca="1">IF(M17-I17&lt;1,"-",M17-I17)</f>
        <v>-</v>
      </c>
      <c r="O17" s="33"/>
      <c r="P17" s="40">
        <f ca="1">SUMIFS(INDIRECT(P$8),Payment_Data[Practice ID],$A17,Payment_Data[Quarter],$P$5)</f>
        <v>0</v>
      </c>
      <c r="Q17" s="41">
        <f ca="1">SUMIFS(INDIRECT(Q$8),Payment_Data[Practice ID],$A17,Payment_Data[Quarter],$P$5)</f>
        <v>0</v>
      </c>
      <c r="R17" s="42" t="str">
        <f ca="1">IF(Q17-M17&lt;1,"-",Q17-M17)</f>
        <v>-</v>
      </c>
      <c r="S17" s="33"/>
      <c r="T17" s="41">
        <f ca="1">SUM(F17,J17,N17,R17)</f>
        <v>7</v>
      </c>
      <c r="U17" s="56"/>
      <c r="V17" s="69">
        <f>VLOOKUP($A17,BaseLine!$B$8:$C$114,2,FALSE)</f>
        <v>430</v>
      </c>
      <c r="W17" s="37"/>
      <c r="X17" s="40">
        <f ca="1">SUMIFS(INDIRECT(X$8),Payment_Data[Practice ID],$A17,Payment_Data[Quarter],$X$5)</f>
        <v>47</v>
      </c>
      <c r="Y17" s="41">
        <f ca="1">SUMIFS(INDIRECT(Y$8),Payment_Data[Practice ID],$A17,Payment_Data[Quarter],$X$5)</f>
        <v>45</v>
      </c>
      <c r="Z17" s="37"/>
      <c r="AA17" s="40">
        <f ca="1">SUMIFS(INDIRECT(AA$8),Payment_Data[Practice ID],$A17,Payment_Data[Quarter],$AA$5)</f>
        <v>0</v>
      </c>
      <c r="AB17" s="41">
        <f ca="1">SUMIFS(INDIRECT(AB$8),Payment_Data[Practice ID],$A17,Payment_Data[Quarter],$AA$5)</f>
        <v>0</v>
      </c>
      <c r="AC17" s="42" t="str">
        <f ca="1">IF(AB17-Y17&lt;1,"-",AB17-Y17)</f>
        <v>-</v>
      </c>
      <c r="AD17" s="37"/>
      <c r="AE17" s="40">
        <f ca="1">SUMIFS(INDIRECT(AE$8),Payment_Data[Practice ID],$A17,Payment_Data[Quarter],$AE$5)</f>
        <v>0</v>
      </c>
      <c r="AF17" s="41">
        <f ca="1">SUMIFS(INDIRECT(AF$8),Payment_Data[Practice ID],$A17,Payment_Data[Quarter],$AE$5)</f>
        <v>0</v>
      </c>
      <c r="AG17" s="42" t="str">
        <f ca="1">IF(AF17-AB17&lt;1,"-",AF17-AB17)</f>
        <v>-</v>
      </c>
      <c r="AH17" s="33"/>
      <c r="AI17" s="40">
        <f ca="1">SUMIFS(INDIRECT(AI$8),Payment_Data[Practice ID],$A17,Payment_Data[Quarter],$AA$5)</f>
        <v>0</v>
      </c>
      <c r="AJ17" s="41">
        <f ca="1">SUMIFS(INDIRECT(AJ$8),Payment_Data[Practice ID],$A17,Payment_Data[Quarter],$AA$5)</f>
        <v>0</v>
      </c>
      <c r="AK17" s="84" t="str">
        <f ca="1">IF(AJ17-AF17&lt;1,"-",AJ17-AF17)</f>
        <v>-</v>
      </c>
      <c r="AL17" s="33"/>
      <c r="AM17" s="31">
        <f ca="1">SUM(Y17,AC17,AG17,AK17)</f>
        <v>45</v>
      </c>
    </row>
    <row r="18" spans="1:39" x14ac:dyDescent="0.25">
      <c r="A18" t="s">
        <v>395</v>
      </c>
      <c r="B18" s="11" t="str">
        <f>VLOOKUP(A18,DATA[],4,FALSE)</f>
        <v>HV-1</v>
      </c>
      <c r="C18" t="str">
        <f>VLOOKUP(A18,DATA[],5,FALSE)</f>
        <v>Brentwood Road Surgery (Dr Marks)</v>
      </c>
      <c r="D18" s="68">
        <f>VLOOKUP($A18,BaseLine!$N$9:$O$115,2,FALSE)</f>
        <v>52</v>
      </c>
      <c r="E18" s="40">
        <f ca="1">SUMIFS(INDIRECT(E$8),Payment_Data[Practice ID],$A18,Payment_Data[Quarter],$E$5)</f>
        <v>17</v>
      </c>
      <c r="F18" s="41">
        <f ca="1">SUMIFS(INDIRECT(F$8),Payment_Data[Practice ID],$A18,Payment_Data[Quarter],$E$5)</f>
        <v>5</v>
      </c>
      <c r="G18" s="37"/>
      <c r="H18" s="40">
        <f ca="1">SUMIFS(INDIRECT(H$8),Payment_Data[Practice ID],$A18,Payment_Data[Quarter],$H$5)</f>
        <v>0</v>
      </c>
      <c r="I18" s="41">
        <f ca="1">SUMIFS(INDIRECT(I$8),Payment_Data[Practice ID],$A18,Payment_Data[Quarter],$H$5)</f>
        <v>0</v>
      </c>
      <c r="J18" s="42" t="str">
        <f t="shared" ref="J18:J56" ca="1" si="10">IF(I18-F18&lt;1,"-",I18-F18)</f>
        <v>-</v>
      </c>
      <c r="K18" s="37"/>
      <c r="L18" s="40">
        <f ca="1">SUMIFS(INDIRECT(L$8),Payment_Data[Practice ID],$A18,Payment_Data[Quarter],$L$5)</f>
        <v>0</v>
      </c>
      <c r="M18" s="41">
        <f ca="1">SUMIFS(INDIRECT(M$8),Payment_Data[Practice ID],$A18,Payment_Data[Quarter],$L$5)</f>
        <v>0</v>
      </c>
      <c r="N18" s="42" t="str">
        <f t="shared" ref="N18:N56" ca="1" si="11">IF(M18-I18&lt;1,"-",M18-I18)</f>
        <v>-</v>
      </c>
      <c r="O18" s="33"/>
      <c r="P18" s="40">
        <f ca="1">SUMIFS(INDIRECT(P$8),Payment_Data[Practice ID],$A18,Payment_Data[Quarter],$P$5)</f>
        <v>0</v>
      </c>
      <c r="Q18" s="41">
        <f ca="1">SUMIFS(INDIRECT(Q$8),Payment_Data[Practice ID],$A18,Payment_Data[Quarter],$P$5)</f>
        <v>0</v>
      </c>
      <c r="R18" s="42" t="str">
        <f t="shared" ref="R18:R56" ca="1" si="12">IF(Q18-M18&lt;1,"-",Q18-M18)</f>
        <v>-</v>
      </c>
      <c r="S18" s="33"/>
      <c r="T18" s="41">
        <f t="shared" ref="T18:T55" ca="1" si="13">SUM(F18,J18,N18,R18)</f>
        <v>5</v>
      </c>
      <c r="U18" s="56"/>
      <c r="V18" s="69">
        <f>VLOOKUP($A18,BaseLine!$B$8:$C$114,2,FALSE)</f>
        <v>109</v>
      </c>
      <c r="W18" s="37"/>
      <c r="X18" s="40">
        <f ca="1">SUMIFS(INDIRECT(X$8),Payment_Data[Practice ID],$A18,Payment_Data[Quarter],$X$5)</f>
        <v>17</v>
      </c>
      <c r="Y18" s="41">
        <f ca="1">SUMIFS(INDIRECT(Y$8),Payment_Data[Practice ID],$A18,Payment_Data[Quarter],$X$5)</f>
        <v>17</v>
      </c>
      <c r="Z18" s="37"/>
      <c r="AA18" s="40">
        <f ca="1">SUMIFS(INDIRECT(AA$8),Payment_Data[Practice ID],$A18,Payment_Data[Quarter],$AA$5)</f>
        <v>0</v>
      </c>
      <c r="AB18" s="41">
        <f ca="1">SUMIFS(INDIRECT(AB$8),Payment_Data[Practice ID],$A18,Payment_Data[Quarter],$AA$5)</f>
        <v>0</v>
      </c>
      <c r="AC18" s="42" t="str">
        <f t="shared" ref="AC18:AC56" ca="1" si="14">IF(AB18-Y18&lt;1,"-",AB18-Y18)</f>
        <v>-</v>
      </c>
      <c r="AD18" s="37"/>
      <c r="AE18" s="40">
        <f ca="1">SUMIFS(INDIRECT(AE$8),Payment_Data[Practice ID],$A18,Payment_Data[Quarter],$AE$5)</f>
        <v>0</v>
      </c>
      <c r="AF18" s="41">
        <f ca="1">SUMIFS(INDIRECT(AF$8),Payment_Data[Practice ID],$A18,Payment_Data[Quarter],$AE$5)</f>
        <v>0</v>
      </c>
      <c r="AG18" s="42" t="str">
        <f t="shared" ref="AG18:AG56" ca="1" si="15">IF(AF18-AB18&lt;1,"-",AF18-AB18)</f>
        <v>-</v>
      </c>
      <c r="AH18" s="33"/>
      <c r="AI18" s="40">
        <f ca="1">SUMIFS(INDIRECT(AI$8),Payment_Data[Practice ID],$A18,Payment_Data[Quarter],$AA$5)</f>
        <v>0</v>
      </c>
      <c r="AJ18" s="41">
        <f ca="1">SUMIFS(INDIRECT(AJ$8),Payment_Data[Practice ID],$A18,Payment_Data[Quarter],$AA$5)</f>
        <v>0</v>
      </c>
      <c r="AK18" s="84" t="str">
        <f t="shared" ref="AK18:AK56" ca="1" si="16">IF(AJ18-AF18&lt;1,"-",AJ18-AF18)</f>
        <v>-</v>
      </c>
      <c r="AL18" s="33"/>
      <c r="AM18" s="31">
        <f t="shared" ref="AM18:AM55" ca="1" si="17">SUM(Y18,AC18,AG18,AK18)</f>
        <v>17</v>
      </c>
    </row>
    <row r="19" spans="1:39" x14ac:dyDescent="0.25">
      <c r="A19" t="s">
        <v>400</v>
      </c>
      <c r="B19" s="11" t="str">
        <f>VLOOKUP(A19,DATA[],4,FALSE)</f>
        <v>HV-1</v>
      </c>
      <c r="C19" t="str">
        <f>VLOOKUP(A19,DATA[],5,FALSE)</f>
        <v>Chadwell Heath Health Centre - The Upstairs Surgery</v>
      </c>
      <c r="D19" s="68">
        <f>VLOOKUP($A19,BaseLine!$N$9:$O$115,2,FALSE)</f>
        <v>89</v>
      </c>
      <c r="E19" s="40">
        <f ca="1">SUMIFS(INDIRECT(E$8),Payment_Data[Practice ID],$A19,Payment_Data[Quarter],$E$5)</f>
        <v>43</v>
      </c>
      <c r="F19" s="41">
        <f ca="1">SUMIFS(INDIRECT(F$8),Payment_Data[Practice ID],$A19,Payment_Data[Quarter],$E$5)</f>
        <v>42</v>
      </c>
      <c r="G19" s="37"/>
      <c r="H19" s="40">
        <f ca="1">SUMIFS(INDIRECT(H$8),Payment_Data[Practice ID],$A19,Payment_Data[Quarter],$H$5)</f>
        <v>0</v>
      </c>
      <c r="I19" s="41">
        <f ca="1">SUMIFS(INDIRECT(I$8),Payment_Data[Practice ID],$A19,Payment_Data[Quarter],$H$5)</f>
        <v>0</v>
      </c>
      <c r="J19" s="42" t="str">
        <f t="shared" ca="1" si="10"/>
        <v>-</v>
      </c>
      <c r="K19" s="37"/>
      <c r="L19" s="40">
        <f ca="1">SUMIFS(INDIRECT(L$8),Payment_Data[Practice ID],$A19,Payment_Data[Quarter],$L$5)</f>
        <v>0</v>
      </c>
      <c r="M19" s="41">
        <f ca="1">SUMIFS(INDIRECT(M$8),Payment_Data[Practice ID],$A19,Payment_Data[Quarter],$L$5)</f>
        <v>0</v>
      </c>
      <c r="N19" s="42" t="str">
        <f t="shared" ca="1" si="11"/>
        <v>-</v>
      </c>
      <c r="O19" s="33"/>
      <c r="P19" s="40">
        <f ca="1">SUMIFS(INDIRECT(P$8),Payment_Data[Practice ID],$A19,Payment_Data[Quarter],$P$5)</f>
        <v>0</v>
      </c>
      <c r="Q19" s="41">
        <f ca="1">SUMIFS(INDIRECT(Q$8),Payment_Data[Practice ID],$A19,Payment_Data[Quarter],$P$5)</f>
        <v>0</v>
      </c>
      <c r="R19" s="42" t="str">
        <f t="shared" ca="1" si="12"/>
        <v>-</v>
      </c>
      <c r="S19" s="33"/>
      <c r="T19" s="41">
        <f t="shared" ca="1" si="13"/>
        <v>42</v>
      </c>
      <c r="U19" s="56"/>
      <c r="V19" s="69">
        <f>VLOOKUP($A19,BaseLine!$B$8:$C$114,2,FALSE)</f>
        <v>317</v>
      </c>
      <c r="W19" s="37"/>
      <c r="X19" s="40">
        <f ca="1">SUMIFS(INDIRECT(X$8),Payment_Data[Practice ID],$A19,Payment_Data[Quarter],$X$5)</f>
        <v>40</v>
      </c>
      <c r="Y19" s="41">
        <f ca="1">SUMIFS(INDIRECT(Y$8),Payment_Data[Practice ID],$A19,Payment_Data[Quarter],$X$5)</f>
        <v>39</v>
      </c>
      <c r="Z19" s="37"/>
      <c r="AA19" s="40">
        <f ca="1">SUMIFS(INDIRECT(AA$8),Payment_Data[Practice ID],$A19,Payment_Data[Quarter],$AA$5)</f>
        <v>0</v>
      </c>
      <c r="AB19" s="41">
        <f ca="1">SUMIFS(INDIRECT(AB$8),Payment_Data[Practice ID],$A19,Payment_Data[Quarter],$AA$5)</f>
        <v>0</v>
      </c>
      <c r="AC19" s="42" t="str">
        <f t="shared" ca="1" si="14"/>
        <v>-</v>
      </c>
      <c r="AD19" s="37"/>
      <c r="AE19" s="40">
        <f ca="1">SUMIFS(INDIRECT(AE$8),Payment_Data[Practice ID],$A19,Payment_Data[Quarter],$AE$5)</f>
        <v>0</v>
      </c>
      <c r="AF19" s="41">
        <f ca="1">SUMIFS(INDIRECT(AF$8),Payment_Data[Practice ID],$A19,Payment_Data[Quarter],$AE$5)</f>
        <v>0</v>
      </c>
      <c r="AG19" s="42" t="str">
        <f t="shared" ca="1" si="15"/>
        <v>-</v>
      </c>
      <c r="AH19" s="33"/>
      <c r="AI19" s="40">
        <f ca="1">SUMIFS(INDIRECT(AI$8),Payment_Data[Practice ID],$A19,Payment_Data[Quarter],$AA$5)</f>
        <v>0</v>
      </c>
      <c r="AJ19" s="41">
        <f ca="1">SUMIFS(INDIRECT(AJ$8),Payment_Data[Practice ID],$A19,Payment_Data[Quarter],$AA$5)</f>
        <v>0</v>
      </c>
      <c r="AK19" s="84" t="str">
        <f t="shared" ca="1" si="16"/>
        <v>-</v>
      </c>
      <c r="AL19" s="33"/>
      <c r="AM19" s="31">
        <f t="shared" ca="1" si="17"/>
        <v>39</v>
      </c>
    </row>
    <row r="20" spans="1:39" x14ac:dyDescent="0.25">
      <c r="A20" t="s">
        <v>406</v>
      </c>
      <c r="B20" s="11" t="str">
        <f>VLOOKUP(A20,DATA[],4,FALSE)</f>
        <v>HV-1</v>
      </c>
      <c r="C20" t="str">
        <f>VLOOKUP(A20,DATA[],5,FALSE)</f>
        <v>The Modern Medical Centre</v>
      </c>
      <c r="D20" s="68">
        <f>VLOOKUP($A20,BaseLine!$N$9:$O$115,2,FALSE)</f>
        <v>78</v>
      </c>
      <c r="E20" s="40">
        <f ca="1">SUMIFS(INDIRECT(E$8),Payment_Data[Practice ID],$A20,Payment_Data[Quarter],$E$5)</f>
        <v>11</v>
      </c>
      <c r="F20" s="41">
        <f ca="1">SUMIFS(INDIRECT(F$8),Payment_Data[Practice ID],$A20,Payment_Data[Quarter],$E$5)</f>
        <v>8</v>
      </c>
      <c r="G20" s="37"/>
      <c r="H20" s="40">
        <f ca="1">SUMIFS(INDIRECT(H$8),Payment_Data[Practice ID],$A20,Payment_Data[Quarter],$H$5)</f>
        <v>0</v>
      </c>
      <c r="I20" s="41">
        <f ca="1">SUMIFS(INDIRECT(I$8),Payment_Data[Practice ID],$A20,Payment_Data[Quarter],$H$5)</f>
        <v>0</v>
      </c>
      <c r="J20" s="42" t="str">
        <f t="shared" ca="1" si="10"/>
        <v>-</v>
      </c>
      <c r="K20" s="37"/>
      <c r="L20" s="40">
        <f ca="1">SUMIFS(INDIRECT(L$8),Payment_Data[Practice ID],$A20,Payment_Data[Quarter],$L$5)</f>
        <v>0</v>
      </c>
      <c r="M20" s="41">
        <f ca="1">SUMIFS(INDIRECT(M$8),Payment_Data[Practice ID],$A20,Payment_Data[Quarter],$L$5)</f>
        <v>0</v>
      </c>
      <c r="N20" s="42" t="str">
        <f t="shared" ca="1" si="11"/>
        <v>-</v>
      </c>
      <c r="O20" s="33"/>
      <c r="P20" s="40">
        <f ca="1">SUMIFS(INDIRECT(P$8),Payment_Data[Practice ID],$A20,Payment_Data[Quarter],$P$5)</f>
        <v>0</v>
      </c>
      <c r="Q20" s="41">
        <f ca="1">SUMIFS(INDIRECT(Q$8),Payment_Data[Practice ID],$A20,Payment_Data[Quarter],$P$5)</f>
        <v>0</v>
      </c>
      <c r="R20" s="42" t="str">
        <f t="shared" ca="1" si="12"/>
        <v>-</v>
      </c>
      <c r="S20" s="33"/>
      <c r="T20" s="41">
        <f t="shared" ca="1" si="13"/>
        <v>8</v>
      </c>
      <c r="U20" s="56"/>
      <c r="V20" s="69">
        <f>VLOOKUP($A20,BaseLine!$B$8:$C$114,2,FALSE)</f>
        <v>248</v>
      </c>
      <c r="W20" s="37"/>
      <c r="X20" s="40">
        <f ca="1">SUMIFS(INDIRECT(X$8),Payment_Data[Practice ID],$A20,Payment_Data[Quarter],$X$5)</f>
        <v>30</v>
      </c>
      <c r="Y20" s="41">
        <f ca="1">SUMIFS(INDIRECT(Y$8),Payment_Data[Practice ID],$A20,Payment_Data[Quarter],$X$5)</f>
        <v>27</v>
      </c>
      <c r="Z20" s="37"/>
      <c r="AA20" s="40">
        <f ca="1">SUMIFS(INDIRECT(AA$8),Payment_Data[Practice ID],$A20,Payment_Data[Quarter],$AA$5)</f>
        <v>0</v>
      </c>
      <c r="AB20" s="41">
        <f ca="1">SUMIFS(INDIRECT(AB$8),Payment_Data[Practice ID],$A20,Payment_Data[Quarter],$AA$5)</f>
        <v>0</v>
      </c>
      <c r="AC20" s="42" t="str">
        <f t="shared" ca="1" si="14"/>
        <v>-</v>
      </c>
      <c r="AD20" s="37"/>
      <c r="AE20" s="40">
        <f ca="1">SUMIFS(INDIRECT(AE$8),Payment_Data[Practice ID],$A20,Payment_Data[Quarter],$AE$5)</f>
        <v>0</v>
      </c>
      <c r="AF20" s="41">
        <f ca="1">SUMIFS(INDIRECT(AF$8),Payment_Data[Practice ID],$A20,Payment_Data[Quarter],$AE$5)</f>
        <v>0</v>
      </c>
      <c r="AG20" s="42" t="str">
        <f t="shared" ca="1" si="15"/>
        <v>-</v>
      </c>
      <c r="AH20" s="33"/>
      <c r="AI20" s="40">
        <f ca="1">SUMIFS(INDIRECT(AI$8),Payment_Data[Practice ID],$A20,Payment_Data[Quarter],$AA$5)</f>
        <v>0</v>
      </c>
      <c r="AJ20" s="41">
        <f ca="1">SUMIFS(INDIRECT(AJ$8),Payment_Data[Practice ID],$A20,Payment_Data[Quarter],$AA$5)</f>
        <v>0</v>
      </c>
      <c r="AK20" s="84" t="str">
        <f t="shared" ca="1" si="16"/>
        <v>-</v>
      </c>
      <c r="AL20" s="33"/>
      <c r="AM20" s="31">
        <f t="shared" ca="1" si="17"/>
        <v>27</v>
      </c>
    </row>
    <row r="21" spans="1:39" x14ac:dyDescent="0.25">
      <c r="A21" t="s">
        <v>412</v>
      </c>
      <c r="B21" s="11" t="str">
        <f>VLOOKUP(A21,DATA[],4,FALSE)</f>
        <v>HV-1</v>
      </c>
      <c r="C21" t="str">
        <f>VLOOKUP(A21,DATA[],5,FALSE)</f>
        <v>Rush Green Medical Centre (Dr Poologanathan &amp; Partners)</v>
      </c>
      <c r="D21" s="68">
        <f>VLOOKUP($A21,BaseLine!$N$9:$O$115,2,FALSE)</f>
        <v>54</v>
      </c>
      <c r="E21" s="40">
        <f ca="1">SUMIFS(INDIRECT(E$8),Payment_Data[Practice ID],$A21,Payment_Data[Quarter],$E$5)</f>
        <v>8</v>
      </c>
      <c r="F21" s="41">
        <f ca="1">SUMIFS(INDIRECT(F$8),Payment_Data[Practice ID],$A21,Payment_Data[Quarter],$E$5)</f>
        <v>6</v>
      </c>
      <c r="G21" s="37"/>
      <c r="H21" s="40">
        <f ca="1">SUMIFS(INDIRECT(H$8),Payment_Data[Practice ID],$A21,Payment_Data[Quarter],$H$5)</f>
        <v>0</v>
      </c>
      <c r="I21" s="41">
        <f ca="1">SUMIFS(INDIRECT(I$8),Payment_Data[Practice ID],$A21,Payment_Data[Quarter],$H$5)</f>
        <v>0</v>
      </c>
      <c r="J21" s="42" t="str">
        <f t="shared" ca="1" si="10"/>
        <v>-</v>
      </c>
      <c r="K21" s="37"/>
      <c r="L21" s="40">
        <f ca="1">SUMIFS(INDIRECT(L$8),Payment_Data[Practice ID],$A21,Payment_Data[Quarter],$L$5)</f>
        <v>0</v>
      </c>
      <c r="M21" s="41">
        <f ca="1">SUMIFS(INDIRECT(M$8),Payment_Data[Practice ID],$A21,Payment_Data[Quarter],$L$5)</f>
        <v>0</v>
      </c>
      <c r="N21" s="42" t="str">
        <f t="shared" ca="1" si="11"/>
        <v>-</v>
      </c>
      <c r="O21" s="33"/>
      <c r="P21" s="40">
        <f ca="1">SUMIFS(INDIRECT(P$8),Payment_Data[Practice ID],$A21,Payment_Data[Quarter],$P$5)</f>
        <v>0</v>
      </c>
      <c r="Q21" s="41">
        <f ca="1">SUMIFS(INDIRECT(Q$8),Payment_Data[Practice ID],$A21,Payment_Data[Quarter],$P$5)</f>
        <v>0</v>
      </c>
      <c r="R21" s="42" t="str">
        <f t="shared" ca="1" si="12"/>
        <v>-</v>
      </c>
      <c r="S21" s="33"/>
      <c r="T21" s="41">
        <f t="shared" ca="1" si="13"/>
        <v>6</v>
      </c>
      <c r="U21" s="56"/>
      <c r="V21" s="69">
        <f>VLOOKUP($A21,BaseLine!$B$8:$C$114,2,FALSE)</f>
        <v>125</v>
      </c>
      <c r="W21" s="37"/>
      <c r="X21" s="40">
        <f ca="1">SUMIFS(INDIRECT(X$8),Payment_Data[Practice ID],$A21,Payment_Data[Quarter],$X$5)</f>
        <v>26</v>
      </c>
      <c r="Y21" s="41">
        <f ca="1">SUMIFS(INDIRECT(Y$8),Payment_Data[Practice ID],$A21,Payment_Data[Quarter],$X$5)</f>
        <v>25</v>
      </c>
      <c r="Z21" s="37"/>
      <c r="AA21" s="40">
        <f ca="1">SUMIFS(INDIRECT(AA$8),Payment_Data[Practice ID],$A21,Payment_Data[Quarter],$AA$5)</f>
        <v>0</v>
      </c>
      <c r="AB21" s="41">
        <f ca="1">SUMIFS(INDIRECT(AB$8),Payment_Data[Practice ID],$A21,Payment_Data[Quarter],$AA$5)</f>
        <v>0</v>
      </c>
      <c r="AC21" s="42" t="str">
        <f t="shared" ca="1" si="14"/>
        <v>-</v>
      </c>
      <c r="AD21" s="37"/>
      <c r="AE21" s="40">
        <f ca="1">SUMIFS(INDIRECT(AE$8),Payment_Data[Practice ID],$A21,Payment_Data[Quarter],$AE$5)</f>
        <v>0</v>
      </c>
      <c r="AF21" s="41">
        <f ca="1">SUMIFS(INDIRECT(AF$8),Payment_Data[Practice ID],$A21,Payment_Data[Quarter],$AE$5)</f>
        <v>0</v>
      </c>
      <c r="AG21" s="42" t="str">
        <f t="shared" ca="1" si="15"/>
        <v>-</v>
      </c>
      <c r="AH21" s="33"/>
      <c r="AI21" s="40">
        <f ca="1">SUMIFS(INDIRECT(AI$8),Payment_Data[Practice ID],$A21,Payment_Data[Quarter],$AA$5)</f>
        <v>0</v>
      </c>
      <c r="AJ21" s="41">
        <f ca="1">SUMIFS(INDIRECT(AJ$8),Payment_Data[Practice ID],$A21,Payment_Data[Quarter],$AA$5)</f>
        <v>0</v>
      </c>
      <c r="AK21" s="84" t="str">
        <f t="shared" ca="1" si="16"/>
        <v>-</v>
      </c>
      <c r="AL21" s="33"/>
      <c r="AM21" s="31">
        <f t="shared" ca="1" si="17"/>
        <v>25</v>
      </c>
    </row>
    <row r="22" spans="1:39" x14ac:dyDescent="0.25">
      <c r="A22" t="s">
        <v>417</v>
      </c>
      <c r="B22" s="11" t="str">
        <f>VLOOKUP(A22,DATA[],4,FALSE)</f>
        <v>HV-1</v>
      </c>
      <c r="C22" t="str">
        <f>VLOOKUP(A22,DATA[],5,FALSE)</f>
        <v>Rush Green Medical Centre (Dr Sanomi)</v>
      </c>
      <c r="D22" s="68">
        <f>VLOOKUP($A22,BaseLine!$N$9:$O$115,2,FALSE)</f>
        <v>81</v>
      </c>
      <c r="E22" s="40">
        <f ca="1">SUMIFS(INDIRECT(E$8),Payment_Data[Practice ID],$A22,Payment_Data[Quarter],$E$5)</f>
        <v>50</v>
      </c>
      <c r="F22" s="41">
        <f ca="1">SUMIFS(INDIRECT(F$8),Payment_Data[Practice ID],$A22,Payment_Data[Quarter],$E$5)</f>
        <v>30</v>
      </c>
      <c r="G22" s="37"/>
      <c r="H22" s="40">
        <f ca="1">SUMIFS(INDIRECT(H$8),Payment_Data[Practice ID],$A22,Payment_Data[Quarter],$H$5)</f>
        <v>0</v>
      </c>
      <c r="I22" s="41">
        <f ca="1">SUMIFS(INDIRECT(I$8),Payment_Data[Practice ID],$A22,Payment_Data[Quarter],$H$5)</f>
        <v>0</v>
      </c>
      <c r="J22" s="42" t="str">
        <f t="shared" ca="1" si="10"/>
        <v>-</v>
      </c>
      <c r="K22" s="37"/>
      <c r="L22" s="40">
        <f ca="1">SUMIFS(INDIRECT(L$8),Payment_Data[Practice ID],$A22,Payment_Data[Quarter],$L$5)</f>
        <v>0</v>
      </c>
      <c r="M22" s="41">
        <f ca="1">SUMIFS(INDIRECT(M$8),Payment_Data[Practice ID],$A22,Payment_Data[Quarter],$L$5)</f>
        <v>0</v>
      </c>
      <c r="N22" s="42" t="str">
        <f t="shared" ca="1" si="11"/>
        <v>-</v>
      </c>
      <c r="O22" s="33"/>
      <c r="P22" s="40">
        <f ca="1">SUMIFS(INDIRECT(P$8),Payment_Data[Practice ID],$A22,Payment_Data[Quarter],$P$5)</f>
        <v>0</v>
      </c>
      <c r="Q22" s="41">
        <f ca="1">SUMIFS(INDIRECT(Q$8),Payment_Data[Practice ID],$A22,Payment_Data[Quarter],$P$5)</f>
        <v>0</v>
      </c>
      <c r="R22" s="42" t="str">
        <f t="shared" ca="1" si="12"/>
        <v>-</v>
      </c>
      <c r="S22" s="33"/>
      <c r="T22" s="41">
        <f t="shared" ca="1" si="13"/>
        <v>30</v>
      </c>
      <c r="U22" s="56"/>
      <c r="V22" s="69">
        <f>VLOOKUP($A22,BaseLine!$B$8:$C$114,2,FALSE)</f>
        <v>205</v>
      </c>
      <c r="W22" s="37"/>
      <c r="X22" s="40">
        <f ca="1">SUMIFS(INDIRECT(X$8),Payment_Data[Practice ID],$A22,Payment_Data[Quarter],$X$5)</f>
        <v>63</v>
      </c>
      <c r="Y22" s="41">
        <f ca="1">SUMIFS(INDIRECT(Y$8),Payment_Data[Practice ID],$A22,Payment_Data[Quarter],$X$5)</f>
        <v>62</v>
      </c>
      <c r="Z22" s="37"/>
      <c r="AA22" s="40">
        <f ca="1">SUMIFS(INDIRECT(AA$8),Payment_Data[Practice ID],$A22,Payment_Data[Quarter],$AA$5)</f>
        <v>0</v>
      </c>
      <c r="AB22" s="41">
        <f ca="1">SUMIFS(INDIRECT(AB$8),Payment_Data[Practice ID],$A22,Payment_Data[Quarter],$AA$5)</f>
        <v>0</v>
      </c>
      <c r="AC22" s="42" t="str">
        <f t="shared" ca="1" si="14"/>
        <v>-</v>
      </c>
      <c r="AD22" s="37"/>
      <c r="AE22" s="40">
        <f ca="1">SUMIFS(INDIRECT(AE$8),Payment_Data[Practice ID],$A22,Payment_Data[Quarter],$AE$5)</f>
        <v>0</v>
      </c>
      <c r="AF22" s="41">
        <f ca="1">SUMIFS(INDIRECT(AF$8),Payment_Data[Practice ID],$A22,Payment_Data[Quarter],$AE$5)</f>
        <v>0</v>
      </c>
      <c r="AG22" s="42" t="str">
        <f t="shared" ca="1" si="15"/>
        <v>-</v>
      </c>
      <c r="AH22" s="33"/>
      <c r="AI22" s="40">
        <f ca="1">SUMIFS(INDIRECT(AI$8),Payment_Data[Practice ID],$A22,Payment_Data[Quarter],$AA$5)</f>
        <v>0</v>
      </c>
      <c r="AJ22" s="41">
        <f ca="1">SUMIFS(INDIRECT(AJ$8),Payment_Data[Practice ID],$A22,Payment_Data[Quarter],$AA$5)</f>
        <v>0</v>
      </c>
      <c r="AK22" s="84" t="str">
        <f t="shared" ca="1" si="16"/>
        <v>-</v>
      </c>
      <c r="AL22" s="33"/>
      <c r="AM22" s="31">
        <f t="shared" ca="1" si="17"/>
        <v>62</v>
      </c>
    </row>
    <row r="23" spans="1:39" x14ac:dyDescent="0.25">
      <c r="A23" t="s">
        <v>419</v>
      </c>
      <c r="B23" s="11" t="str">
        <f>VLOOKUP(A23,DATA[],4,FALSE)</f>
        <v>HV-1</v>
      </c>
      <c r="C23" t="str">
        <f>VLOOKUP(A23,DATA[],5,FALSE)</f>
        <v>High Street Surgery (Dr Pervez)</v>
      </c>
      <c r="D23" s="68">
        <f>VLOOKUP($A23,BaseLine!$N$9:$O$115,2,FALSE)</f>
        <v>57</v>
      </c>
      <c r="E23" s="40">
        <f ca="1">SUMIFS(INDIRECT(E$8),Payment_Data[Practice ID],$A23,Payment_Data[Quarter],$E$5)</f>
        <v>37</v>
      </c>
      <c r="F23" s="41">
        <f ca="1">SUMIFS(INDIRECT(F$8),Payment_Data[Practice ID],$A23,Payment_Data[Quarter],$E$5)</f>
        <v>14</v>
      </c>
      <c r="G23" s="37"/>
      <c r="H23" s="40">
        <f ca="1">SUMIFS(INDIRECT(H$8),Payment_Data[Practice ID],$A23,Payment_Data[Quarter],$H$5)</f>
        <v>0</v>
      </c>
      <c r="I23" s="41">
        <f ca="1">SUMIFS(INDIRECT(I$8),Payment_Data[Practice ID],$A23,Payment_Data[Quarter],$H$5)</f>
        <v>0</v>
      </c>
      <c r="J23" s="42" t="str">
        <f t="shared" ca="1" si="10"/>
        <v>-</v>
      </c>
      <c r="K23" s="37"/>
      <c r="L23" s="40">
        <f ca="1">SUMIFS(INDIRECT(L$8),Payment_Data[Practice ID],$A23,Payment_Data[Quarter],$L$5)</f>
        <v>0</v>
      </c>
      <c r="M23" s="41">
        <f ca="1">SUMIFS(INDIRECT(M$8),Payment_Data[Practice ID],$A23,Payment_Data[Quarter],$L$5)</f>
        <v>0</v>
      </c>
      <c r="N23" s="42" t="str">
        <f t="shared" ca="1" si="11"/>
        <v>-</v>
      </c>
      <c r="O23" s="33"/>
      <c r="P23" s="40">
        <f ca="1">SUMIFS(INDIRECT(P$8),Payment_Data[Practice ID],$A23,Payment_Data[Quarter],$P$5)</f>
        <v>0</v>
      </c>
      <c r="Q23" s="41">
        <f ca="1">SUMIFS(INDIRECT(Q$8),Payment_Data[Practice ID],$A23,Payment_Data[Quarter],$P$5)</f>
        <v>0</v>
      </c>
      <c r="R23" s="42" t="str">
        <f t="shared" ca="1" si="12"/>
        <v>-</v>
      </c>
      <c r="S23" s="33"/>
      <c r="T23" s="41">
        <f t="shared" ca="1" si="13"/>
        <v>14</v>
      </c>
      <c r="U23" s="56"/>
      <c r="V23" s="69">
        <f>VLOOKUP($A23,BaseLine!$B$8:$C$114,2,FALSE)</f>
        <v>118</v>
      </c>
      <c r="W23" s="37"/>
      <c r="X23" s="40">
        <f ca="1">SUMIFS(INDIRECT(X$8),Payment_Data[Practice ID],$A23,Payment_Data[Quarter],$X$5)</f>
        <v>53</v>
      </c>
      <c r="Y23" s="41">
        <f ca="1">SUMIFS(INDIRECT(Y$8),Payment_Data[Practice ID],$A23,Payment_Data[Quarter],$X$5)</f>
        <v>48</v>
      </c>
      <c r="Z23" s="37"/>
      <c r="AA23" s="40">
        <f ca="1">SUMIFS(INDIRECT(AA$8),Payment_Data[Practice ID],$A23,Payment_Data[Quarter],$AA$5)</f>
        <v>0</v>
      </c>
      <c r="AB23" s="41">
        <f ca="1">SUMIFS(INDIRECT(AB$8),Payment_Data[Practice ID],$A23,Payment_Data[Quarter],$AA$5)</f>
        <v>0</v>
      </c>
      <c r="AC23" s="42" t="str">
        <f t="shared" ca="1" si="14"/>
        <v>-</v>
      </c>
      <c r="AD23" s="37"/>
      <c r="AE23" s="40">
        <f ca="1">SUMIFS(INDIRECT(AE$8),Payment_Data[Practice ID],$A23,Payment_Data[Quarter],$AE$5)</f>
        <v>0</v>
      </c>
      <c r="AF23" s="41">
        <f ca="1">SUMIFS(INDIRECT(AF$8),Payment_Data[Practice ID],$A23,Payment_Data[Quarter],$AE$5)</f>
        <v>0</v>
      </c>
      <c r="AG23" s="42" t="str">
        <f t="shared" ca="1" si="15"/>
        <v>-</v>
      </c>
      <c r="AH23" s="33"/>
      <c r="AI23" s="40">
        <f ca="1">SUMIFS(INDIRECT(AI$8),Payment_Data[Practice ID],$A23,Payment_Data[Quarter],$AA$5)</f>
        <v>0</v>
      </c>
      <c r="AJ23" s="41">
        <f ca="1">SUMIFS(INDIRECT(AJ$8),Payment_Data[Practice ID],$A23,Payment_Data[Quarter],$AA$5)</f>
        <v>0</v>
      </c>
      <c r="AK23" s="84" t="str">
        <f t="shared" ca="1" si="16"/>
        <v>-</v>
      </c>
      <c r="AL23" s="33"/>
      <c r="AM23" s="31">
        <f t="shared" ca="1" si="17"/>
        <v>48</v>
      </c>
    </row>
    <row r="24" spans="1:39" x14ac:dyDescent="0.25">
      <c r="A24" t="s">
        <v>430</v>
      </c>
      <c r="B24" s="11" t="str">
        <f>VLOOKUP(A24,DATA[],4,FALSE)</f>
        <v>HV-2</v>
      </c>
      <c r="C24" t="str">
        <f>VLOOKUP(A24,DATA[],5,FALSE)</f>
        <v>Western Road Medical Centre</v>
      </c>
      <c r="D24" s="68">
        <f>VLOOKUP($A24,BaseLine!$N$9:$O$115,2,FALSE)</f>
        <v>197</v>
      </c>
      <c r="E24" s="40">
        <f ca="1">SUMIFS(INDIRECT(E$8),Payment_Data[Practice ID],$A24,Payment_Data[Quarter],$E$5)</f>
        <v>25</v>
      </c>
      <c r="F24" s="41">
        <f ca="1">SUMIFS(INDIRECT(F$8),Payment_Data[Practice ID],$A24,Payment_Data[Quarter],$E$5)</f>
        <v>21</v>
      </c>
      <c r="G24" s="37"/>
      <c r="H24" s="40">
        <f ca="1">SUMIFS(INDIRECT(H$8),Payment_Data[Practice ID],$A24,Payment_Data[Quarter],$H$5)</f>
        <v>0</v>
      </c>
      <c r="I24" s="41">
        <f ca="1">SUMIFS(INDIRECT(I$8),Payment_Data[Practice ID],$A24,Payment_Data[Quarter],$H$5)</f>
        <v>0</v>
      </c>
      <c r="J24" s="42" t="str">
        <f t="shared" ca="1" si="10"/>
        <v>-</v>
      </c>
      <c r="K24" s="37"/>
      <c r="L24" s="40">
        <f ca="1">SUMIFS(INDIRECT(L$8),Payment_Data[Practice ID],$A24,Payment_Data[Quarter],$L$5)</f>
        <v>0</v>
      </c>
      <c r="M24" s="41">
        <f ca="1">SUMIFS(INDIRECT(M$8),Payment_Data[Practice ID],$A24,Payment_Data[Quarter],$L$5)</f>
        <v>0</v>
      </c>
      <c r="N24" s="42" t="str">
        <f t="shared" ca="1" si="11"/>
        <v>-</v>
      </c>
      <c r="O24" s="33"/>
      <c r="P24" s="40">
        <f ca="1">SUMIFS(INDIRECT(P$8),Payment_Data[Practice ID],$A24,Payment_Data[Quarter],$P$5)</f>
        <v>0</v>
      </c>
      <c r="Q24" s="41">
        <f ca="1">SUMIFS(INDIRECT(Q$8),Payment_Data[Practice ID],$A24,Payment_Data[Quarter],$P$5)</f>
        <v>0</v>
      </c>
      <c r="R24" s="42" t="str">
        <f t="shared" ca="1" si="12"/>
        <v>-</v>
      </c>
      <c r="S24" s="33"/>
      <c r="T24" s="41">
        <f t="shared" ca="1" si="13"/>
        <v>21</v>
      </c>
      <c r="U24" s="56"/>
      <c r="V24" s="69">
        <f>VLOOKUP($A24,BaseLine!$B$8:$C$114,2,FALSE)</f>
        <v>703</v>
      </c>
      <c r="W24" s="37"/>
      <c r="X24" s="40">
        <f ca="1">SUMIFS(INDIRECT(X$8),Payment_Data[Practice ID],$A24,Payment_Data[Quarter],$X$5)</f>
        <v>75</v>
      </c>
      <c r="Y24" s="41">
        <f ca="1">SUMIFS(INDIRECT(Y$8),Payment_Data[Practice ID],$A24,Payment_Data[Quarter],$X$5)</f>
        <v>72</v>
      </c>
      <c r="Z24" s="37"/>
      <c r="AA24" s="40">
        <f ca="1">SUMIFS(INDIRECT(AA$8),Payment_Data[Practice ID],$A24,Payment_Data[Quarter],$AA$5)</f>
        <v>0</v>
      </c>
      <c r="AB24" s="41">
        <f ca="1">SUMIFS(INDIRECT(AB$8),Payment_Data[Practice ID],$A24,Payment_Data[Quarter],$AA$5)</f>
        <v>0</v>
      </c>
      <c r="AC24" s="42" t="str">
        <f t="shared" ca="1" si="14"/>
        <v>-</v>
      </c>
      <c r="AD24" s="37"/>
      <c r="AE24" s="40">
        <f ca="1">SUMIFS(INDIRECT(AE$8),Payment_Data[Practice ID],$A24,Payment_Data[Quarter],$AE$5)</f>
        <v>0</v>
      </c>
      <c r="AF24" s="41">
        <f ca="1">SUMIFS(INDIRECT(AF$8),Payment_Data[Practice ID],$A24,Payment_Data[Quarter],$AE$5)</f>
        <v>0</v>
      </c>
      <c r="AG24" s="42" t="str">
        <f t="shared" ca="1" si="15"/>
        <v>-</v>
      </c>
      <c r="AH24" s="33"/>
      <c r="AI24" s="40">
        <f ca="1">SUMIFS(INDIRECT(AI$8),Payment_Data[Practice ID],$A24,Payment_Data[Quarter],$AA$5)</f>
        <v>0</v>
      </c>
      <c r="AJ24" s="41">
        <f ca="1">SUMIFS(INDIRECT(AJ$8),Payment_Data[Practice ID],$A24,Payment_Data[Quarter],$AA$5)</f>
        <v>0</v>
      </c>
      <c r="AK24" s="84" t="str">
        <f t="shared" ca="1" si="16"/>
        <v>-</v>
      </c>
      <c r="AL24" s="33"/>
      <c r="AM24" s="31">
        <f t="shared" ca="1" si="17"/>
        <v>72</v>
      </c>
    </row>
    <row r="25" spans="1:39" x14ac:dyDescent="0.25">
      <c r="A25" t="s">
        <v>437</v>
      </c>
      <c r="B25" s="11" t="str">
        <f>VLOOKUP(A25,DATA[],4,FALSE)</f>
        <v>HV-2</v>
      </c>
      <c r="C25" t="str">
        <f>VLOOKUP(A25,DATA[],5,FALSE)</f>
        <v>The New Medical Centre</v>
      </c>
      <c r="D25" s="68">
        <f>VLOOKUP($A25,BaseLine!$N$9:$O$115,2,FALSE)</f>
        <v>122</v>
      </c>
      <c r="E25" s="40">
        <f ca="1">SUMIFS(INDIRECT(E$8),Payment_Data[Practice ID],$A25,Payment_Data[Quarter],$E$5)</f>
        <v>10</v>
      </c>
      <c r="F25" s="41">
        <f ca="1">SUMIFS(INDIRECT(F$8),Payment_Data[Practice ID],$A25,Payment_Data[Quarter],$E$5)</f>
        <v>0</v>
      </c>
      <c r="G25" s="37"/>
      <c r="H25" s="40">
        <f ca="1">SUMIFS(INDIRECT(H$8),Payment_Data[Practice ID],$A25,Payment_Data[Quarter],$H$5)</f>
        <v>0</v>
      </c>
      <c r="I25" s="41">
        <f ca="1">SUMIFS(INDIRECT(I$8),Payment_Data[Practice ID],$A25,Payment_Data[Quarter],$H$5)</f>
        <v>0</v>
      </c>
      <c r="J25" s="42" t="str">
        <f t="shared" ca="1" si="10"/>
        <v>-</v>
      </c>
      <c r="K25" s="37"/>
      <c r="L25" s="40">
        <f ca="1">SUMIFS(INDIRECT(L$8),Payment_Data[Practice ID],$A25,Payment_Data[Quarter],$L$5)</f>
        <v>0</v>
      </c>
      <c r="M25" s="41">
        <f ca="1">SUMIFS(INDIRECT(M$8),Payment_Data[Practice ID],$A25,Payment_Data[Quarter],$L$5)</f>
        <v>0</v>
      </c>
      <c r="N25" s="42" t="str">
        <f t="shared" ca="1" si="11"/>
        <v>-</v>
      </c>
      <c r="O25" s="33"/>
      <c r="P25" s="40">
        <f ca="1">SUMIFS(INDIRECT(P$8),Payment_Data[Practice ID],$A25,Payment_Data[Quarter],$P$5)</f>
        <v>0</v>
      </c>
      <c r="Q25" s="41">
        <f ca="1">SUMIFS(INDIRECT(Q$8),Payment_Data[Practice ID],$A25,Payment_Data[Quarter],$P$5)</f>
        <v>0</v>
      </c>
      <c r="R25" s="42" t="str">
        <f t="shared" ca="1" si="12"/>
        <v>-</v>
      </c>
      <c r="S25" s="33"/>
      <c r="T25" s="41">
        <f t="shared" ca="1" si="13"/>
        <v>0</v>
      </c>
      <c r="U25" s="56"/>
      <c r="V25" s="69">
        <f>VLOOKUP($A25,BaseLine!$B$8:$C$114,2,FALSE)</f>
        <v>441</v>
      </c>
      <c r="W25" s="37"/>
      <c r="X25" s="40">
        <f ca="1">SUMIFS(INDIRECT(X$8),Payment_Data[Practice ID],$A25,Payment_Data[Quarter],$X$5)</f>
        <v>87</v>
      </c>
      <c r="Y25" s="41">
        <f ca="1">SUMIFS(INDIRECT(Y$8),Payment_Data[Practice ID],$A25,Payment_Data[Quarter],$X$5)</f>
        <v>77</v>
      </c>
      <c r="Z25" s="37"/>
      <c r="AA25" s="40">
        <f ca="1">SUMIFS(INDIRECT(AA$8),Payment_Data[Practice ID],$A25,Payment_Data[Quarter],$AA$5)</f>
        <v>0</v>
      </c>
      <c r="AB25" s="41">
        <f ca="1">SUMIFS(INDIRECT(AB$8),Payment_Data[Practice ID],$A25,Payment_Data[Quarter],$AA$5)</f>
        <v>0</v>
      </c>
      <c r="AC25" s="42" t="str">
        <f t="shared" ca="1" si="14"/>
        <v>-</v>
      </c>
      <c r="AD25" s="37"/>
      <c r="AE25" s="40">
        <f ca="1">SUMIFS(INDIRECT(AE$8),Payment_Data[Practice ID],$A25,Payment_Data[Quarter],$AE$5)</f>
        <v>0</v>
      </c>
      <c r="AF25" s="41">
        <f ca="1">SUMIFS(INDIRECT(AF$8),Payment_Data[Practice ID],$A25,Payment_Data[Quarter],$AE$5)</f>
        <v>0</v>
      </c>
      <c r="AG25" s="42" t="str">
        <f t="shared" ca="1" si="15"/>
        <v>-</v>
      </c>
      <c r="AH25" s="33"/>
      <c r="AI25" s="40">
        <f ca="1">SUMIFS(INDIRECT(AI$8),Payment_Data[Practice ID],$A25,Payment_Data[Quarter],$AA$5)</f>
        <v>0</v>
      </c>
      <c r="AJ25" s="41">
        <f ca="1">SUMIFS(INDIRECT(AJ$8),Payment_Data[Practice ID],$A25,Payment_Data[Quarter],$AA$5)</f>
        <v>0</v>
      </c>
      <c r="AK25" s="84" t="str">
        <f t="shared" ca="1" si="16"/>
        <v>-</v>
      </c>
      <c r="AL25" s="33"/>
      <c r="AM25" s="31">
        <f t="shared" ca="1" si="17"/>
        <v>77</v>
      </c>
    </row>
    <row r="26" spans="1:39" x14ac:dyDescent="0.25">
      <c r="A26" t="s">
        <v>442</v>
      </c>
      <c r="B26" s="11" t="str">
        <f>VLOOKUP(A26,DATA[],4,FALSE)</f>
        <v>HV-2</v>
      </c>
      <c r="C26" t="str">
        <f>VLOOKUP(A26,DATA[],5,FALSE)</f>
        <v>North Street Medical Care</v>
      </c>
      <c r="D26" s="68">
        <f>VLOOKUP($A26,BaseLine!$N$9:$O$115,2,FALSE)</f>
        <v>292</v>
      </c>
      <c r="E26" s="40">
        <f ca="1">SUMIFS(INDIRECT(E$8),Payment_Data[Practice ID],$A26,Payment_Data[Quarter],$E$5)</f>
        <v>76</v>
      </c>
      <c r="F26" s="41">
        <f ca="1">SUMIFS(INDIRECT(F$8),Payment_Data[Practice ID],$A26,Payment_Data[Quarter],$E$5)</f>
        <v>36</v>
      </c>
      <c r="G26" s="37"/>
      <c r="H26" s="40">
        <f ca="1">SUMIFS(INDIRECT(H$8),Payment_Data[Practice ID],$A26,Payment_Data[Quarter],$H$5)</f>
        <v>0</v>
      </c>
      <c r="I26" s="41">
        <f ca="1">SUMIFS(INDIRECT(I$8),Payment_Data[Practice ID],$A26,Payment_Data[Quarter],$H$5)</f>
        <v>0</v>
      </c>
      <c r="J26" s="42" t="str">
        <f t="shared" ca="1" si="10"/>
        <v>-</v>
      </c>
      <c r="K26" s="37"/>
      <c r="L26" s="40">
        <f ca="1">SUMIFS(INDIRECT(L$8),Payment_Data[Practice ID],$A26,Payment_Data[Quarter],$L$5)</f>
        <v>0</v>
      </c>
      <c r="M26" s="41">
        <f ca="1">SUMIFS(INDIRECT(M$8),Payment_Data[Practice ID],$A26,Payment_Data[Quarter],$L$5)</f>
        <v>0</v>
      </c>
      <c r="N26" s="42" t="str">
        <f t="shared" ca="1" si="11"/>
        <v>-</v>
      </c>
      <c r="O26" s="33"/>
      <c r="P26" s="40">
        <f ca="1">SUMIFS(INDIRECT(P$8),Payment_Data[Practice ID],$A26,Payment_Data[Quarter],$P$5)</f>
        <v>0</v>
      </c>
      <c r="Q26" s="41">
        <f ca="1">SUMIFS(INDIRECT(Q$8),Payment_Data[Practice ID],$A26,Payment_Data[Quarter],$P$5)</f>
        <v>0</v>
      </c>
      <c r="R26" s="42" t="str">
        <f t="shared" ca="1" si="12"/>
        <v>-</v>
      </c>
      <c r="S26" s="33"/>
      <c r="T26" s="41">
        <f t="shared" ca="1" si="13"/>
        <v>36</v>
      </c>
      <c r="U26" s="56"/>
      <c r="V26" s="69">
        <f>VLOOKUP($A26,BaseLine!$B$8:$C$114,2,FALSE)</f>
        <v>883</v>
      </c>
      <c r="W26" s="37"/>
      <c r="X26" s="40">
        <f ca="1">SUMIFS(INDIRECT(X$8),Payment_Data[Practice ID],$A26,Payment_Data[Quarter],$X$5)</f>
        <v>158</v>
      </c>
      <c r="Y26" s="41">
        <f ca="1">SUMIFS(INDIRECT(Y$8),Payment_Data[Practice ID],$A26,Payment_Data[Quarter],$X$5)</f>
        <v>154</v>
      </c>
      <c r="Z26" s="37"/>
      <c r="AA26" s="40">
        <f ca="1">SUMIFS(INDIRECT(AA$8),Payment_Data[Practice ID],$A26,Payment_Data[Quarter],$AA$5)</f>
        <v>0</v>
      </c>
      <c r="AB26" s="41">
        <f ca="1">SUMIFS(INDIRECT(AB$8),Payment_Data[Practice ID],$A26,Payment_Data[Quarter],$AA$5)</f>
        <v>0</v>
      </c>
      <c r="AC26" s="42" t="str">
        <f t="shared" ca="1" si="14"/>
        <v>-</v>
      </c>
      <c r="AD26" s="37"/>
      <c r="AE26" s="40">
        <f ca="1">SUMIFS(INDIRECT(AE$8),Payment_Data[Practice ID],$A26,Payment_Data[Quarter],$AE$5)</f>
        <v>0</v>
      </c>
      <c r="AF26" s="41">
        <f ca="1">SUMIFS(INDIRECT(AF$8),Payment_Data[Practice ID],$A26,Payment_Data[Quarter],$AE$5)</f>
        <v>0</v>
      </c>
      <c r="AG26" s="42" t="str">
        <f t="shared" ca="1" si="15"/>
        <v>-</v>
      </c>
      <c r="AH26" s="33"/>
      <c r="AI26" s="40">
        <f ca="1">SUMIFS(INDIRECT(AI$8),Payment_Data[Practice ID],$A26,Payment_Data[Quarter],$AA$5)</f>
        <v>0</v>
      </c>
      <c r="AJ26" s="41">
        <f ca="1">SUMIFS(INDIRECT(AJ$8),Payment_Data[Practice ID],$A26,Payment_Data[Quarter],$AA$5)</f>
        <v>0</v>
      </c>
      <c r="AK26" s="84" t="str">
        <f t="shared" ca="1" si="16"/>
        <v>-</v>
      </c>
      <c r="AL26" s="33"/>
      <c r="AM26" s="31">
        <f t="shared" ca="1" si="17"/>
        <v>154</v>
      </c>
    </row>
    <row r="27" spans="1:39" x14ac:dyDescent="0.25">
      <c r="A27" t="s">
        <v>447</v>
      </c>
      <c r="B27" s="11" t="str">
        <f>VLOOKUP(A27,DATA[],4,FALSE)</f>
        <v>HV-3</v>
      </c>
      <c r="C27" t="str">
        <f>VLOOKUP(A27,DATA[],5,FALSE)</f>
        <v>Ashton Gardens Surgery</v>
      </c>
      <c r="D27" s="68">
        <f>VLOOKUP($A27,BaseLine!$N$9:$O$115,2,FALSE)</f>
        <v>16</v>
      </c>
      <c r="E27" s="40">
        <f ca="1">SUMIFS(INDIRECT(E$8),Payment_Data[Practice ID],$A27,Payment_Data[Quarter],$E$5)</f>
        <v>5</v>
      </c>
      <c r="F27" s="41">
        <f ca="1">SUMIFS(INDIRECT(F$8),Payment_Data[Practice ID],$A27,Payment_Data[Quarter],$E$5)</f>
        <v>3</v>
      </c>
      <c r="G27" s="37"/>
      <c r="H27" s="40">
        <f ca="1">SUMIFS(INDIRECT(H$8),Payment_Data[Practice ID],$A27,Payment_Data[Quarter],$H$5)</f>
        <v>0</v>
      </c>
      <c r="I27" s="41">
        <f ca="1">SUMIFS(INDIRECT(I$8),Payment_Data[Practice ID],$A27,Payment_Data[Quarter],$H$5)</f>
        <v>0</v>
      </c>
      <c r="J27" s="42" t="str">
        <f t="shared" ca="1" si="10"/>
        <v>-</v>
      </c>
      <c r="K27" s="37"/>
      <c r="L27" s="40">
        <f ca="1">SUMIFS(INDIRECT(L$8),Payment_Data[Practice ID],$A27,Payment_Data[Quarter],$L$5)</f>
        <v>0</v>
      </c>
      <c r="M27" s="41">
        <f ca="1">SUMIFS(INDIRECT(M$8),Payment_Data[Practice ID],$A27,Payment_Data[Quarter],$L$5)</f>
        <v>0</v>
      </c>
      <c r="N27" s="42" t="str">
        <f t="shared" ca="1" si="11"/>
        <v>-</v>
      </c>
      <c r="O27" s="33"/>
      <c r="P27" s="40">
        <f ca="1">SUMIFS(INDIRECT(P$8),Payment_Data[Practice ID],$A27,Payment_Data[Quarter],$P$5)</f>
        <v>0</v>
      </c>
      <c r="Q27" s="41">
        <f ca="1">SUMIFS(INDIRECT(Q$8),Payment_Data[Practice ID],$A27,Payment_Data[Quarter],$P$5)</f>
        <v>0</v>
      </c>
      <c r="R27" s="42" t="str">
        <f t="shared" ca="1" si="12"/>
        <v>-</v>
      </c>
      <c r="S27" s="33"/>
      <c r="T27" s="41">
        <f t="shared" ca="1" si="13"/>
        <v>3</v>
      </c>
      <c r="U27" s="56"/>
      <c r="V27" s="69">
        <f>VLOOKUP($A27,BaseLine!$B$8:$C$114,2,FALSE)</f>
        <v>132</v>
      </c>
      <c r="W27" s="37"/>
      <c r="X27" s="40">
        <f ca="1">SUMIFS(INDIRECT(X$8),Payment_Data[Practice ID],$A27,Payment_Data[Quarter],$X$5)</f>
        <v>23</v>
      </c>
      <c r="Y27" s="41">
        <f ca="1">SUMIFS(INDIRECT(Y$8),Payment_Data[Practice ID],$A27,Payment_Data[Quarter],$X$5)</f>
        <v>23</v>
      </c>
      <c r="Z27" s="37"/>
      <c r="AA27" s="40">
        <f ca="1">SUMIFS(INDIRECT(AA$8),Payment_Data[Practice ID],$A27,Payment_Data[Quarter],$AA$5)</f>
        <v>0</v>
      </c>
      <c r="AB27" s="41">
        <f ca="1">SUMIFS(INDIRECT(AB$8),Payment_Data[Practice ID],$A27,Payment_Data[Quarter],$AA$5)</f>
        <v>0</v>
      </c>
      <c r="AC27" s="42" t="str">
        <f t="shared" ca="1" si="14"/>
        <v>-</v>
      </c>
      <c r="AD27" s="37"/>
      <c r="AE27" s="40">
        <f ca="1">SUMIFS(INDIRECT(AE$8),Payment_Data[Practice ID],$A27,Payment_Data[Quarter],$AE$5)</f>
        <v>0</v>
      </c>
      <c r="AF27" s="41">
        <f ca="1">SUMIFS(INDIRECT(AF$8),Payment_Data[Practice ID],$A27,Payment_Data[Quarter],$AE$5)</f>
        <v>0</v>
      </c>
      <c r="AG27" s="42" t="str">
        <f t="shared" ca="1" si="15"/>
        <v>-</v>
      </c>
      <c r="AH27" s="33"/>
      <c r="AI27" s="40">
        <f ca="1">SUMIFS(INDIRECT(AI$8),Payment_Data[Practice ID],$A27,Payment_Data[Quarter],$AA$5)</f>
        <v>0</v>
      </c>
      <c r="AJ27" s="41">
        <f ca="1">SUMIFS(INDIRECT(AJ$8),Payment_Data[Practice ID],$A27,Payment_Data[Quarter],$AA$5)</f>
        <v>0</v>
      </c>
      <c r="AK27" s="84" t="str">
        <f t="shared" ca="1" si="16"/>
        <v>-</v>
      </c>
      <c r="AL27" s="33"/>
      <c r="AM27" s="31">
        <f t="shared" ca="1" si="17"/>
        <v>23</v>
      </c>
    </row>
    <row r="28" spans="1:39" x14ac:dyDescent="0.25">
      <c r="A28" t="s">
        <v>451</v>
      </c>
      <c r="B28" s="11" t="str">
        <f>VLOOKUP(A28,DATA[],4,FALSE)</f>
        <v>HV-3</v>
      </c>
      <c r="C28" t="str">
        <f>VLOOKUP(A28,DATA[],5,FALSE)</f>
        <v>Petersfield Surgery</v>
      </c>
      <c r="D28" s="68">
        <f>VLOOKUP($A28,BaseLine!$N$9:$O$115,2,FALSE)</f>
        <v>255</v>
      </c>
      <c r="E28" s="40">
        <f ca="1">SUMIFS(INDIRECT(E$8),Payment_Data[Practice ID],$A28,Payment_Data[Quarter],$E$5)</f>
        <v>6</v>
      </c>
      <c r="F28" s="41">
        <f ca="1">SUMIFS(INDIRECT(F$8),Payment_Data[Practice ID],$A28,Payment_Data[Quarter],$E$5)</f>
        <v>2</v>
      </c>
      <c r="G28" s="37"/>
      <c r="H28" s="40">
        <f ca="1">SUMIFS(INDIRECT(H$8),Payment_Data[Practice ID],$A28,Payment_Data[Quarter],$H$5)</f>
        <v>0</v>
      </c>
      <c r="I28" s="41">
        <f ca="1">SUMIFS(INDIRECT(I$8),Payment_Data[Practice ID],$A28,Payment_Data[Quarter],$H$5)</f>
        <v>0</v>
      </c>
      <c r="J28" s="42" t="str">
        <f t="shared" ca="1" si="10"/>
        <v>-</v>
      </c>
      <c r="K28" s="37"/>
      <c r="L28" s="40">
        <f ca="1">SUMIFS(INDIRECT(L$8),Payment_Data[Practice ID],$A28,Payment_Data[Quarter],$L$5)</f>
        <v>0</v>
      </c>
      <c r="M28" s="41">
        <f ca="1">SUMIFS(INDIRECT(M$8),Payment_Data[Practice ID],$A28,Payment_Data[Quarter],$L$5)</f>
        <v>0</v>
      </c>
      <c r="N28" s="42" t="str">
        <f t="shared" ca="1" si="11"/>
        <v>-</v>
      </c>
      <c r="O28" s="33"/>
      <c r="P28" s="40">
        <f ca="1">SUMIFS(INDIRECT(P$8),Payment_Data[Practice ID],$A28,Payment_Data[Quarter],$P$5)</f>
        <v>0</v>
      </c>
      <c r="Q28" s="41">
        <f ca="1">SUMIFS(INDIRECT(Q$8),Payment_Data[Practice ID],$A28,Payment_Data[Quarter],$P$5)</f>
        <v>0</v>
      </c>
      <c r="R28" s="42" t="str">
        <f t="shared" ca="1" si="12"/>
        <v>-</v>
      </c>
      <c r="S28" s="33"/>
      <c r="T28" s="41">
        <f t="shared" ca="1" si="13"/>
        <v>2</v>
      </c>
      <c r="U28" s="56"/>
      <c r="V28" s="69">
        <f>VLOOKUP($A28,BaseLine!$B$8:$C$114,2,FALSE)</f>
        <v>362</v>
      </c>
      <c r="W28" s="37"/>
      <c r="X28" s="40">
        <f ca="1">SUMIFS(INDIRECT(X$8),Payment_Data[Practice ID],$A28,Payment_Data[Quarter],$X$5)</f>
        <v>20</v>
      </c>
      <c r="Y28" s="41">
        <f ca="1">SUMIFS(INDIRECT(Y$8),Payment_Data[Practice ID],$A28,Payment_Data[Quarter],$X$5)</f>
        <v>18</v>
      </c>
      <c r="Z28" s="37"/>
      <c r="AA28" s="40">
        <f ca="1">SUMIFS(INDIRECT(AA$8),Payment_Data[Practice ID],$A28,Payment_Data[Quarter],$AA$5)</f>
        <v>0</v>
      </c>
      <c r="AB28" s="41">
        <f ca="1">SUMIFS(INDIRECT(AB$8),Payment_Data[Practice ID],$A28,Payment_Data[Quarter],$AA$5)</f>
        <v>0</v>
      </c>
      <c r="AC28" s="42" t="str">
        <f t="shared" ca="1" si="14"/>
        <v>-</v>
      </c>
      <c r="AD28" s="37"/>
      <c r="AE28" s="40">
        <f ca="1">SUMIFS(INDIRECT(AE$8),Payment_Data[Practice ID],$A28,Payment_Data[Quarter],$AE$5)</f>
        <v>0</v>
      </c>
      <c r="AF28" s="41">
        <f ca="1">SUMIFS(INDIRECT(AF$8),Payment_Data[Practice ID],$A28,Payment_Data[Quarter],$AE$5)</f>
        <v>0</v>
      </c>
      <c r="AG28" s="42" t="str">
        <f t="shared" ca="1" si="15"/>
        <v>-</v>
      </c>
      <c r="AH28" s="33"/>
      <c r="AI28" s="40">
        <f ca="1">SUMIFS(INDIRECT(AI$8),Payment_Data[Practice ID],$A28,Payment_Data[Quarter],$AA$5)</f>
        <v>0</v>
      </c>
      <c r="AJ28" s="41">
        <f ca="1">SUMIFS(INDIRECT(AJ$8),Payment_Data[Practice ID],$A28,Payment_Data[Quarter],$AA$5)</f>
        <v>0</v>
      </c>
      <c r="AK28" s="84" t="str">
        <f t="shared" ca="1" si="16"/>
        <v>-</v>
      </c>
      <c r="AL28" s="33"/>
      <c r="AM28" s="31">
        <f t="shared" ca="1" si="17"/>
        <v>18</v>
      </c>
    </row>
    <row r="29" spans="1:39" x14ac:dyDescent="0.25">
      <c r="A29" t="s">
        <v>457</v>
      </c>
      <c r="B29" s="11" t="str">
        <f>VLOOKUP(A29,DATA[],4,FALSE)</f>
        <v>HV-3</v>
      </c>
      <c r="C29" t="str">
        <f>VLOOKUP(A29,DATA[],5,FALSE)</f>
        <v>Ingrebourne Medical Centre</v>
      </c>
      <c r="D29" s="68">
        <f>VLOOKUP($A29,BaseLine!$N$9:$O$115,2,FALSE)</f>
        <v>63</v>
      </c>
      <c r="E29" s="40">
        <f ca="1">SUMIFS(INDIRECT(E$8),Payment_Data[Practice ID],$A29,Payment_Data[Quarter],$E$5)</f>
        <v>14</v>
      </c>
      <c r="F29" s="41">
        <f ca="1">SUMIFS(INDIRECT(F$8),Payment_Data[Practice ID],$A29,Payment_Data[Quarter],$E$5)</f>
        <v>1</v>
      </c>
      <c r="G29" s="37"/>
      <c r="H29" s="40">
        <f ca="1">SUMIFS(INDIRECT(H$8),Payment_Data[Practice ID],$A29,Payment_Data[Quarter],$H$5)</f>
        <v>0</v>
      </c>
      <c r="I29" s="41">
        <f ca="1">SUMIFS(INDIRECT(I$8),Payment_Data[Practice ID],$A29,Payment_Data[Quarter],$H$5)</f>
        <v>0</v>
      </c>
      <c r="J29" s="42" t="str">
        <f t="shared" ca="1" si="10"/>
        <v>-</v>
      </c>
      <c r="K29" s="37"/>
      <c r="L29" s="40">
        <f ca="1">SUMIFS(INDIRECT(L$8),Payment_Data[Practice ID],$A29,Payment_Data[Quarter],$L$5)</f>
        <v>0</v>
      </c>
      <c r="M29" s="41">
        <f ca="1">SUMIFS(INDIRECT(M$8),Payment_Data[Practice ID],$A29,Payment_Data[Quarter],$L$5)</f>
        <v>0</v>
      </c>
      <c r="N29" s="42" t="str">
        <f t="shared" ca="1" si="11"/>
        <v>-</v>
      </c>
      <c r="O29" s="33"/>
      <c r="P29" s="40">
        <f ca="1">SUMIFS(INDIRECT(P$8),Payment_Data[Practice ID],$A29,Payment_Data[Quarter],$P$5)</f>
        <v>0</v>
      </c>
      <c r="Q29" s="41">
        <f ca="1">SUMIFS(INDIRECT(Q$8),Payment_Data[Practice ID],$A29,Payment_Data[Quarter],$P$5)</f>
        <v>0</v>
      </c>
      <c r="R29" s="42" t="str">
        <f t="shared" ca="1" si="12"/>
        <v>-</v>
      </c>
      <c r="S29" s="33"/>
      <c r="T29" s="41">
        <f t="shared" ca="1" si="13"/>
        <v>1</v>
      </c>
      <c r="U29" s="56"/>
      <c r="V29" s="69">
        <f>VLOOKUP($A29,BaseLine!$B$8:$C$114,2,FALSE)</f>
        <v>133</v>
      </c>
      <c r="W29" s="37"/>
      <c r="X29" s="40">
        <f ca="1">SUMIFS(INDIRECT(X$8),Payment_Data[Practice ID],$A29,Payment_Data[Quarter],$X$5)</f>
        <v>24</v>
      </c>
      <c r="Y29" s="41">
        <f ca="1">SUMIFS(INDIRECT(Y$8),Payment_Data[Practice ID],$A29,Payment_Data[Quarter],$X$5)</f>
        <v>19</v>
      </c>
      <c r="Z29" s="37"/>
      <c r="AA29" s="40">
        <f ca="1">SUMIFS(INDIRECT(AA$8),Payment_Data[Practice ID],$A29,Payment_Data[Quarter],$AA$5)</f>
        <v>0</v>
      </c>
      <c r="AB29" s="41">
        <f ca="1">SUMIFS(INDIRECT(AB$8),Payment_Data[Practice ID],$A29,Payment_Data[Quarter],$AA$5)</f>
        <v>0</v>
      </c>
      <c r="AC29" s="42" t="str">
        <f t="shared" ca="1" si="14"/>
        <v>-</v>
      </c>
      <c r="AD29" s="37"/>
      <c r="AE29" s="40">
        <f ca="1">SUMIFS(INDIRECT(AE$8),Payment_Data[Practice ID],$A29,Payment_Data[Quarter],$AE$5)</f>
        <v>0</v>
      </c>
      <c r="AF29" s="41">
        <f ca="1">SUMIFS(INDIRECT(AF$8),Payment_Data[Practice ID],$A29,Payment_Data[Quarter],$AE$5)</f>
        <v>0</v>
      </c>
      <c r="AG29" s="42" t="str">
        <f t="shared" ca="1" si="15"/>
        <v>-</v>
      </c>
      <c r="AH29" s="33"/>
      <c r="AI29" s="40">
        <f ca="1">SUMIFS(INDIRECT(AI$8),Payment_Data[Practice ID],$A29,Payment_Data[Quarter],$AA$5)</f>
        <v>0</v>
      </c>
      <c r="AJ29" s="41">
        <f ca="1">SUMIFS(INDIRECT(AJ$8),Payment_Data[Practice ID],$A29,Payment_Data[Quarter],$AA$5)</f>
        <v>0</v>
      </c>
      <c r="AK29" s="84" t="str">
        <f t="shared" ca="1" si="16"/>
        <v>-</v>
      </c>
      <c r="AL29" s="33"/>
      <c r="AM29" s="31">
        <f t="shared" ca="1" si="17"/>
        <v>19</v>
      </c>
    </row>
    <row r="30" spans="1:39" x14ac:dyDescent="0.25">
      <c r="A30" t="s">
        <v>462</v>
      </c>
      <c r="B30" s="11" t="str">
        <f>VLOOKUP(A30,DATA[],4,FALSE)</f>
        <v>HV-3</v>
      </c>
      <c r="C30" t="str">
        <f>VLOOKUP(A30,DATA[],5,FALSE)</f>
        <v>Straight Road Doctors Surgery (Dr Prasad)</v>
      </c>
      <c r="D30" s="68">
        <f>VLOOKUP($A30,BaseLine!$N$9:$O$115,2,FALSE)</f>
        <v>82</v>
      </c>
      <c r="E30" s="40">
        <f ca="1">SUMIFS(INDIRECT(E$8),Payment_Data[Practice ID],$A30,Payment_Data[Quarter],$E$5)</f>
        <v>20</v>
      </c>
      <c r="F30" s="41">
        <f ca="1">SUMIFS(INDIRECT(F$8),Payment_Data[Practice ID],$A30,Payment_Data[Quarter],$E$5)</f>
        <v>18</v>
      </c>
      <c r="G30" s="37"/>
      <c r="H30" s="40">
        <f ca="1">SUMIFS(INDIRECT(H$8),Payment_Data[Practice ID],$A30,Payment_Data[Quarter],$H$5)</f>
        <v>0</v>
      </c>
      <c r="I30" s="41">
        <f ca="1">SUMIFS(INDIRECT(I$8),Payment_Data[Practice ID],$A30,Payment_Data[Quarter],$H$5)</f>
        <v>0</v>
      </c>
      <c r="J30" s="42" t="str">
        <f t="shared" ca="1" si="10"/>
        <v>-</v>
      </c>
      <c r="K30" s="37"/>
      <c r="L30" s="40">
        <f ca="1">SUMIFS(INDIRECT(L$8),Payment_Data[Practice ID],$A30,Payment_Data[Quarter],$L$5)</f>
        <v>0</v>
      </c>
      <c r="M30" s="41">
        <f ca="1">SUMIFS(INDIRECT(M$8),Payment_Data[Practice ID],$A30,Payment_Data[Quarter],$L$5)</f>
        <v>0</v>
      </c>
      <c r="N30" s="42" t="str">
        <f t="shared" ca="1" si="11"/>
        <v>-</v>
      </c>
      <c r="O30" s="33"/>
      <c r="P30" s="40">
        <f ca="1">SUMIFS(INDIRECT(P$8),Payment_Data[Practice ID],$A30,Payment_Data[Quarter],$P$5)</f>
        <v>0</v>
      </c>
      <c r="Q30" s="41">
        <f ca="1">SUMIFS(INDIRECT(Q$8),Payment_Data[Practice ID],$A30,Payment_Data[Quarter],$P$5)</f>
        <v>0</v>
      </c>
      <c r="R30" s="42" t="str">
        <f t="shared" ca="1" si="12"/>
        <v>-</v>
      </c>
      <c r="S30" s="33"/>
      <c r="T30" s="41">
        <f t="shared" ca="1" si="13"/>
        <v>18</v>
      </c>
      <c r="U30" s="56"/>
      <c r="V30" s="69">
        <f>VLOOKUP($A30,BaseLine!$B$8:$C$114,2,FALSE)</f>
        <v>100</v>
      </c>
      <c r="W30" s="37"/>
      <c r="X30" s="40">
        <f ca="1">SUMIFS(INDIRECT(X$8),Payment_Data[Practice ID],$A30,Payment_Data[Quarter],$X$5)</f>
        <v>23</v>
      </c>
      <c r="Y30" s="41">
        <f ca="1">SUMIFS(INDIRECT(Y$8),Payment_Data[Practice ID],$A30,Payment_Data[Quarter],$X$5)</f>
        <v>21</v>
      </c>
      <c r="Z30" s="37"/>
      <c r="AA30" s="40">
        <f ca="1">SUMIFS(INDIRECT(AA$8),Payment_Data[Practice ID],$A30,Payment_Data[Quarter],$AA$5)</f>
        <v>0</v>
      </c>
      <c r="AB30" s="41">
        <f ca="1">SUMIFS(INDIRECT(AB$8),Payment_Data[Practice ID],$A30,Payment_Data[Quarter],$AA$5)</f>
        <v>0</v>
      </c>
      <c r="AC30" s="42" t="str">
        <f t="shared" ca="1" si="14"/>
        <v>-</v>
      </c>
      <c r="AD30" s="37"/>
      <c r="AE30" s="40">
        <f ca="1">SUMIFS(INDIRECT(AE$8),Payment_Data[Practice ID],$A30,Payment_Data[Quarter],$AE$5)</f>
        <v>0</v>
      </c>
      <c r="AF30" s="41">
        <f ca="1">SUMIFS(INDIRECT(AF$8),Payment_Data[Practice ID],$A30,Payment_Data[Quarter],$AE$5)</f>
        <v>0</v>
      </c>
      <c r="AG30" s="42" t="str">
        <f t="shared" ca="1" si="15"/>
        <v>-</v>
      </c>
      <c r="AH30" s="33"/>
      <c r="AI30" s="40">
        <f ca="1">SUMIFS(INDIRECT(AI$8),Payment_Data[Practice ID],$A30,Payment_Data[Quarter],$AA$5)</f>
        <v>0</v>
      </c>
      <c r="AJ30" s="41">
        <f ca="1">SUMIFS(INDIRECT(AJ$8),Payment_Data[Practice ID],$A30,Payment_Data[Quarter],$AA$5)</f>
        <v>0</v>
      </c>
      <c r="AK30" s="84" t="str">
        <f t="shared" ca="1" si="16"/>
        <v>-</v>
      </c>
      <c r="AL30" s="33"/>
      <c r="AM30" s="31">
        <f t="shared" ca="1" si="17"/>
        <v>21</v>
      </c>
    </row>
    <row r="31" spans="1:39" x14ac:dyDescent="0.25">
      <c r="A31" t="s">
        <v>465</v>
      </c>
      <c r="B31" s="11" t="str">
        <f>VLOOKUP(A31,DATA[],4,FALSE)</f>
        <v>HV-3</v>
      </c>
      <c r="C31" t="str">
        <f>VLOOKUP(A31,DATA[],5,FALSE)</f>
        <v>AbbaMoor Surgery</v>
      </c>
      <c r="D31" s="68">
        <f>VLOOKUP($A31,BaseLine!$N$9:$O$115,2,FALSE)</f>
        <v>57</v>
      </c>
      <c r="E31" s="40">
        <f ca="1">SUMIFS(INDIRECT(E$8),Payment_Data[Practice ID],$A31,Payment_Data[Quarter],$E$5)</f>
        <v>28</v>
      </c>
      <c r="F31" s="41">
        <f ca="1">SUMIFS(INDIRECT(F$8),Payment_Data[Practice ID],$A31,Payment_Data[Quarter],$E$5)</f>
        <v>28</v>
      </c>
      <c r="G31" s="37"/>
      <c r="H31" s="40">
        <f ca="1">SUMIFS(INDIRECT(H$8),Payment_Data[Practice ID],$A31,Payment_Data[Quarter],$H$5)</f>
        <v>0</v>
      </c>
      <c r="I31" s="41">
        <f ca="1">SUMIFS(INDIRECT(I$8),Payment_Data[Practice ID],$A31,Payment_Data[Quarter],$H$5)</f>
        <v>0</v>
      </c>
      <c r="J31" s="42" t="str">
        <f t="shared" ca="1" si="10"/>
        <v>-</v>
      </c>
      <c r="K31" s="37"/>
      <c r="L31" s="40">
        <f ca="1">SUMIFS(INDIRECT(L$8),Payment_Data[Practice ID],$A31,Payment_Data[Quarter],$L$5)</f>
        <v>0</v>
      </c>
      <c r="M31" s="41">
        <f ca="1">SUMIFS(INDIRECT(M$8),Payment_Data[Practice ID],$A31,Payment_Data[Quarter],$L$5)</f>
        <v>0</v>
      </c>
      <c r="N31" s="42" t="str">
        <f t="shared" ca="1" si="11"/>
        <v>-</v>
      </c>
      <c r="O31" s="33"/>
      <c r="P31" s="40">
        <f ca="1">SUMIFS(INDIRECT(P$8),Payment_Data[Practice ID],$A31,Payment_Data[Quarter],$P$5)</f>
        <v>0</v>
      </c>
      <c r="Q31" s="41">
        <f ca="1">SUMIFS(INDIRECT(Q$8),Payment_Data[Practice ID],$A31,Payment_Data[Quarter],$P$5)</f>
        <v>0</v>
      </c>
      <c r="R31" s="42" t="str">
        <f t="shared" ca="1" si="12"/>
        <v>-</v>
      </c>
      <c r="S31" s="33"/>
      <c r="T31" s="41">
        <f t="shared" ca="1" si="13"/>
        <v>28</v>
      </c>
      <c r="U31" s="56"/>
      <c r="V31" s="69">
        <f>VLOOKUP($A31,BaseLine!$B$8:$C$114,2,FALSE)</f>
        <v>197</v>
      </c>
      <c r="W31" s="37"/>
      <c r="X31" s="40">
        <f ca="1">SUMIFS(INDIRECT(X$8),Payment_Data[Practice ID],$A31,Payment_Data[Quarter],$X$5)</f>
        <v>67</v>
      </c>
      <c r="Y31" s="41">
        <f ca="1">SUMIFS(INDIRECT(Y$8),Payment_Data[Practice ID],$A31,Payment_Data[Quarter],$X$5)</f>
        <v>65</v>
      </c>
      <c r="Z31" s="37"/>
      <c r="AA31" s="40">
        <f ca="1">SUMIFS(INDIRECT(AA$8),Payment_Data[Practice ID],$A31,Payment_Data[Quarter],$AA$5)</f>
        <v>0</v>
      </c>
      <c r="AB31" s="41">
        <f ca="1">SUMIFS(INDIRECT(AB$8),Payment_Data[Practice ID],$A31,Payment_Data[Quarter],$AA$5)</f>
        <v>0</v>
      </c>
      <c r="AC31" s="42" t="str">
        <f t="shared" ca="1" si="14"/>
        <v>-</v>
      </c>
      <c r="AD31" s="37"/>
      <c r="AE31" s="40">
        <f ca="1">SUMIFS(INDIRECT(AE$8),Payment_Data[Practice ID],$A31,Payment_Data[Quarter],$AE$5)</f>
        <v>0</v>
      </c>
      <c r="AF31" s="41">
        <f ca="1">SUMIFS(INDIRECT(AF$8),Payment_Data[Practice ID],$A31,Payment_Data[Quarter],$AE$5)</f>
        <v>0</v>
      </c>
      <c r="AG31" s="42" t="str">
        <f t="shared" ca="1" si="15"/>
        <v>-</v>
      </c>
      <c r="AH31" s="33"/>
      <c r="AI31" s="40">
        <f ca="1">SUMIFS(INDIRECT(AI$8),Payment_Data[Practice ID],$A31,Payment_Data[Quarter],$AA$5)</f>
        <v>0</v>
      </c>
      <c r="AJ31" s="41">
        <f ca="1">SUMIFS(INDIRECT(AJ$8),Payment_Data[Practice ID],$A31,Payment_Data[Quarter],$AA$5)</f>
        <v>0</v>
      </c>
      <c r="AK31" s="84" t="str">
        <f t="shared" ca="1" si="16"/>
        <v>-</v>
      </c>
      <c r="AL31" s="33"/>
      <c r="AM31" s="31">
        <f t="shared" ca="1" si="17"/>
        <v>65</v>
      </c>
    </row>
    <row r="32" spans="1:39" x14ac:dyDescent="0.25">
      <c r="A32" t="s">
        <v>469</v>
      </c>
      <c r="B32" s="11" t="str">
        <f>VLOOKUP(A32,DATA[],4,FALSE)</f>
        <v>HV-3</v>
      </c>
      <c r="C32" t="str">
        <f>VLOOKUP(A32,DATA[],5,FALSE)</f>
        <v>Harold Hill Health Centre (Dr Kuchhai)</v>
      </c>
      <c r="D32" s="68">
        <f>VLOOKUP($A32,BaseLine!$N$9:$O$115,2,FALSE)</f>
        <v>170</v>
      </c>
      <c r="E32" s="40">
        <f ca="1">SUMIFS(INDIRECT(E$8),Payment_Data[Practice ID],$A32,Payment_Data[Quarter],$E$5)</f>
        <v>48</v>
      </c>
      <c r="F32" s="41">
        <f ca="1">SUMIFS(INDIRECT(F$8),Payment_Data[Practice ID],$A32,Payment_Data[Quarter],$E$5)</f>
        <v>31</v>
      </c>
      <c r="G32" s="37"/>
      <c r="H32" s="40">
        <f ca="1">SUMIFS(INDIRECT(H$8),Payment_Data[Practice ID],$A32,Payment_Data[Quarter],$H$5)</f>
        <v>0</v>
      </c>
      <c r="I32" s="41">
        <f ca="1">SUMIFS(INDIRECT(I$8),Payment_Data[Practice ID],$A32,Payment_Data[Quarter],$H$5)</f>
        <v>0</v>
      </c>
      <c r="J32" s="42" t="str">
        <f t="shared" ca="1" si="10"/>
        <v>-</v>
      </c>
      <c r="K32" s="37"/>
      <c r="L32" s="40">
        <f ca="1">SUMIFS(INDIRECT(L$8),Payment_Data[Practice ID],$A32,Payment_Data[Quarter],$L$5)</f>
        <v>0</v>
      </c>
      <c r="M32" s="41">
        <f ca="1">SUMIFS(INDIRECT(M$8),Payment_Data[Practice ID],$A32,Payment_Data[Quarter],$L$5)</f>
        <v>0</v>
      </c>
      <c r="N32" s="42" t="str">
        <f t="shared" ca="1" si="11"/>
        <v>-</v>
      </c>
      <c r="O32" s="33"/>
      <c r="P32" s="40">
        <f ca="1">SUMIFS(INDIRECT(P$8),Payment_Data[Practice ID],$A32,Payment_Data[Quarter],$P$5)</f>
        <v>0</v>
      </c>
      <c r="Q32" s="41">
        <f ca="1">SUMIFS(INDIRECT(Q$8),Payment_Data[Practice ID],$A32,Payment_Data[Quarter],$P$5)</f>
        <v>0</v>
      </c>
      <c r="R32" s="42" t="str">
        <f t="shared" ca="1" si="12"/>
        <v>-</v>
      </c>
      <c r="S32" s="33"/>
      <c r="T32" s="41">
        <f t="shared" ca="1" si="13"/>
        <v>31</v>
      </c>
      <c r="U32" s="56"/>
      <c r="V32" s="69">
        <f>VLOOKUP($A32,BaseLine!$B$8:$C$114,2,FALSE)</f>
        <v>344</v>
      </c>
      <c r="W32" s="37"/>
      <c r="X32" s="40">
        <f ca="1">SUMIFS(INDIRECT(X$8),Payment_Data[Practice ID],$A32,Payment_Data[Quarter],$X$5)</f>
        <v>92</v>
      </c>
      <c r="Y32" s="41">
        <f ca="1">SUMIFS(INDIRECT(Y$8),Payment_Data[Practice ID],$A32,Payment_Data[Quarter],$X$5)</f>
        <v>88</v>
      </c>
      <c r="Z32" s="37"/>
      <c r="AA32" s="40">
        <f ca="1">SUMIFS(INDIRECT(AA$8),Payment_Data[Practice ID],$A32,Payment_Data[Quarter],$AA$5)</f>
        <v>0</v>
      </c>
      <c r="AB32" s="41">
        <f ca="1">SUMIFS(INDIRECT(AB$8),Payment_Data[Practice ID],$A32,Payment_Data[Quarter],$AA$5)</f>
        <v>0</v>
      </c>
      <c r="AC32" s="42" t="str">
        <f t="shared" ca="1" si="14"/>
        <v>-</v>
      </c>
      <c r="AD32" s="37"/>
      <c r="AE32" s="40">
        <f ca="1">SUMIFS(INDIRECT(AE$8),Payment_Data[Practice ID],$A32,Payment_Data[Quarter],$AE$5)</f>
        <v>0</v>
      </c>
      <c r="AF32" s="41">
        <f ca="1">SUMIFS(INDIRECT(AF$8),Payment_Data[Practice ID],$A32,Payment_Data[Quarter],$AE$5)</f>
        <v>0</v>
      </c>
      <c r="AG32" s="42" t="str">
        <f t="shared" ca="1" si="15"/>
        <v>-</v>
      </c>
      <c r="AH32" s="33"/>
      <c r="AI32" s="40">
        <f ca="1">SUMIFS(INDIRECT(AI$8),Payment_Data[Practice ID],$A32,Payment_Data[Quarter],$AA$5)</f>
        <v>0</v>
      </c>
      <c r="AJ32" s="41">
        <f ca="1">SUMIFS(INDIRECT(AJ$8),Payment_Data[Practice ID],$A32,Payment_Data[Quarter],$AA$5)</f>
        <v>0</v>
      </c>
      <c r="AK32" s="84" t="str">
        <f t="shared" ca="1" si="16"/>
        <v>-</v>
      </c>
      <c r="AL32" s="33"/>
      <c r="AM32" s="31">
        <f t="shared" ca="1" si="17"/>
        <v>88</v>
      </c>
    </row>
    <row r="33" spans="1:39" x14ac:dyDescent="0.25">
      <c r="A33" t="s">
        <v>471</v>
      </c>
      <c r="B33" s="11" t="str">
        <f>VLOOKUP(A33,DATA[],4,FALSE)</f>
        <v>HV-3</v>
      </c>
      <c r="C33" t="str">
        <f>VLOOKUP(A33,DATA[],5,FALSE)</f>
        <v>Central Park Surgery (Dr Kakad)</v>
      </c>
      <c r="D33" s="68">
        <f>VLOOKUP($A33,BaseLine!$N$9:$O$115,2,FALSE)</f>
        <v>122</v>
      </c>
      <c r="E33" s="40">
        <f ca="1">SUMIFS(INDIRECT(E$8),Payment_Data[Practice ID],$A33,Payment_Data[Quarter],$E$5)</f>
        <v>14</v>
      </c>
      <c r="F33" s="41">
        <f ca="1">SUMIFS(INDIRECT(F$8),Payment_Data[Practice ID],$A33,Payment_Data[Quarter],$E$5)</f>
        <v>10</v>
      </c>
      <c r="G33" s="37"/>
      <c r="H33" s="40">
        <f ca="1">SUMIFS(INDIRECT(H$8),Payment_Data[Practice ID],$A33,Payment_Data[Quarter],$H$5)</f>
        <v>0</v>
      </c>
      <c r="I33" s="41">
        <f ca="1">SUMIFS(INDIRECT(I$8),Payment_Data[Practice ID],$A33,Payment_Data[Quarter],$H$5)</f>
        <v>0</v>
      </c>
      <c r="J33" s="42" t="str">
        <f t="shared" ca="1" si="10"/>
        <v>-</v>
      </c>
      <c r="K33" s="37"/>
      <c r="L33" s="40">
        <f ca="1">SUMIFS(INDIRECT(L$8),Payment_Data[Practice ID],$A33,Payment_Data[Quarter],$L$5)</f>
        <v>0</v>
      </c>
      <c r="M33" s="41">
        <f ca="1">SUMIFS(INDIRECT(M$8),Payment_Data[Practice ID],$A33,Payment_Data[Quarter],$L$5)</f>
        <v>0</v>
      </c>
      <c r="N33" s="42" t="str">
        <f t="shared" ca="1" si="11"/>
        <v>-</v>
      </c>
      <c r="O33" s="33"/>
      <c r="P33" s="40">
        <f ca="1">SUMIFS(INDIRECT(P$8),Payment_Data[Practice ID],$A33,Payment_Data[Quarter],$P$5)</f>
        <v>0</v>
      </c>
      <c r="Q33" s="41">
        <f ca="1">SUMIFS(INDIRECT(Q$8),Payment_Data[Practice ID],$A33,Payment_Data[Quarter],$P$5)</f>
        <v>0</v>
      </c>
      <c r="R33" s="42" t="str">
        <f t="shared" ca="1" si="12"/>
        <v>-</v>
      </c>
      <c r="S33" s="33"/>
      <c r="T33" s="41">
        <f t="shared" ca="1" si="13"/>
        <v>10</v>
      </c>
      <c r="U33" s="56"/>
      <c r="V33" s="69">
        <f>VLOOKUP($A33,BaseLine!$B$8:$C$114,2,FALSE)</f>
        <v>280</v>
      </c>
      <c r="W33" s="37"/>
      <c r="X33" s="40">
        <f ca="1">SUMIFS(INDIRECT(X$8),Payment_Data[Practice ID],$A33,Payment_Data[Quarter],$X$5)</f>
        <v>28</v>
      </c>
      <c r="Y33" s="41">
        <f ca="1">SUMIFS(INDIRECT(Y$8),Payment_Data[Practice ID],$A33,Payment_Data[Quarter],$X$5)</f>
        <v>26</v>
      </c>
      <c r="Z33" s="37"/>
      <c r="AA33" s="40">
        <f ca="1">SUMIFS(INDIRECT(AA$8),Payment_Data[Practice ID],$A33,Payment_Data[Quarter],$AA$5)</f>
        <v>0</v>
      </c>
      <c r="AB33" s="41">
        <f ca="1">SUMIFS(INDIRECT(AB$8),Payment_Data[Practice ID],$A33,Payment_Data[Quarter],$AA$5)</f>
        <v>0</v>
      </c>
      <c r="AC33" s="42" t="str">
        <f t="shared" ca="1" si="14"/>
        <v>-</v>
      </c>
      <c r="AD33" s="37"/>
      <c r="AE33" s="40">
        <f ca="1">SUMIFS(INDIRECT(AE$8),Payment_Data[Practice ID],$A33,Payment_Data[Quarter],$AE$5)</f>
        <v>0</v>
      </c>
      <c r="AF33" s="41">
        <f ca="1">SUMIFS(INDIRECT(AF$8),Payment_Data[Practice ID],$A33,Payment_Data[Quarter],$AE$5)</f>
        <v>0</v>
      </c>
      <c r="AG33" s="42" t="str">
        <f t="shared" ca="1" si="15"/>
        <v>-</v>
      </c>
      <c r="AH33" s="33"/>
      <c r="AI33" s="40">
        <f ca="1">SUMIFS(INDIRECT(AI$8),Payment_Data[Practice ID],$A33,Payment_Data[Quarter],$AA$5)</f>
        <v>0</v>
      </c>
      <c r="AJ33" s="41">
        <f ca="1">SUMIFS(INDIRECT(AJ$8),Payment_Data[Practice ID],$A33,Payment_Data[Quarter],$AA$5)</f>
        <v>0</v>
      </c>
      <c r="AK33" s="84" t="str">
        <f t="shared" ca="1" si="16"/>
        <v>-</v>
      </c>
      <c r="AL33" s="33"/>
      <c r="AM33" s="31">
        <f t="shared" ca="1" si="17"/>
        <v>26</v>
      </c>
    </row>
    <row r="34" spans="1:39" x14ac:dyDescent="0.25">
      <c r="A34" t="s">
        <v>473</v>
      </c>
      <c r="B34" s="11" t="str">
        <f>VLOOKUP(A34,DATA[],4,FALSE)</f>
        <v>HV-3</v>
      </c>
      <c r="C34" t="str">
        <f>VLOOKUP(A34,DATA[],5,FALSE)</f>
        <v>The Robins Surgery</v>
      </c>
      <c r="D34" s="68">
        <f>VLOOKUP($A34,BaseLine!$N$9:$O$115,2,FALSE)</f>
        <v>56</v>
      </c>
      <c r="E34" s="40">
        <f ca="1">SUMIFS(INDIRECT(E$8),Payment_Data[Practice ID],$A34,Payment_Data[Quarter],$E$5)</f>
        <v>9</v>
      </c>
      <c r="F34" s="41">
        <f ca="1">SUMIFS(INDIRECT(F$8),Payment_Data[Practice ID],$A34,Payment_Data[Quarter],$E$5)</f>
        <v>0</v>
      </c>
      <c r="G34" s="37"/>
      <c r="H34" s="40">
        <f ca="1">SUMIFS(INDIRECT(H$8),Payment_Data[Practice ID],$A34,Payment_Data[Quarter],$H$5)</f>
        <v>0</v>
      </c>
      <c r="I34" s="41">
        <f ca="1">SUMIFS(INDIRECT(I$8),Payment_Data[Practice ID],$A34,Payment_Data[Quarter],$H$5)</f>
        <v>0</v>
      </c>
      <c r="J34" s="42" t="str">
        <f t="shared" ca="1" si="10"/>
        <v>-</v>
      </c>
      <c r="K34" s="37"/>
      <c r="L34" s="40">
        <f ca="1">SUMIFS(INDIRECT(L$8),Payment_Data[Practice ID],$A34,Payment_Data[Quarter],$L$5)</f>
        <v>0</v>
      </c>
      <c r="M34" s="41">
        <f ca="1">SUMIFS(INDIRECT(M$8),Payment_Data[Practice ID],$A34,Payment_Data[Quarter],$L$5)</f>
        <v>0</v>
      </c>
      <c r="N34" s="42" t="str">
        <f t="shared" ca="1" si="11"/>
        <v>-</v>
      </c>
      <c r="O34" s="33"/>
      <c r="P34" s="40">
        <f ca="1">SUMIFS(INDIRECT(P$8),Payment_Data[Practice ID],$A34,Payment_Data[Quarter],$P$5)</f>
        <v>0</v>
      </c>
      <c r="Q34" s="41">
        <f ca="1">SUMIFS(INDIRECT(Q$8),Payment_Data[Practice ID],$A34,Payment_Data[Quarter],$P$5)</f>
        <v>0</v>
      </c>
      <c r="R34" s="42" t="str">
        <f t="shared" ca="1" si="12"/>
        <v>-</v>
      </c>
      <c r="S34" s="33"/>
      <c r="T34" s="41">
        <f t="shared" ca="1" si="13"/>
        <v>0</v>
      </c>
      <c r="U34" s="56"/>
      <c r="V34" s="69">
        <f>VLOOKUP($A34,BaseLine!$B$8:$C$114,2,FALSE)</f>
        <v>194</v>
      </c>
      <c r="W34" s="37"/>
      <c r="X34" s="40">
        <f ca="1">SUMIFS(INDIRECT(X$8),Payment_Data[Practice ID],$A34,Payment_Data[Quarter],$X$5)</f>
        <v>52</v>
      </c>
      <c r="Y34" s="41">
        <f ca="1">SUMIFS(INDIRECT(Y$8),Payment_Data[Practice ID],$A34,Payment_Data[Quarter],$X$5)</f>
        <v>52</v>
      </c>
      <c r="Z34" s="37"/>
      <c r="AA34" s="40">
        <f ca="1">SUMIFS(INDIRECT(AA$8),Payment_Data[Practice ID],$A34,Payment_Data[Quarter],$AA$5)</f>
        <v>0</v>
      </c>
      <c r="AB34" s="41">
        <f ca="1">SUMIFS(INDIRECT(AB$8),Payment_Data[Practice ID],$A34,Payment_Data[Quarter],$AA$5)</f>
        <v>0</v>
      </c>
      <c r="AC34" s="42" t="str">
        <f t="shared" ca="1" si="14"/>
        <v>-</v>
      </c>
      <c r="AD34" s="37"/>
      <c r="AE34" s="40">
        <f ca="1">SUMIFS(INDIRECT(AE$8),Payment_Data[Practice ID],$A34,Payment_Data[Quarter],$AE$5)</f>
        <v>0</v>
      </c>
      <c r="AF34" s="41">
        <f ca="1">SUMIFS(INDIRECT(AF$8),Payment_Data[Practice ID],$A34,Payment_Data[Quarter],$AE$5)</f>
        <v>0</v>
      </c>
      <c r="AG34" s="42" t="str">
        <f t="shared" ca="1" si="15"/>
        <v>-</v>
      </c>
      <c r="AH34" s="33"/>
      <c r="AI34" s="40">
        <f ca="1">SUMIFS(INDIRECT(AI$8),Payment_Data[Practice ID],$A34,Payment_Data[Quarter],$AA$5)</f>
        <v>0</v>
      </c>
      <c r="AJ34" s="41">
        <f ca="1">SUMIFS(INDIRECT(AJ$8),Payment_Data[Practice ID],$A34,Payment_Data[Quarter],$AA$5)</f>
        <v>0</v>
      </c>
      <c r="AK34" s="84" t="str">
        <f t="shared" ca="1" si="16"/>
        <v>-</v>
      </c>
      <c r="AL34" s="33"/>
      <c r="AM34" s="31">
        <f t="shared" ca="1" si="17"/>
        <v>52</v>
      </c>
    </row>
    <row r="35" spans="1:39" x14ac:dyDescent="0.25">
      <c r="A35" t="s">
        <v>475</v>
      </c>
      <c r="B35" s="11" t="str">
        <f>VLOOKUP(A35,DATA[],4,FALSE)</f>
        <v>HV-3</v>
      </c>
      <c r="C35" t="str">
        <f>VLOOKUP(A35,DATA[],5,FALSE)</f>
        <v>The Greenwood Practice</v>
      </c>
      <c r="D35" s="68">
        <f>VLOOKUP($A35,BaseLine!$N$9:$O$115,2,FALSE)</f>
        <v>187</v>
      </c>
      <c r="E35" s="40">
        <f ca="1">SUMIFS(INDIRECT(E$8),Payment_Data[Practice ID],$A35,Payment_Data[Quarter],$E$5)</f>
        <v>35</v>
      </c>
      <c r="F35" s="41">
        <f ca="1">SUMIFS(INDIRECT(F$8),Payment_Data[Practice ID],$A35,Payment_Data[Quarter],$E$5)</f>
        <v>9</v>
      </c>
      <c r="G35" s="37"/>
      <c r="H35" s="40">
        <f ca="1">SUMIFS(INDIRECT(H$8),Payment_Data[Practice ID],$A35,Payment_Data[Quarter],$H$5)</f>
        <v>0</v>
      </c>
      <c r="I35" s="41">
        <f ca="1">SUMIFS(INDIRECT(I$8),Payment_Data[Practice ID],$A35,Payment_Data[Quarter],$H$5)</f>
        <v>0</v>
      </c>
      <c r="J35" s="42" t="str">
        <f t="shared" ca="1" si="10"/>
        <v>-</v>
      </c>
      <c r="K35" s="37"/>
      <c r="L35" s="40">
        <f ca="1">SUMIFS(INDIRECT(L$8),Payment_Data[Practice ID],$A35,Payment_Data[Quarter],$L$5)</f>
        <v>0</v>
      </c>
      <c r="M35" s="41">
        <f ca="1">SUMIFS(INDIRECT(M$8),Payment_Data[Practice ID],$A35,Payment_Data[Quarter],$L$5)</f>
        <v>0</v>
      </c>
      <c r="N35" s="42" t="str">
        <f t="shared" ca="1" si="11"/>
        <v>-</v>
      </c>
      <c r="O35" s="33"/>
      <c r="P35" s="40">
        <f ca="1">SUMIFS(INDIRECT(P$8),Payment_Data[Practice ID],$A35,Payment_Data[Quarter],$P$5)</f>
        <v>0</v>
      </c>
      <c r="Q35" s="41">
        <f ca="1">SUMIFS(INDIRECT(Q$8),Payment_Data[Practice ID],$A35,Payment_Data[Quarter],$P$5)</f>
        <v>0</v>
      </c>
      <c r="R35" s="42" t="str">
        <f t="shared" ca="1" si="12"/>
        <v>-</v>
      </c>
      <c r="S35" s="33"/>
      <c r="T35" s="41">
        <f t="shared" ca="1" si="13"/>
        <v>9</v>
      </c>
      <c r="U35" s="56"/>
      <c r="V35" s="69">
        <f>VLOOKUP($A35,BaseLine!$B$8:$C$114,2,FALSE)</f>
        <v>487</v>
      </c>
      <c r="W35" s="37"/>
      <c r="X35" s="40">
        <f ca="1">SUMIFS(INDIRECT(X$8),Payment_Data[Practice ID],$A35,Payment_Data[Quarter],$X$5)</f>
        <v>71</v>
      </c>
      <c r="Y35" s="41">
        <f ca="1">SUMIFS(INDIRECT(Y$8),Payment_Data[Practice ID],$A35,Payment_Data[Quarter],$X$5)</f>
        <v>64</v>
      </c>
      <c r="Z35" s="37"/>
      <c r="AA35" s="40">
        <f ca="1">SUMIFS(INDIRECT(AA$8),Payment_Data[Practice ID],$A35,Payment_Data[Quarter],$AA$5)</f>
        <v>0</v>
      </c>
      <c r="AB35" s="41">
        <f ca="1">SUMIFS(INDIRECT(AB$8),Payment_Data[Practice ID],$A35,Payment_Data[Quarter],$AA$5)</f>
        <v>0</v>
      </c>
      <c r="AC35" s="42" t="str">
        <f t="shared" ca="1" si="14"/>
        <v>-</v>
      </c>
      <c r="AD35" s="37"/>
      <c r="AE35" s="40">
        <f ca="1">SUMIFS(INDIRECT(AE$8),Payment_Data[Practice ID],$A35,Payment_Data[Quarter],$AE$5)</f>
        <v>0</v>
      </c>
      <c r="AF35" s="41">
        <f ca="1">SUMIFS(INDIRECT(AF$8),Payment_Data[Practice ID],$A35,Payment_Data[Quarter],$AE$5)</f>
        <v>0</v>
      </c>
      <c r="AG35" s="42" t="str">
        <f t="shared" ca="1" si="15"/>
        <v>-</v>
      </c>
      <c r="AH35" s="33"/>
      <c r="AI35" s="40">
        <f ca="1">SUMIFS(INDIRECT(AI$8),Payment_Data[Practice ID],$A35,Payment_Data[Quarter],$AA$5)</f>
        <v>0</v>
      </c>
      <c r="AJ35" s="41">
        <f ca="1">SUMIFS(INDIRECT(AJ$8),Payment_Data[Practice ID],$A35,Payment_Data[Quarter],$AA$5)</f>
        <v>0</v>
      </c>
      <c r="AK35" s="84" t="str">
        <f t="shared" ca="1" si="16"/>
        <v>-</v>
      </c>
      <c r="AL35" s="33"/>
      <c r="AM35" s="31">
        <f t="shared" ca="1" si="17"/>
        <v>64</v>
      </c>
    </row>
    <row r="36" spans="1:39" x14ac:dyDescent="0.25">
      <c r="A36" t="s">
        <v>481</v>
      </c>
      <c r="B36" s="11" t="str">
        <f>VLOOKUP(A36,DATA[],4,FALSE)</f>
        <v>HV-3</v>
      </c>
      <c r="C36" t="str">
        <f>VLOOKUP(A36,DATA[],5,FALSE)</f>
        <v>Oak Lodge Surgery (Dr Chowdhury)</v>
      </c>
      <c r="D36" s="68">
        <f>VLOOKUP($A36,BaseLine!$N$9:$O$115,2,FALSE)</f>
        <v>46</v>
      </c>
      <c r="E36" s="40">
        <f ca="1">SUMIFS(INDIRECT(E$8),Payment_Data[Practice ID],$A36,Payment_Data[Quarter],$E$5)</f>
        <v>18</v>
      </c>
      <c r="F36" s="41">
        <f ca="1">SUMIFS(INDIRECT(F$8),Payment_Data[Practice ID],$A36,Payment_Data[Quarter],$E$5)</f>
        <v>7</v>
      </c>
      <c r="G36" s="37"/>
      <c r="H36" s="40">
        <f ca="1">SUMIFS(INDIRECT(H$8),Payment_Data[Practice ID],$A36,Payment_Data[Quarter],$H$5)</f>
        <v>0</v>
      </c>
      <c r="I36" s="41">
        <f ca="1">SUMIFS(INDIRECT(I$8),Payment_Data[Practice ID],$A36,Payment_Data[Quarter],$H$5)</f>
        <v>0</v>
      </c>
      <c r="J36" s="42" t="str">
        <f t="shared" ca="1" si="10"/>
        <v>-</v>
      </c>
      <c r="K36" s="37"/>
      <c r="L36" s="40">
        <f ca="1">SUMIFS(INDIRECT(L$8),Payment_Data[Practice ID],$A36,Payment_Data[Quarter],$L$5)</f>
        <v>0</v>
      </c>
      <c r="M36" s="41">
        <f ca="1">SUMIFS(INDIRECT(M$8),Payment_Data[Practice ID],$A36,Payment_Data[Quarter],$L$5)</f>
        <v>0</v>
      </c>
      <c r="N36" s="42" t="str">
        <f t="shared" ca="1" si="11"/>
        <v>-</v>
      </c>
      <c r="O36" s="33"/>
      <c r="P36" s="40">
        <f ca="1">SUMIFS(INDIRECT(P$8),Payment_Data[Practice ID],$A36,Payment_Data[Quarter],$P$5)</f>
        <v>0</v>
      </c>
      <c r="Q36" s="41">
        <f ca="1">SUMIFS(INDIRECT(Q$8),Payment_Data[Practice ID],$A36,Payment_Data[Quarter],$P$5)</f>
        <v>0</v>
      </c>
      <c r="R36" s="42" t="str">
        <f t="shared" ca="1" si="12"/>
        <v>-</v>
      </c>
      <c r="S36" s="33"/>
      <c r="T36" s="41">
        <f t="shared" ca="1" si="13"/>
        <v>7</v>
      </c>
      <c r="U36" s="56"/>
      <c r="V36" s="69">
        <f>VLOOKUP($A36,BaseLine!$B$8:$C$114,2,FALSE)</f>
        <v>145</v>
      </c>
      <c r="W36" s="37"/>
      <c r="X36" s="40">
        <f ca="1">SUMIFS(INDIRECT(X$8),Payment_Data[Practice ID],$A36,Payment_Data[Quarter],$X$5)</f>
        <v>42</v>
      </c>
      <c r="Y36" s="41">
        <f ca="1">SUMIFS(INDIRECT(Y$8),Payment_Data[Practice ID],$A36,Payment_Data[Quarter],$X$5)</f>
        <v>34</v>
      </c>
      <c r="Z36" s="37"/>
      <c r="AA36" s="40">
        <f ca="1">SUMIFS(INDIRECT(AA$8),Payment_Data[Practice ID],$A36,Payment_Data[Quarter],$AA$5)</f>
        <v>0</v>
      </c>
      <c r="AB36" s="41">
        <f ca="1">SUMIFS(INDIRECT(AB$8),Payment_Data[Practice ID],$A36,Payment_Data[Quarter],$AA$5)</f>
        <v>0</v>
      </c>
      <c r="AC36" s="42" t="str">
        <f t="shared" ca="1" si="14"/>
        <v>-</v>
      </c>
      <c r="AD36" s="37"/>
      <c r="AE36" s="40">
        <f ca="1">SUMIFS(INDIRECT(AE$8),Payment_Data[Practice ID],$A36,Payment_Data[Quarter],$AE$5)</f>
        <v>0</v>
      </c>
      <c r="AF36" s="41">
        <f ca="1">SUMIFS(INDIRECT(AF$8),Payment_Data[Practice ID],$A36,Payment_Data[Quarter],$AE$5)</f>
        <v>0</v>
      </c>
      <c r="AG36" s="42" t="str">
        <f t="shared" ca="1" si="15"/>
        <v>-</v>
      </c>
      <c r="AH36" s="33"/>
      <c r="AI36" s="40">
        <f ca="1">SUMIFS(INDIRECT(AI$8),Payment_Data[Practice ID],$A36,Payment_Data[Quarter],$AA$5)</f>
        <v>0</v>
      </c>
      <c r="AJ36" s="41">
        <f ca="1">SUMIFS(INDIRECT(AJ$8),Payment_Data[Practice ID],$A36,Payment_Data[Quarter],$AA$5)</f>
        <v>0</v>
      </c>
      <c r="AK36" s="84" t="str">
        <f t="shared" ca="1" si="16"/>
        <v>-</v>
      </c>
      <c r="AL36" s="33"/>
      <c r="AM36" s="31">
        <f t="shared" ca="1" si="17"/>
        <v>34</v>
      </c>
    </row>
    <row r="37" spans="1:39" x14ac:dyDescent="0.25">
      <c r="A37" t="s">
        <v>486</v>
      </c>
      <c r="B37" s="11" t="str">
        <f>VLOOKUP(A37,DATA[],4,FALSE)</f>
        <v>HV-3</v>
      </c>
      <c r="C37" t="str">
        <f>VLOOKUP(A37,DATA[],5,FALSE)</f>
        <v>Kings Park Surgery</v>
      </c>
      <c r="D37" s="68">
        <f>VLOOKUP($A37,BaseLine!$N$9:$O$115,2,FALSE)</f>
        <v>68</v>
      </c>
      <c r="E37" s="40">
        <f ca="1">SUMIFS(INDIRECT(E$8),Payment_Data[Practice ID],$A37,Payment_Data[Quarter],$E$5)</f>
        <v>19</v>
      </c>
      <c r="F37" s="41">
        <f ca="1">SUMIFS(INDIRECT(F$8),Payment_Data[Practice ID],$A37,Payment_Data[Quarter],$E$5)</f>
        <v>18</v>
      </c>
      <c r="G37" s="37"/>
      <c r="H37" s="40">
        <f ca="1">SUMIFS(INDIRECT(H$8),Payment_Data[Practice ID],$A37,Payment_Data[Quarter],$H$5)</f>
        <v>0</v>
      </c>
      <c r="I37" s="41">
        <f ca="1">SUMIFS(INDIRECT(I$8),Payment_Data[Practice ID],$A37,Payment_Data[Quarter],$H$5)</f>
        <v>0</v>
      </c>
      <c r="J37" s="42" t="str">
        <f t="shared" ca="1" si="10"/>
        <v>-</v>
      </c>
      <c r="K37" s="37"/>
      <c r="L37" s="40">
        <f ca="1">SUMIFS(INDIRECT(L$8),Payment_Data[Practice ID],$A37,Payment_Data[Quarter],$L$5)</f>
        <v>0</v>
      </c>
      <c r="M37" s="41">
        <f ca="1">SUMIFS(INDIRECT(M$8),Payment_Data[Practice ID],$A37,Payment_Data[Quarter],$L$5)</f>
        <v>0</v>
      </c>
      <c r="N37" s="42" t="str">
        <f t="shared" ca="1" si="11"/>
        <v>-</v>
      </c>
      <c r="O37" s="33"/>
      <c r="P37" s="40">
        <f ca="1">SUMIFS(INDIRECT(P$8),Payment_Data[Practice ID],$A37,Payment_Data[Quarter],$P$5)</f>
        <v>0</v>
      </c>
      <c r="Q37" s="41">
        <f ca="1">SUMIFS(INDIRECT(Q$8),Payment_Data[Practice ID],$A37,Payment_Data[Quarter],$P$5)</f>
        <v>0</v>
      </c>
      <c r="R37" s="42" t="str">
        <f t="shared" ca="1" si="12"/>
        <v>-</v>
      </c>
      <c r="S37" s="33"/>
      <c r="T37" s="41">
        <f t="shared" ca="1" si="13"/>
        <v>18</v>
      </c>
      <c r="U37" s="56"/>
      <c r="V37" s="69">
        <f>VLOOKUP($A37,BaseLine!$B$8:$C$114,2,FALSE)</f>
        <v>308</v>
      </c>
      <c r="W37" s="37"/>
      <c r="X37" s="40">
        <f ca="1">SUMIFS(INDIRECT(X$8),Payment_Data[Practice ID],$A37,Payment_Data[Quarter],$X$5)</f>
        <v>73</v>
      </c>
      <c r="Y37" s="41">
        <f ca="1">SUMIFS(INDIRECT(Y$8),Payment_Data[Practice ID],$A37,Payment_Data[Quarter],$X$5)</f>
        <v>46</v>
      </c>
      <c r="Z37" s="37"/>
      <c r="AA37" s="40">
        <f ca="1">SUMIFS(INDIRECT(AA$8),Payment_Data[Practice ID],$A37,Payment_Data[Quarter],$AA$5)</f>
        <v>0</v>
      </c>
      <c r="AB37" s="41">
        <f ca="1">SUMIFS(INDIRECT(AB$8),Payment_Data[Practice ID],$A37,Payment_Data[Quarter],$AA$5)</f>
        <v>0</v>
      </c>
      <c r="AC37" s="42" t="str">
        <f t="shared" ca="1" si="14"/>
        <v>-</v>
      </c>
      <c r="AD37" s="37"/>
      <c r="AE37" s="40">
        <f ca="1">SUMIFS(INDIRECT(AE$8),Payment_Data[Practice ID],$A37,Payment_Data[Quarter],$AE$5)</f>
        <v>0</v>
      </c>
      <c r="AF37" s="41">
        <f ca="1">SUMIFS(INDIRECT(AF$8),Payment_Data[Practice ID],$A37,Payment_Data[Quarter],$AE$5)</f>
        <v>0</v>
      </c>
      <c r="AG37" s="42" t="str">
        <f t="shared" ca="1" si="15"/>
        <v>-</v>
      </c>
      <c r="AH37" s="33"/>
      <c r="AI37" s="40">
        <f ca="1">SUMIFS(INDIRECT(AI$8),Payment_Data[Practice ID],$A37,Payment_Data[Quarter],$AA$5)</f>
        <v>0</v>
      </c>
      <c r="AJ37" s="41">
        <f ca="1">SUMIFS(INDIRECT(AJ$8),Payment_Data[Practice ID],$A37,Payment_Data[Quarter],$AA$5)</f>
        <v>0</v>
      </c>
      <c r="AK37" s="84" t="str">
        <f t="shared" ca="1" si="16"/>
        <v>-</v>
      </c>
      <c r="AL37" s="33"/>
      <c r="AM37" s="31">
        <f t="shared" ca="1" si="17"/>
        <v>46</v>
      </c>
    </row>
    <row r="38" spans="1:39" x14ac:dyDescent="0.25">
      <c r="A38" t="s">
        <v>490</v>
      </c>
      <c r="B38" s="11" t="str">
        <f>VLOOKUP(A38,DATA[],4,FALSE)</f>
        <v>HV-3</v>
      </c>
      <c r="C38" t="str">
        <f>VLOOKUP(A38,DATA[],5,FALSE)</f>
        <v>Lynwood Medical Centre</v>
      </c>
      <c r="D38" s="68">
        <f>VLOOKUP($A38,BaseLine!$N$9:$O$115,2,FALSE)</f>
        <v>289</v>
      </c>
      <c r="E38" s="40">
        <f ca="1">SUMIFS(INDIRECT(E$8),Payment_Data[Practice ID],$A38,Payment_Data[Quarter],$E$5)</f>
        <v>136</v>
      </c>
      <c r="F38" s="41">
        <f ca="1">SUMIFS(INDIRECT(F$8),Payment_Data[Practice ID],$A38,Payment_Data[Quarter],$E$5)</f>
        <v>29</v>
      </c>
      <c r="G38" s="37"/>
      <c r="H38" s="40">
        <f ca="1">SUMIFS(INDIRECT(H$8),Payment_Data[Practice ID],$A38,Payment_Data[Quarter],$H$5)</f>
        <v>0</v>
      </c>
      <c r="I38" s="41">
        <f ca="1">SUMIFS(INDIRECT(I$8),Payment_Data[Practice ID],$A38,Payment_Data[Quarter],$H$5)</f>
        <v>0</v>
      </c>
      <c r="J38" s="42" t="str">
        <f t="shared" ca="1" si="10"/>
        <v>-</v>
      </c>
      <c r="K38" s="37"/>
      <c r="L38" s="40">
        <f ca="1">SUMIFS(INDIRECT(L$8),Payment_Data[Practice ID],$A38,Payment_Data[Quarter],$L$5)</f>
        <v>0</v>
      </c>
      <c r="M38" s="41">
        <f ca="1">SUMIFS(INDIRECT(M$8),Payment_Data[Practice ID],$A38,Payment_Data[Quarter],$L$5)</f>
        <v>0</v>
      </c>
      <c r="N38" s="42" t="str">
        <f t="shared" ca="1" si="11"/>
        <v>-</v>
      </c>
      <c r="O38" s="33"/>
      <c r="P38" s="40">
        <f ca="1">SUMIFS(INDIRECT(P$8),Payment_Data[Practice ID],$A38,Payment_Data[Quarter],$P$5)</f>
        <v>0</v>
      </c>
      <c r="Q38" s="41">
        <f ca="1">SUMIFS(INDIRECT(Q$8),Payment_Data[Practice ID],$A38,Payment_Data[Quarter],$P$5)</f>
        <v>0</v>
      </c>
      <c r="R38" s="42" t="str">
        <f t="shared" ca="1" si="12"/>
        <v>-</v>
      </c>
      <c r="S38" s="33"/>
      <c r="T38" s="41">
        <f t="shared" ca="1" si="13"/>
        <v>29</v>
      </c>
      <c r="U38" s="56"/>
      <c r="V38" s="69">
        <f>VLOOKUP($A38,BaseLine!$B$8:$C$114,2,FALSE)</f>
        <v>641</v>
      </c>
      <c r="W38" s="37"/>
      <c r="X38" s="40">
        <f ca="1">SUMIFS(INDIRECT(X$8),Payment_Data[Practice ID],$A38,Payment_Data[Quarter],$X$5)</f>
        <v>218</v>
      </c>
      <c r="Y38" s="41">
        <f ca="1">SUMIFS(INDIRECT(Y$8),Payment_Data[Practice ID],$A38,Payment_Data[Quarter],$X$5)</f>
        <v>207</v>
      </c>
      <c r="Z38" s="37"/>
      <c r="AA38" s="40">
        <f ca="1">SUMIFS(INDIRECT(AA$8),Payment_Data[Practice ID],$A38,Payment_Data[Quarter],$AA$5)</f>
        <v>0</v>
      </c>
      <c r="AB38" s="41">
        <f ca="1">SUMIFS(INDIRECT(AB$8),Payment_Data[Practice ID],$A38,Payment_Data[Quarter],$AA$5)</f>
        <v>0</v>
      </c>
      <c r="AC38" s="42" t="str">
        <f t="shared" ca="1" si="14"/>
        <v>-</v>
      </c>
      <c r="AD38" s="37"/>
      <c r="AE38" s="40">
        <f ca="1">SUMIFS(INDIRECT(AE$8),Payment_Data[Practice ID],$A38,Payment_Data[Quarter],$AE$5)</f>
        <v>0</v>
      </c>
      <c r="AF38" s="41">
        <f ca="1">SUMIFS(INDIRECT(AF$8),Payment_Data[Practice ID],$A38,Payment_Data[Quarter],$AE$5)</f>
        <v>0</v>
      </c>
      <c r="AG38" s="42" t="str">
        <f t="shared" ca="1" si="15"/>
        <v>-</v>
      </c>
      <c r="AH38" s="33"/>
      <c r="AI38" s="40">
        <f ca="1">SUMIFS(INDIRECT(AI$8),Payment_Data[Practice ID],$A38,Payment_Data[Quarter],$AA$5)</f>
        <v>0</v>
      </c>
      <c r="AJ38" s="41">
        <f ca="1">SUMIFS(INDIRECT(AJ$8),Payment_Data[Practice ID],$A38,Payment_Data[Quarter],$AA$5)</f>
        <v>0</v>
      </c>
      <c r="AK38" s="84" t="str">
        <f t="shared" ca="1" si="16"/>
        <v>-</v>
      </c>
      <c r="AL38" s="33"/>
      <c r="AM38" s="31">
        <f t="shared" ca="1" si="17"/>
        <v>207</v>
      </c>
    </row>
    <row r="39" spans="1:39" x14ac:dyDescent="0.25">
      <c r="A39" t="s">
        <v>496</v>
      </c>
      <c r="B39" s="11" t="str">
        <f>VLOOKUP(A39,DATA[],4,FALSE)</f>
        <v>HV-3</v>
      </c>
      <c r="C39" t="str">
        <f>VLOOKUP(A39,DATA[],5,FALSE)</f>
        <v>Chase Cross Medical Centre (Dr Kulendran)</v>
      </c>
      <c r="D39" s="68">
        <f>VLOOKUP($A39,BaseLine!$N$9:$O$115,2,FALSE)</f>
        <v>152</v>
      </c>
      <c r="E39" s="40">
        <f ca="1">SUMIFS(INDIRECT(E$8),Payment_Data[Practice ID],$A39,Payment_Data[Quarter],$E$5)</f>
        <v>18</v>
      </c>
      <c r="F39" s="41">
        <f ca="1">SUMIFS(INDIRECT(F$8),Payment_Data[Practice ID],$A39,Payment_Data[Quarter],$E$5)</f>
        <v>6</v>
      </c>
      <c r="G39" s="37"/>
      <c r="H39" s="40">
        <f ca="1">SUMIFS(INDIRECT(H$8),Payment_Data[Practice ID],$A39,Payment_Data[Quarter],$H$5)</f>
        <v>0</v>
      </c>
      <c r="I39" s="41">
        <f ca="1">SUMIFS(INDIRECT(I$8),Payment_Data[Practice ID],$A39,Payment_Data[Quarter],$H$5)</f>
        <v>0</v>
      </c>
      <c r="J39" s="42" t="str">
        <f t="shared" ca="1" si="10"/>
        <v>-</v>
      </c>
      <c r="K39" s="37"/>
      <c r="L39" s="40">
        <f ca="1">SUMIFS(INDIRECT(L$8),Payment_Data[Practice ID],$A39,Payment_Data[Quarter],$L$5)</f>
        <v>0</v>
      </c>
      <c r="M39" s="41">
        <f ca="1">SUMIFS(INDIRECT(M$8),Payment_Data[Practice ID],$A39,Payment_Data[Quarter],$L$5)</f>
        <v>0</v>
      </c>
      <c r="N39" s="42" t="str">
        <f t="shared" ca="1" si="11"/>
        <v>-</v>
      </c>
      <c r="O39" s="33"/>
      <c r="P39" s="40">
        <f ca="1">SUMIFS(INDIRECT(P$8),Payment_Data[Practice ID],$A39,Payment_Data[Quarter],$P$5)</f>
        <v>0</v>
      </c>
      <c r="Q39" s="41">
        <f ca="1">SUMIFS(INDIRECT(Q$8),Payment_Data[Practice ID],$A39,Payment_Data[Quarter],$P$5)</f>
        <v>0</v>
      </c>
      <c r="R39" s="42" t="str">
        <f t="shared" ca="1" si="12"/>
        <v>-</v>
      </c>
      <c r="S39" s="33"/>
      <c r="T39" s="41">
        <f t="shared" ca="1" si="13"/>
        <v>6</v>
      </c>
      <c r="U39" s="56"/>
      <c r="V39" s="69">
        <f>VLOOKUP($A39,BaseLine!$B$8:$C$114,2,FALSE)</f>
        <v>353</v>
      </c>
      <c r="W39" s="37"/>
      <c r="X39" s="40">
        <f ca="1">SUMIFS(INDIRECT(X$8),Payment_Data[Practice ID],$A39,Payment_Data[Quarter],$X$5)</f>
        <v>42</v>
      </c>
      <c r="Y39" s="41">
        <f ca="1">SUMIFS(INDIRECT(Y$8),Payment_Data[Practice ID],$A39,Payment_Data[Quarter],$X$5)</f>
        <v>42</v>
      </c>
      <c r="Z39" s="37"/>
      <c r="AA39" s="40">
        <f ca="1">SUMIFS(INDIRECT(AA$8),Payment_Data[Practice ID],$A39,Payment_Data[Quarter],$AA$5)</f>
        <v>0</v>
      </c>
      <c r="AB39" s="41">
        <f ca="1">SUMIFS(INDIRECT(AB$8),Payment_Data[Practice ID],$A39,Payment_Data[Quarter],$AA$5)</f>
        <v>0</v>
      </c>
      <c r="AC39" s="42" t="str">
        <f t="shared" ca="1" si="14"/>
        <v>-</v>
      </c>
      <c r="AD39" s="37"/>
      <c r="AE39" s="40">
        <f ca="1">SUMIFS(INDIRECT(AE$8),Payment_Data[Practice ID],$A39,Payment_Data[Quarter],$AE$5)</f>
        <v>0</v>
      </c>
      <c r="AF39" s="41">
        <f ca="1">SUMIFS(INDIRECT(AF$8),Payment_Data[Practice ID],$A39,Payment_Data[Quarter],$AE$5)</f>
        <v>0</v>
      </c>
      <c r="AG39" s="42" t="str">
        <f t="shared" ca="1" si="15"/>
        <v>-</v>
      </c>
      <c r="AH39" s="33"/>
      <c r="AI39" s="40">
        <f ca="1">SUMIFS(INDIRECT(AI$8),Payment_Data[Practice ID],$A39,Payment_Data[Quarter],$AA$5)</f>
        <v>0</v>
      </c>
      <c r="AJ39" s="41">
        <f ca="1">SUMIFS(INDIRECT(AJ$8),Payment_Data[Practice ID],$A39,Payment_Data[Quarter],$AA$5)</f>
        <v>0</v>
      </c>
      <c r="AK39" s="84" t="str">
        <f t="shared" ca="1" si="16"/>
        <v>-</v>
      </c>
      <c r="AL39" s="33"/>
      <c r="AM39" s="31">
        <f t="shared" ca="1" si="17"/>
        <v>42</v>
      </c>
    </row>
    <row r="40" spans="1:39" x14ac:dyDescent="0.25">
      <c r="A40" t="s">
        <v>501</v>
      </c>
      <c r="B40" s="11" t="str">
        <f>VLOOKUP(A40,DATA[],4,FALSE)</f>
        <v>HV-3</v>
      </c>
      <c r="C40" t="str">
        <f>VLOOKUP(A40,DATA[],5,FALSE)</f>
        <v>Dr N K Gupta Surgery</v>
      </c>
      <c r="D40" s="68">
        <f>VLOOKUP($A40,BaseLine!$N$9:$O$115,2,FALSE)</f>
        <v>49</v>
      </c>
      <c r="E40" s="40">
        <f ca="1">SUMIFS(INDIRECT(E$8),Payment_Data[Practice ID],$A40,Payment_Data[Quarter],$E$5)</f>
        <v>5</v>
      </c>
      <c r="F40" s="41">
        <f ca="1">SUMIFS(INDIRECT(F$8),Payment_Data[Practice ID],$A40,Payment_Data[Quarter],$E$5)</f>
        <v>4</v>
      </c>
      <c r="G40" s="37"/>
      <c r="H40" s="40">
        <f ca="1">SUMIFS(INDIRECT(H$8),Payment_Data[Practice ID],$A40,Payment_Data[Quarter],$H$5)</f>
        <v>0</v>
      </c>
      <c r="I40" s="41">
        <f ca="1">SUMIFS(INDIRECT(I$8),Payment_Data[Practice ID],$A40,Payment_Data[Quarter],$H$5)</f>
        <v>0</v>
      </c>
      <c r="J40" s="42" t="str">
        <f t="shared" ca="1" si="10"/>
        <v>-</v>
      </c>
      <c r="K40" s="37"/>
      <c r="L40" s="40">
        <f ca="1">SUMIFS(INDIRECT(L$8),Payment_Data[Practice ID],$A40,Payment_Data[Quarter],$L$5)</f>
        <v>0</v>
      </c>
      <c r="M40" s="41">
        <f ca="1">SUMIFS(INDIRECT(M$8),Payment_Data[Practice ID],$A40,Payment_Data[Quarter],$L$5)</f>
        <v>0</v>
      </c>
      <c r="N40" s="42" t="str">
        <f t="shared" ca="1" si="11"/>
        <v>-</v>
      </c>
      <c r="O40" s="33"/>
      <c r="P40" s="40">
        <f ca="1">SUMIFS(INDIRECT(P$8),Payment_Data[Practice ID],$A40,Payment_Data[Quarter],$P$5)</f>
        <v>0</v>
      </c>
      <c r="Q40" s="41">
        <f ca="1">SUMIFS(INDIRECT(Q$8),Payment_Data[Practice ID],$A40,Payment_Data[Quarter],$P$5)</f>
        <v>0</v>
      </c>
      <c r="R40" s="42" t="str">
        <f t="shared" ca="1" si="12"/>
        <v>-</v>
      </c>
      <c r="S40" s="33"/>
      <c r="T40" s="41">
        <f t="shared" ca="1" si="13"/>
        <v>4</v>
      </c>
      <c r="U40" s="56"/>
      <c r="V40" s="69">
        <f>VLOOKUP($A40,BaseLine!$B$8:$C$114,2,FALSE)</f>
        <v>117</v>
      </c>
      <c r="W40" s="37"/>
      <c r="X40" s="40">
        <f ca="1">SUMIFS(INDIRECT(X$8),Payment_Data[Practice ID],$A40,Payment_Data[Quarter],$X$5)</f>
        <v>20</v>
      </c>
      <c r="Y40" s="41">
        <f ca="1">SUMIFS(INDIRECT(Y$8),Payment_Data[Practice ID],$A40,Payment_Data[Quarter],$X$5)</f>
        <v>20</v>
      </c>
      <c r="Z40" s="37"/>
      <c r="AA40" s="40">
        <f ca="1">SUMIFS(INDIRECT(AA$8),Payment_Data[Practice ID],$A40,Payment_Data[Quarter],$AA$5)</f>
        <v>0</v>
      </c>
      <c r="AB40" s="41">
        <f ca="1">SUMIFS(INDIRECT(AB$8),Payment_Data[Practice ID],$A40,Payment_Data[Quarter],$AA$5)</f>
        <v>0</v>
      </c>
      <c r="AC40" s="42" t="str">
        <f t="shared" ca="1" si="14"/>
        <v>-</v>
      </c>
      <c r="AD40" s="37"/>
      <c r="AE40" s="40">
        <f ca="1">SUMIFS(INDIRECT(AE$8),Payment_Data[Practice ID],$A40,Payment_Data[Quarter],$AE$5)</f>
        <v>0</v>
      </c>
      <c r="AF40" s="41">
        <f ca="1">SUMIFS(INDIRECT(AF$8),Payment_Data[Practice ID],$A40,Payment_Data[Quarter],$AE$5)</f>
        <v>0</v>
      </c>
      <c r="AG40" s="42" t="str">
        <f t="shared" ca="1" si="15"/>
        <v>-</v>
      </c>
      <c r="AH40" s="33"/>
      <c r="AI40" s="40">
        <f ca="1">SUMIFS(INDIRECT(AI$8),Payment_Data[Practice ID],$A40,Payment_Data[Quarter],$AA$5)</f>
        <v>0</v>
      </c>
      <c r="AJ40" s="41">
        <f ca="1">SUMIFS(INDIRECT(AJ$8),Payment_Data[Practice ID],$A40,Payment_Data[Quarter],$AA$5)</f>
        <v>0</v>
      </c>
      <c r="AK40" s="84" t="str">
        <f t="shared" ca="1" si="16"/>
        <v>-</v>
      </c>
      <c r="AL40" s="33"/>
      <c r="AM40" s="31">
        <f t="shared" ca="1" si="17"/>
        <v>20</v>
      </c>
    </row>
    <row r="41" spans="1:39" x14ac:dyDescent="0.25">
      <c r="A41" t="s">
        <v>506</v>
      </c>
      <c r="B41" s="11" t="str">
        <f>VLOOKUP(A41,DATA[],4,FALSE)</f>
        <v>HV-4</v>
      </c>
      <c r="C41" t="str">
        <f>VLOOKUP(A41,DATA[],5,FALSE)</f>
        <v>Dr V M Patel Surgery</v>
      </c>
      <c r="D41" s="68">
        <f>VLOOKUP($A41,BaseLine!$N$9:$O$115,2,FALSE)</f>
        <v>51</v>
      </c>
      <c r="E41" s="40">
        <f ca="1">SUMIFS(INDIRECT(E$8),Payment_Data[Practice ID],$A41,Payment_Data[Quarter],$E$5)</f>
        <v>28</v>
      </c>
      <c r="F41" s="41">
        <f ca="1">SUMIFS(INDIRECT(F$8),Payment_Data[Practice ID],$A41,Payment_Data[Quarter],$E$5)</f>
        <v>28</v>
      </c>
      <c r="G41" s="37"/>
      <c r="H41" s="40">
        <f ca="1">SUMIFS(INDIRECT(H$8),Payment_Data[Practice ID],$A41,Payment_Data[Quarter],$H$5)</f>
        <v>0</v>
      </c>
      <c r="I41" s="41">
        <f ca="1">SUMIFS(INDIRECT(I$8),Payment_Data[Practice ID],$A41,Payment_Data[Quarter],$H$5)</f>
        <v>0</v>
      </c>
      <c r="J41" s="42" t="str">
        <f t="shared" ca="1" si="10"/>
        <v>-</v>
      </c>
      <c r="K41" s="37"/>
      <c r="L41" s="40">
        <f ca="1">SUMIFS(INDIRECT(L$8),Payment_Data[Practice ID],$A41,Payment_Data[Quarter],$L$5)</f>
        <v>0</v>
      </c>
      <c r="M41" s="41">
        <f ca="1">SUMIFS(INDIRECT(M$8),Payment_Data[Practice ID],$A41,Payment_Data[Quarter],$L$5)</f>
        <v>0</v>
      </c>
      <c r="N41" s="42" t="str">
        <f t="shared" ca="1" si="11"/>
        <v>-</v>
      </c>
      <c r="O41" s="33"/>
      <c r="P41" s="40">
        <f ca="1">SUMIFS(INDIRECT(P$8),Payment_Data[Practice ID],$A41,Payment_Data[Quarter],$P$5)</f>
        <v>0</v>
      </c>
      <c r="Q41" s="41">
        <f ca="1">SUMIFS(INDIRECT(Q$8),Payment_Data[Practice ID],$A41,Payment_Data[Quarter],$P$5)</f>
        <v>0</v>
      </c>
      <c r="R41" s="42" t="str">
        <f t="shared" ca="1" si="12"/>
        <v>-</v>
      </c>
      <c r="S41" s="33"/>
      <c r="T41" s="41">
        <f t="shared" ca="1" si="13"/>
        <v>28</v>
      </c>
      <c r="U41" s="56"/>
      <c r="V41" s="69">
        <f>VLOOKUP($A41,BaseLine!$B$8:$C$114,2,FALSE)</f>
        <v>152</v>
      </c>
      <c r="W41" s="37"/>
      <c r="X41" s="40">
        <f ca="1">SUMIFS(INDIRECT(X$8),Payment_Data[Practice ID],$A41,Payment_Data[Quarter],$X$5)</f>
        <v>33</v>
      </c>
      <c r="Y41" s="41">
        <f ca="1">SUMIFS(INDIRECT(Y$8),Payment_Data[Practice ID],$A41,Payment_Data[Quarter],$X$5)</f>
        <v>33</v>
      </c>
      <c r="Z41" s="37"/>
      <c r="AA41" s="40">
        <f ca="1">SUMIFS(INDIRECT(AA$8),Payment_Data[Practice ID],$A41,Payment_Data[Quarter],$AA$5)</f>
        <v>0</v>
      </c>
      <c r="AB41" s="41">
        <f ca="1">SUMIFS(INDIRECT(AB$8),Payment_Data[Practice ID],$A41,Payment_Data[Quarter],$AA$5)</f>
        <v>0</v>
      </c>
      <c r="AC41" s="42" t="str">
        <f t="shared" ca="1" si="14"/>
        <v>-</v>
      </c>
      <c r="AD41" s="37"/>
      <c r="AE41" s="40">
        <f ca="1">SUMIFS(INDIRECT(AE$8),Payment_Data[Practice ID],$A41,Payment_Data[Quarter],$AE$5)</f>
        <v>0</v>
      </c>
      <c r="AF41" s="41">
        <f ca="1">SUMIFS(INDIRECT(AF$8),Payment_Data[Practice ID],$A41,Payment_Data[Quarter],$AE$5)</f>
        <v>0</v>
      </c>
      <c r="AG41" s="42" t="str">
        <f t="shared" ca="1" si="15"/>
        <v>-</v>
      </c>
      <c r="AH41" s="33"/>
      <c r="AI41" s="40">
        <f ca="1">SUMIFS(INDIRECT(AI$8),Payment_Data[Practice ID],$A41,Payment_Data[Quarter],$AA$5)</f>
        <v>0</v>
      </c>
      <c r="AJ41" s="41">
        <f ca="1">SUMIFS(INDIRECT(AJ$8),Payment_Data[Practice ID],$A41,Payment_Data[Quarter],$AA$5)</f>
        <v>0</v>
      </c>
      <c r="AK41" s="84" t="str">
        <f t="shared" ca="1" si="16"/>
        <v>-</v>
      </c>
      <c r="AL41" s="33"/>
      <c r="AM41" s="31">
        <f t="shared" ca="1" si="17"/>
        <v>33</v>
      </c>
    </row>
    <row r="42" spans="1:39" x14ac:dyDescent="0.25">
      <c r="A42" t="s">
        <v>515</v>
      </c>
      <c r="B42" s="11" t="str">
        <f>VLOOKUP(A42,DATA[],4,FALSE)</f>
        <v>HV-4</v>
      </c>
      <c r="C42" t="str">
        <f>VLOOKUP(A42,DATA[],5,FALSE)</f>
        <v>Sutton Ave Surgery</v>
      </c>
      <c r="D42" s="68">
        <f>VLOOKUP($A42,BaseLine!$N$9:$O$115,2,FALSE)</f>
        <v>106</v>
      </c>
      <c r="E42" s="40">
        <f ca="1">SUMIFS(INDIRECT(E$8),Payment_Data[Practice ID],$A42,Payment_Data[Quarter],$E$5)</f>
        <v>17</v>
      </c>
      <c r="F42" s="41">
        <f ca="1">SUMIFS(INDIRECT(F$8),Payment_Data[Practice ID],$A42,Payment_Data[Quarter],$E$5)</f>
        <v>10</v>
      </c>
      <c r="G42" s="37"/>
      <c r="H42" s="40">
        <f ca="1">SUMIFS(INDIRECT(H$8),Payment_Data[Practice ID],$A42,Payment_Data[Quarter],$H$5)</f>
        <v>0</v>
      </c>
      <c r="I42" s="41">
        <f ca="1">SUMIFS(INDIRECT(I$8),Payment_Data[Practice ID],$A42,Payment_Data[Quarter],$H$5)</f>
        <v>0</v>
      </c>
      <c r="J42" s="42" t="str">
        <f t="shared" ca="1" si="10"/>
        <v>-</v>
      </c>
      <c r="K42" s="37"/>
      <c r="L42" s="40">
        <f ca="1">SUMIFS(INDIRECT(L$8),Payment_Data[Practice ID],$A42,Payment_Data[Quarter],$L$5)</f>
        <v>0</v>
      </c>
      <c r="M42" s="41">
        <f ca="1">SUMIFS(INDIRECT(M$8),Payment_Data[Practice ID],$A42,Payment_Data[Quarter],$L$5)</f>
        <v>0</v>
      </c>
      <c r="N42" s="42" t="str">
        <f t="shared" ca="1" si="11"/>
        <v>-</v>
      </c>
      <c r="O42" s="33"/>
      <c r="P42" s="40">
        <f ca="1">SUMIFS(INDIRECT(P$8),Payment_Data[Practice ID],$A42,Payment_Data[Quarter],$P$5)</f>
        <v>0</v>
      </c>
      <c r="Q42" s="41">
        <f ca="1">SUMIFS(INDIRECT(Q$8),Payment_Data[Practice ID],$A42,Payment_Data[Quarter],$P$5)</f>
        <v>0</v>
      </c>
      <c r="R42" s="42" t="str">
        <f t="shared" ca="1" si="12"/>
        <v>-</v>
      </c>
      <c r="S42" s="33"/>
      <c r="T42" s="41">
        <f t="shared" ca="1" si="13"/>
        <v>10</v>
      </c>
      <c r="U42" s="56"/>
      <c r="V42" s="69">
        <f>VLOOKUP($A42,BaseLine!$B$8:$C$114,2,FALSE)</f>
        <v>242</v>
      </c>
      <c r="W42" s="37"/>
      <c r="X42" s="40">
        <f ca="1">SUMIFS(INDIRECT(X$8),Payment_Data[Practice ID],$A42,Payment_Data[Quarter],$X$5)</f>
        <v>28</v>
      </c>
      <c r="Y42" s="41">
        <f ca="1">SUMIFS(INDIRECT(Y$8),Payment_Data[Practice ID],$A42,Payment_Data[Quarter],$X$5)</f>
        <v>22</v>
      </c>
      <c r="Z42" s="37"/>
      <c r="AA42" s="40">
        <f ca="1">SUMIFS(INDIRECT(AA$8),Payment_Data[Practice ID],$A42,Payment_Data[Quarter],$AA$5)</f>
        <v>0</v>
      </c>
      <c r="AB42" s="41">
        <f ca="1">SUMIFS(INDIRECT(AB$8),Payment_Data[Practice ID],$A42,Payment_Data[Quarter],$AA$5)</f>
        <v>0</v>
      </c>
      <c r="AC42" s="42" t="str">
        <f t="shared" ca="1" si="14"/>
        <v>-</v>
      </c>
      <c r="AD42" s="37"/>
      <c r="AE42" s="40">
        <f ca="1">SUMIFS(INDIRECT(AE$8),Payment_Data[Practice ID],$A42,Payment_Data[Quarter],$AE$5)</f>
        <v>0</v>
      </c>
      <c r="AF42" s="41">
        <f ca="1">SUMIFS(INDIRECT(AF$8),Payment_Data[Practice ID],$A42,Payment_Data[Quarter],$AE$5)</f>
        <v>0</v>
      </c>
      <c r="AG42" s="42" t="str">
        <f t="shared" ca="1" si="15"/>
        <v>-</v>
      </c>
      <c r="AH42" s="33"/>
      <c r="AI42" s="40">
        <f ca="1">SUMIFS(INDIRECT(AI$8),Payment_Data[Practice ID],$A42,Payment_Data[Quarter],$AA$5)</f>
        <v>0</v>
      </c>
      <c r="AJ42" s="41">
        <f ca="1">SUMIFS(INDIRECT(AJ$8),Payment_Data[Practice ID],$A42,Payment_Data[Quarter],$AA$5)</f>
        <v>0</v>
      </c>
      <c r="AK42" s="84" t="str">
        <f t="shared" ca="1" si="16"/>
        <v>-</v>
      </c>
      <c r="AL42" s="33"/>
      <c r="AM42" s="31">
        <f t="shared" ca="1" si="17"/>
        <v>22</v>
      </c>
    </row>
    <row r="43" spans="1:39" x14ac:dyDescent="0.25">
      <c r="A43" t="s">
        <v>531</v>
      </c>
      <c r="B43" s="11" t="str">
        <f>VLOOKUP(A43,DATA[],4,FALSE)</f>
        <v>HV-4</v>
      </c>
      <c r="C43" t="str">
        <f>VLOOKUP(A43,DATA[],5,FALSE)</f>
        <v>Wood Lane Medical Centre</v>
      </c>
      <c r="D43" s="68">
        <f>VLOOKUP($A43,BaseLine!$N$9:$O$115,2,FALSE)</f>
        <v>148</v>
      </c>
      <c r="E43" s="40">
        <f ca="1">SUMIFS(INDIRECT(E$8),Payment_Data[Practice ID],$A43,Payment_Data[Quarter],$E$5)</f>
        <v>6</v>
      </c>
      <c r="F43" s="41">
        <f ca="1">SUMIFS(INDIRECT(F$8),Payment_Data[Practice ID],$A43,Payment_Data[Quarter],$E$5)</f>
        <v>5</v>
      </c>
      <c r="G43" s="37"/>
      <c r="H43" s="40">
        <f ca="1">SUMIFS(INDIRECT(H$8),Payment_Data[Practice ID],$A43,Payment_Data[Quarter],$H$5)</f>
        <v>0</v>
      </c>
      <c r="I43" s="41">
        <f ca="1">SUMIFS(INDIRECT(I$8),Payment_Data[Practice ID],$A43,Payment_Data[Quarter],$H$5)</f>
        <v>0</v>
      </c>
      <c r="J43" s="42" t="str">
        <f t="shared" ca="1" si="10"/>
        <v>-</v>
      </c>
      <c r="K43" s="37"/>
      <c r="L43" s="40">
        <f ca="1">SUMIFS(INDIRECT(L$8),Payment_Data[Practice ID],$A43,Payment_Data[Quarter],$L$5)</f>
        <v>0</v>
      </c>
      <c r="M43" s="41">
        <f ca="1">SUMIFS(INDIRECT(M$8),Payment_Data[Practice ID],$A43,Payment_Data[Quarter],$L$5)</f>
        <v>0</v>
      </c>
      <c r="N43" s="42" t="str">
        <f t="shared" ca="1" si="11"/>
        <v>-</v>
      </c>
      <c r="O43" s="33"/>
      <c r="P43" s="40">
        <f ca="1">SUMIFS(INDIRECT(P$8),Payment_Data[Practice ID],$A43,Payment_Data[Quarter],$P$5)</f>
        <v>0</v>
      </c>
      <c r="Q43" s="41">
        <f ca="1">SUMIFS(INDIRECT(Q$8),Payment_Data[Practice ID],$A43,Payment_Data[Quarter],$P$5)</f>
        <v>0</v>
      </c>
      <c r="R43" s="42" t="str">
        <f t="shared" ca="1" si="12"/>
        <v>-</v>
      </c>
      <c r="S43" s="33"/>
      <c r="T43" s="41">
        <f t="shared" ca="1" si="13"/>
        <v>5</v>
      </c>
      <c r="U43" s="56"/>
      <c r="V43" s="69">
        <f>VLOOKUP($A43,BaseLine!$B$8:$C$114,2,FALSE)</f>
        <v>405</v>
      </c>
      <c r="W43" s="37"/>
      <c r="X43" s="40">
        <f ca="1">SUMIFS(INDIRECT(X$8),Payment_Data[Practice ID],$A43,Payment_Data[Quarter],$X$5)</f>
        <v>141</v>
      </c>
      <c r="Y43" s="41">
        <f ca="1">SUMIFS(INDIRECT(Y$8),Payment_Data[Practice ID],$A43,Payment_Data[Quarter],$X$5)</f>
        <v>140</v>
      </c>
      <c r="Z43" s="37"/>
      <c r="AA43" s="40">
        <f ca="1">SUMIFS(INDIRECT(AA$8),Payment_Data[Practice ID],$A43,Payment_Data[Quarter],$AA$5)</f>
        <v>0</v>
      </c>
      <c r="AB43" s="41">
        <f ca="1">SUMIFS(INDIRECT(AB$8),Payment_Data[Practice ID],$A43,Payment_Data[Quarter],$AA$5)</f>
        <v>0</v>
      </c>
      <c r="AC43" s="42" t="str">
        <f t="shared" ca="1" si="14"/>
        <v>-</v>
      </c>
      <c r="AD43" s="37"/>
      <c r="AE43" s="40">
        <f ca="1">SUMIFS(INDIRECT(AE$8),Payment_Data[Practice ID],$A43,Payment_Data[Quarter],$AE$5)</f>
        <v>0</v>
      </c>
      <c r="AF43" s="41">
        <f ca="1">SUMIFS(INDIRECT(AF$8),Payment_Data[Practice ID],$A43,Payment_Data[Quarter],$AE$5)</f>
        <v>0</v>
      </c>
      <c r="AG43" s="42" t="str">
        <f t="shared" ca="1" si="15"/>
        <v>-</v>
      </c>
      <c r="AH43" s="33"/>
      <c r="AI43" s="40">
        <f ca="1">SUMIFS(INDIRECT(AI$8),Payment_Data[Practice ID],$A43,Payment_Data[Quarter],$AA$5)</f>
        <v>0</v>
      </c>
      <c r="AJ43" s="41">
        <f ca="1">SUMIFS(INDIRECT(AJ$8),Payment_Data[Practice ID],$A43,Payment_Data[Quarter],$AA$5)</f>
        <v>0</v>
      </c>
      <c r="AK43" s="84" t="str">
        <f t="shared" ca="1" si="16"/>
        <v>-</v>
      </c>
      <c r="AL43" s="33"/>
      <c r="AM43" s="31">
        <f t="shared" ca="1" si="17"/>
        <v>140</v>
      </c>
    </row>
    <row r="44" spans="1:39" x14ac:dyDescent="0.25">
      <c r="A44" t="s">
        <v>536</v>
      </c>
      <c r="B44" s="11" t="str">
        <f>VLOOKUP(A44,DATA[],4,FALSE)</f>
        <v>HV-4</v>
      </c>
      <c r="C44" t="str">
        <f>VLOOKUP(A44,DATA[],5,FALSE)</f>
        <v>The Rosewood Medical Centre</v>
      </c>
      <c r="D44" s="68">
        <f>VLOOKUP($A44,BaseLine!$N$9:$O$115,2,FALSE)</f>
        <v>235</v>
      </c>
      <c r="E44" s="40">
        <f ca="1">SUMIFS(INDIRECT(E$8),Payment_Data[Practice ID],$A44,Payment_Data[Quarter],$E$5)</f>
        <v>55</v>
      </c>
      <c r="F44" s="41">
        <f ca="1">SUMIFS(INDIRECT(F$8),Payment_Data[Practice ID],$A44,Payment_Data[Quarter],$E$5)</f>
        <v>46</v>
      </c>
      <c r="G44" s="37"/>
      <c r="H44" s="40">
        <f ca="1">SUMIFS(INDIRECT(H$8),Payment_Data[Practice ID],$A44,Payment_Data[Quarter],$H$5)</f>
        <v>0</v>
      </c>
      <c r="I44" s="41">
        <f ca="1">SUMIFS(INDIRECT(I$8),Payment_Data[Practice ID],$A44,Payment_Data[Quarter],$H$5)</f>
        <v>0</v>
      </c>
      <c r="J44" s="42" t="str">
        <f t="shared" ca="1" si="10"/>
        <v>-</v>
      </c>
      <c r="K44" s="37"/>
      <c r="L44" s="40">
        <f ca="1">SUMIFS(INDIRECT(L$8),Payment_Data[Practice ID],$A44,Payment_Data[Quarter],$L$5)</f>
        <v>0</v>
      </c>
      <c r="M44" s="41">
        <f ca="1">SUMIFS(INDIRECT(M$8),Payment_Data[Practice ID],$A44,Payment_Data[Quarter],$L$5)</f>
        <v>0</v>
      </c>
      <c r="N44" s="42" t="str">
        <f t="shared" ca="1" si="11"/>
        <v>-</v>
      </c>
      <c r="O44" s="33"/>
      <c r="P44" s="40">
        <f ca="1">SUMIFS(INDIRECT(P$8),Payment_Data[Practice ID],$A44,Payment_Data[Quarter],$P$5)</f>
        <v>0</v>
      </c>
      <c r="Q44" s="41">
        <f ca="1">SUMIFS(INDIRECT(Q$8),Payment_Data[Practice ID],$A44,Payment_Data[Quarter],$P$5)</f>
        <v>0</v>
      </c>
      <c r="R44" s="42" t="str">
        <f t="shared" ca="1" si="12"/>
        <v>-</v>
      </c>
      <c r="S44" s="33"/>
      <c r="T44" s="41">
        <f t="shared" ca="1" si="13"/>
        <v>46</v>
      </c>
      <c r="U44" s="56"/>
      <c r="V44" s="69">
        <f>VLOOKUP($A44,BaseLine!$B$8:$C$114,2,FALSE)</f>
        <v>633</v>
      </c>
      <c r="W44" s="37"/>
      <c r="X44" s="40">
        <f ca="1">SUMIFS(INDIRECT(X$8),Payment_Data[Practice ID],$A44,Payment_Data[Quarter],$X$5)</f>
        <v>78</v>
      </c>
      <c r="Y44" s="41">
        <f ca="1">SUMIFS(INDIRECT(Y$8),Payment_Data[Practice ID],$A44,Payment_Data[Quarter],$X$5)</f>
        <v>72</v>
      </c>
      <c r="Z44" s="37"/>
      <c r="AA44" s="40">
        <f ca="1">SUMIFS(INDIRECT(AA$8),Payment_Data[Practice ID],$A44,Payment_Data[Quarter],$AA$5)</f>
        <v>0</v>
      </c>
      <c r="AB44" s="41">
        <f ca="1">SUMIFS(INDIRECT(AB$8),Payment_Data[Practice ID],$A44,Payment_Data[Quarter],$AA$5)</f>
        <v>0</v>
      </c>
      <c r="AC44" s="42" t="str">
        <f t="shared" ca="1" si="14"/>
        <v>-</v>
      </c>
      <c r="AD44" s="37"/>
      <c r="AE44" s="40">
        <f ca="1">SUMIFS(INDIRECT(AE$8),Payment_Data[Practice ID],$A44,Payment_Data[Quarter],$AE$5)</f>
        <v>0</v>
      </c>
      <c r="AF44" s="41">
        <f ca="1">SUMIFS(INDIRECT(AF$8),Payment_Data[Practice ID],$A44,Payment_Data[Quarter],$AE$5)</f>
        <v>0</v>
      </c>
      <c r="AG44" s="42" t="str">
        <f t="shared" ca="1" si="15"/>
        <v>-</v>
      </c>
      <c r="AH44" s="33"/>
      <c r="AI44" s="40">
        <f ca="1">SUMIFS(INDIRECT(AI$8),Payment_Data[Practice ID],$A44,Payment_Data[Quarter],$AA$5)</f>
        <v>0</v>
      </c>
      <c r="AJ44" s="41">
        <f ca="1">SUMIFS(INDIRECT(AJ$8),Payment_Data[Practice ID],$A44,Payment_Data[Quarter],$AA$5)</f>
        <v>0</v>
      </c>
      <c r="AK44" s="84" t="str">
        <f t="shared" ca="1" si="16"/>
        <v>-</v>
      </c>
      <c r="AL44" s="33"/>
      <c r="AM44" s="31">
        <f t="shared" ca="1" si="17"/>
        <v>72</v>
      </c>
    </row>
    <row r="45" spans="1:39" x14ac:dyDescent="0.25">
      <c r="A45" t="s">
        <v>542</v>
      </c>
      <c r="B45" s="11" t="str">
        <f>VLOOKUP(A45,DATA[],4,FALSE)</f>
        <v>HV-4</v>
      </c>
      <c r="C45" t="str">
        <f>VLOOKUP(A45,DATA[],5,FALSE)</f>
        <v>Harlow Road Surgery (Dr N Tariq)</v>
      </c>
      <c r="D45" s="68">
        <f>VLOOKUP($A45,BaseLine!$N$9:$O$115,2,FALSE)</f>
        <v>82</v>
      </c>
      <c r="E45" s="40">
        <f ca="1">SUMIFS(INDIRECT(E$8),Payment_Data[Practice ID],$A45,Payment_Data[Quarter],$E$5)</f>
        <v>26</v>
      </c>
      <c r="F45" s="41">
        <f ca="1">SUMIFS(INDIRECT(F$8),Payment_Data[Practice ID],$A45,Payment_Data[Quarter],$E$5)</f>
        <v>25</v>
      </c>
      <c r="G45" s="37"/>
      <c r="H45" s="40">
        <f ca="1">SUMIFS(INDIRECT(H$8),Payment_Data[Practice ID],$A45,Payment_Data[Quarter],$H$5)</f>
        <v>0</v>
      </c>
      <c r="I45" s="41">
        <f ca="1">SUMIFS(INDIRECT(I$8),Payment_Data[Practice ID],$A45,Payment_Data[Quarter],$H$5)</f>
        <v>0</v>
      </c>
      <c r="J45" s="42" t="str">
        <f t="shared" ca="1" si="10"/>
        <v>-</v>
      </c>
      <c r="K45" s="37"/>
      <c r="L45" s="40">
        <f ca="1">SUMIFS(INDIRECT(L$8),Payment_Data[Practice ID],$A45,Payment_Data[Quarter],$L$5)</f>
        <v>0</v>
      </c>
      <c r="M45" s="41">
        <f ca="1">SUMIFS(INDIRECT(M$8),Payment_Data[Practice ID],$A45,Payment_Data[Quarter],$L$5)</f>
        <v>0</v>
      </c>
      <c r="N45" s="42" t="str">
        <f t="shared" ca="1" si="11"/>
        <v>-</v>
      </c>
      <c r="O45" s="33"/>
      <c r="P45" s="40">
        <f ca="1">SUMIFS(INDIRECT(P$8),Payment_Data[Practice ID],$A45,Payment_Data[Quarter],$P$5)</f>
        <v>0</v>
      </c>
      <c r="Q45" s="41">
        <f ca="1">SUMIFS(INDIRECT(Q$8),Payment_Data[Practice ID],$A45,Payment_Data[Quarter],$P$5)</f>
        <v>0</v>
      </c>
      <c r="R45" s="42" t="str">
        <f t="shared" ca="1" si="12"/>
        <v>-</v>
      </c>
      <c r="S45" s="33"/>
      <c r="T45" s="41">
        <f t="shared" ca="1" si="13"/>
        <v>25</v>
      </c>
      <c r="U45" s="56"/>
      <c r="V45" s="69">
        <f>VLOOKUP($A45,BaseLine!$B$8:$C$114,2,FALSE)</f>
        <v>129</v>
      </c>
      <c r="W45" s="37"/>
      <c r="X45" s="40">
        <f ca="1">SUMIFS(INDIRECT(X$8),Payment_Data[Practice ID],$A45,Payment_Data[Quarter],$X$5)</f>
        <v>35</v>
      </c>
      <c r="Y45" s="41">
        <f ca="1">SUMIFS(INDIRECT(Y$8),Payment_Data[Practice ID],$A45,Payment_Data[Quarter],$X$5)</f>
        <v>35</v>
      </c>
      <c r="Z45" s="37"/>
      <c r="AA45" s="40">
        <f ca="1">SUMIFS(INDIRECT(AA$8),Payment_Data[Practice ID],$A45,Payment_Data[Quarter],$AA$5)</f>
        <v>0</v>
      </c>
      <c r="AB45" s="41">
        <f ca="1">SUMIFS(INDIRECT(AB$8),Payment_Data[Practice ID],$A45,Payment_Data[Quarter],$AA$5)</f>
        <v>0</v>
      </c>
      <c r="AC45" s="42" t="str">
        <f t="shared" ca="1" si="14"/>
        <v>-</v>
      </c>
      <c r="AD45" s="37"/>
      <c r="AE45" s="40">
        <f ca="1">SUMIFS(INDIRECT(AE$8),Payment_Data[Practice ID],$A45,Payment_Data[Quarter],$AE$5)</f>
        <v>0</v>
      </c>
      <c r="AF45" s="41">
        <f ca="1">SUMIFS(INDIRECT(AF$8),Payment_Data[Practice ID],$A45,Payment_Data[Quarter],$AE$5)</f>
        <v>0</v>
      </c>
      <c r="AG45" s="42" t="str">
        <f t="shared" ca="1" si="15"/>
        <v>-</v>
      </c>
      <c r="AH45" s="33"/>
      <c r="AI45" s="40">
        <f ca="1">SUMIFS(INDIRECT(AI$8),Payment_Data[Practice ID],$A45,Payment_Data[Quarter],$AA$5)</f>
        <v>0</v>
      </c>
      <c r="AJ45" s="41">
        <f ca="1">SUMIFS(INDIRECT(AJ$8),Payment_Data[Practice ID],$A45,Payment_Data[Quarter],$AA$5)</f>
        <v>0</v>
      </c>
      <c r="AK45" s="84" t="str">
        <f t="shared" ca="1" si="16"/>
        <v>-</v>
      </c>
      <c r="AL45" s="33"/>
      <c r="AM45" s="31">
        <f t="shared" ca="1" si="17"/>
        <v>35</v>
      </c>
    </row>
    <row r="46" spans="1:39" x14ac:dyDescent="0.25">
      <c r="A46" t="s">
        <v>546</v>
      </c>
      <c r="B46" s="11" t="str">
        <f>VLOOKUP(A46,DATA[],4,FALSE)</f>
        <v>HV-4</v>
      </c>
      <c r="C46" t="str">
        <f>VLOOKUP(A46,DATA[],5,FALSE)</f>
        <v>Rainham Health Centre</v>
      </c>
      <c r="D46" s="68">
        <f>VLOOKUP($A46,BaseLine!$N$9:$O$115,2,FALSE)</f>
        <v>81</v>
      </c>
      <c r="E46" s="40">
        <f ca="1">SUMIFS(INDIRECT(E$8),Payment_Data[Practice ID],$A46,Payment_Data[Quarter],$E$5)</f>
        <v>32</v>
      </c>
      <c r="F46" s="41">
        <f ca="1">SUMIFS(INDIRECT(F$8),Payment_Data[Practice ID],$A46,Payment_Data[Quarter],$E$5)</f>
        <v>10</v>
      </c>
      <c r="G46" s="37"/>
      <c r="H46" s="40">
        <f ca="1">SUMIFS(INDIRECT(H$8),Payment_Data[Practice ID],$A46,Payment_Data[Quarter],$H$5)</f>
        <v>0</v>
      </c>
      <c r="I46" s="41">
        <f ca="1">SUMIFS(INDIRECT(I$8),Payment_Data[Practice ID],$A46,Payment_Data[Quarter],$H$5)</f>
        <v>0</v>
      </c>
      <c r="J46" s="42" t="str">
        <f t="shared" ca="1" si="10"/>
        <v>-</v>
      </c>
      <c r="K46" s="37"/>
      <c r="L46" s="40">
        <f ca="1">SUMIFS(INDIRECT(L$8),Payment_Data[Practice ID],$A46,Payment_Data[Quarter],$L$5)</f>
        <v>0</v>
      </c>
      <c r="M46" s="41">
        <f ca="1">SUMIFS(INDIRECT(M$8),Payment_Data[Practice ID],$A46,Payment_Data[Quarter],$L$5)</f>
        <v>0</v>
      </c>
      <c r="N46" s="42" t="str">
        <f t="shared" ca="1" si="11"/>
        <v>-</v>
      </c>
      <c r="O46" s="33"/>
      <c r="P46" s="40">
        <f ca="1">SUMIFS(INDIRECT(P$8),Payment_Data[Practice ID],$A46,Payment_Data[Quarter],$P$5)</f>
        <v>0</v>
      </c>
      <c r="Q46" s="41">
        <f ca="1">SUMIFS(INDIRECT(Q$8),Payment_Data[Practice ID],$A46,Payment_Data[Quarter],$P$5)</f>
        <v>0</v>
      </c>
      <c r="R46" s="42" t="str">
        <f t="shared" ca="1" si="12"/>
        <v>-</v>
      </c>
      <c r="S46" s="33"/>
      <c r="T46" s="41">
        <f t="shared" ca="1" si="13"/>
        <v>10</v>
      </c>
      <c r="U46" s="56"/>
      <c r="V46" s="69">
        <f>VLOOKUP($A46,BaseLine!$B$8:$C$114,2,FALSE)</f>
        <v>206</v>
      </c>
      <c r="W46" s="37"/>
      <c r="X46" s="40">
        <f ca="1">SUMIFS(INDIRECT(X$8),Payment_Data[Practice ID],$A46,Payment_Data[Quarter],$X$5)</f>
        <v>100</v>
      </c>
      <c r="Y46" s="41">
        <f ca="1">SUMIFS(INDIRECT(Y$8),Payment_Data[Practice ID],$A46,Payment_Data[Quarter],$X$5)</f>
        <v>92</v>
      </c>
      <c r="Z46" s="37"/>
      <c r="AA46" s="40">
        <f ca="1">SUMIFS(INDIRECT(AA$8),Payment_Data[Practice ID],$A46,Payment_Data[Quarter],$AA$5)</f>
        <v>0</v>
      </c>
      <c r="AB46" s="41">
        <f ca="1">SUMIFS(INDIRECT(AB$8),Payment_Data[Practice ID],$A46,Payment_Data[Quarter],$AA$5)</f>
        <v>0</v>
      </c>
      <c r="AC46" s="42" t="str">
        <f t="shared" ca="1" si="14"/>
        <v>-</v>
      </c>
      <c r="AD46" s="37"/>
      <c r="AE46" s="40">
        <f ca="1">SUMIFS(INDIRECT(AE$8),Payment_Data[Practice ID],$A46,Payment_Data[Quarter],$AE$5)</f>
        <v>0</v>
      </c>
      <c r="AF46" s="41">
        <f ca="1">SUMIFS(INDIRECT(AF$8),Payment_Data[Practice ID],$A46,Payment_Data[Quarter],$AE$5)</f>
        <v>0</v>
      </c>
      <c r="AG46" s="42" t="str">
        <f t="shared" ca="1" si="15"/>
        <v>-</v>
      </c>
      <c r="AH46" s="33"/>
      <c r="AI46" s="40">
        <f ca="1">SUMIFS(INDIRECT(AI$8),Payment_Data[Practice ID],$A46,Payment_Data[Quarter],$AA$5)</f>
        <v>0</v>
      </c>
      <c r="AJ46" s="41">
        <f ca="1">SUMIFS(INDIRECT(AJ$8),Payment_Data[Practice ID],$A46,Payment_Data[Quarter],$AA$5)</f>
        <v>0</v>
      </c>
      <c r="AK46" s="84" t="str">
        <f t="shared" ca="1" si="16"/>
        <v>-</v>
      </c>
      <c r="AL46" s="33"/>
      <c r="AM46" s="31">
        <f t="shared" ca="1" si="17"/>
        <v>92</v>
      </c>
    </row>
    <row r="47" spans="1:39" x14ac:dyDescent="0.25">
      <c r="A47" t="s">
        <v>550</v>
      </c>
      <c r="B47" s="11" t="str">
        <f>VLOOKUP(A47,DATA[],4,FALSE)</f>
        <v>HV-4</v>
      </c>
      <c r="C47" t="str">
        <f>VLOOKUP(A47,DATA[],5,FALSE)</f>
        <v>Berwick Surgery</v>
      </c>
      <c r="D47" s="68">
        <f>VLOOKUP($A47,BaseLine!$N$9:$O$115,2,FALSE)</f>
        <v>81</v>
      </c>
      <c r="E47" s="40">
        <f ca="1">SUMIFS(INDIRECT(E$8),Payment_Data[Practice ID],$A47,Payment_Data[Quarter],$E$5)</f>
        <v>15</v>
      </c>
      <c r="F47" s="41">
        <f ca="1">SUMIFS(INDIRECT(F$8),Payment_Data[Practice ID],$A47,Payment_Data[Quarter],$E$5)</f>
        <v>14</v>
      </c>
      <c r="G47" s="37"/>
      <c r="H47" s="40">
        <f ca="1">SUMIFS(INDIRECT(H$8),Payment_Data[Practice ID],$A47,Payment_Data[Quarter],$H$5)</f>
        <v>0</v>
      </c>
      <c r="I47" s="41">
        <f ca="1">SUMIFS(INDIRECT(I$8),Payment_Data[Practice ID],$A47,Payment_Data[Quarter],$H$5)</f>
        <v>0</v>
      </c>
      <c r="J47" s="42" t="str">
        <f t="shared" ca="1" si="10"/>
        <v>-</v>
      </c>
      <c r="K47" s="37"/>
      <c r="L47" s="40">
        <f ca="1">SUMIFS(INDIRECT(L$8),Payment_Data[Practice ID],$A47,Payment_Data[Quarter],$L$5)</f>
        <v>0</v>
      </c>
      <c r="M47" s="41">
        <f ca="1">SUMIFS(INDIRECT(M$8),Payment_Data[Practice ID],$A47,Payment_Data[Quarter],$L$5)</f>
        <v>0</v>
      </c>
      <c r="N47" s="42" t="str">
        <f t="shared" ca="1" si="11"/>
        <v>-</v>
      </c>
      <c r="O47" s="33"/>
      <c r="P47" s="40">
        <f ca="1">SUMIFS(INDIRECT(P$8),Payment_Data[Practice ID],$A47,Payment_Data[Quarter],$P$5)</f>
        <v>0</v>
      </c>
      <c r="Q47" s="41">
        <f ca="1">SUMIFS(INDIRECT(Q$8),Payment_Data[Practice ID],$A47,Payment_Data[Quarter],$P$5)</f>
        <v>0</v>
      </c>
      <c r="R47" s="42" t="str">
        <f t="shared" ca="1" si="12"/>
        <v>-</v>
      </c>
      <c r="S47" s="33"/>
      <c r="T47" s="41">
        <f t="shared" ca="1" si="13"/>
        <v>14</v>
      </c>
      <c r="U47" s="56"/>
      <c r="V47" s="69">
        <f>VLOOKUP($A47,BaseLine!$B$8:$C$114,2,FALSE)</f>
        <v>226</v>
      </c>
      <c r="W47" s="37"/>
      <c r="X47" s="40">
        <f ca="1">SUMIFS(INDIRECT(X$8),Payment_Data[Practice ID],$A47,Payment_Data[Quarter],$X$5)</f>
        <v>82</v>
      </c>
      <c r="Y47" s="41">
        <f ca="1">SUMIFS(INDIRECT(Y$8),Payment_Data[Practice ID],$A47,Payment_Data[Quarter],$X$5)</f>
        <v>82</v>
      </c>
      <c r="Z47" s="37"/>
      <c r="AA47" s="40">
        <f ca="1">SUMIFS(INDIRECT(AA$8),Payment_Data[Practice ID],$A47,Payment_Data[Quarter],$AA$5)</f>
        <v>0</v>
      </c>
      <c r="AB47" s="41">
        <f ca="1">SUMIFS(INDIRECT(AB$8),Payment_Data[Practice ID],$A47,Payment_Data[Quarter],$AA$5)</f>
        <v>0</v>
      </c>
      <c r="AC47" s="42" t="str">
        <f t="shared" ca="1" si="14"/>
        <v>-</v>
      </c>
      <c r="AD47" s="37"/>
      <c r="AE47" s="40">
        <f ca="1">SUMIFS(INDIRECT(AE$8),Payment_Data[Practice ID],$A47,Payment_Data[Quarter],$AE$5)</f>
        <v>0</v>
      </c>
      <c r="AF47" s="41">
        <f ca="1">SUMIFS(INDIRECT(AF$8),Payment_Data[Practice ID],$A47,Payment_Data[Quarter],$AE$5)</f>
        <v>0</v>
      </c>
      <c r="AG47" s="42" t="str">
        <f t="shared" ca="1" si="15"/>
        <v>-</v>
      </c>
      <c r="AH47" s="33"/>
      <c r="AI47" s="40">
        <f ca="1">SUMIFS(INDIRECT(AI$8),Payment_Data[Practice ID],$A47,Payment_Data[Quarter],$AA$5)</f>
        <v>0</v>
      </c>
      <c r="AJ47" s="41">
        <f ca="1">SUMIFS(INDIRECT(AJ$8),Payment_Data[Practice ID],$A47,Payment_Data[Quarter],$AA$5)</f>
        <v>0</v>
      </c>
      <c r="AK47" s="84" t="str">
        <f t="shared" ca="1" si="16"/>
        <v>-</v>
      </c>
      <c r="AL47" s="33"/>
      <c r="AM47" s="31">
        <f t="shared" ca="1" si="17"/>
        <v>82</v>
      </c>
    </row>
    <row r="48" spans="1:39" x14ac:dyDescent="0.25">
      <c r="A48" t="s">
        <v>555</v>
      </c>
      <c r="B48" s="11" t="str">
        <f>VLOOKUP(A48,DATA[],4,FALSE)</f>
        <v>HV-4</v>
      </c>
      <c r="C48" t="str">
        <f>VLOOKUP(A48,DATA[],5,FALSE)</f>
        <v>South Hornchurch Medical Practice</v>
      </c>
      <c r="D48" s="68">
        <f>VLOOKUP($A48,BaseLine!$N$9:$O$115,2,FALSE)</f>
        <v>74</v>
      </c>
      <c r="E48" s="40">
        <f ca="1">SUMIFS(INDIRECT(E$8),Payment_Data[Practice ID],$A48,Payment_Data[Quarter],$E$5)</f>
        <v>14</v>
      </c>
      <c r="F48" s="41">
        <f ca="1">SUMIFS(INDIRECT(F$8),Payment_Data[Practice ID],$A48,Payment_Data[Quarter],$E$5)</f>
        <v>12</v>
      </c>
      <c r="G48" s="37"/>
      <c r="H48" s="40">
        <f ca="1">SUMIFS(INDIRECT(H$8),Payment_Data[Practice ID],$A48,Payment_Data[Quarter],$H$5)</f>
        <v>0</v>
      </c>
      <c r="I48" s="41">
        <f ca="1">SUMIFS(INDIRECT(I$8),Payment_Data[Practice ID],$A48,Payment_Data[Quarter],$H$5)</f>
        <v>0</v>
      </c>
      <c r="J48" s="42" t="str">
        <f t="shared" ca="1" si="10"/>
        <v>-</v>
      </c>
      <c r="K48" s="37"/>
      <c r="L48" s="40">
        <f ca="1">SUMIFS(INDIRECT(L$8),Payment_Data[Practice ID],$A48,Payment_Data[Quarter],$L$5)</f>
        <v>0</v>
      </c>
      <c r="M48" s="41">
        <f ca="1">SUMIFS(INDIRECT(M$8),Payment_Data[Practice ID],$A48,Payment_Data[Quarter],$L$5)</f>
        <v>0</v>
      </c>
      <c r="N48" s="42" t="str">
        <f t="shared" ca="1" si="11"/>
        <v>-</v>
      </c>
      <c r="O48" s="33"/>
      <c r="P48" s="40">
        <f ca="1">SUMIFS(INDIRECT(P$8),Payment_Data[Practice ID],$A48,Payment_Data[Quarter],$P$5)</f>
        <v>0</v>
      </c>
      <c r="Q48" s="41">
        <f ca="1">SUMIFS(INDIRECT(Q$8),Payment_Data[Practice ID],$A48,Payment_Data[Quarter],$P$5)</f>
        <v>0</v>
      </c>
      <c r="R48" s="42" t="str">
        <f t="shared" ca="1" si="12"/>
        <v>-</v>
      </c>
      <c r="S48" s="33"/>
      <c r="T48" s="41">
        <f t="shared" ca="1" si="13"/>
        <v>12</v>
      </c>
      <c r="U48" s="56"/>
      <c r="V48" s="69">
        <f>VLOOKUP($A48,BaseLine!$B$8:$C$114,2,FALSE)</f>
        <v>239</v>
      </c>
      <c r="W48" s="37"/>
      <c r="X48" s="40">
        <f ca="1">SUMIFS(INDIRECT(X$8),Payment_Data[Practice ID],$A48,Payment_Data[Quarter],$X$5)</f>
        <v>39</v>
      </c>
      <c r="Y48" s="41">
        <f ca="1">SUMIFS(INDIRECT(Y$8),Payment_Data[Practice ID],$A48,Payment_Data[Quarter],$X$5)</f>
        <v>39</v>
      </c>
      <c r="Z48" s="37"/>
      <c r="AA48" s="40">
        <f ca="1">SUMIFS(INDIRECT(AA$8),Payment_Data[Practice ID],$A48,Payment_Data[Quarter],$AA$5)</f>
        <v>0</v>
      </c>
      <c r="AB48" s="41">
        <f ca="1">SUMIFS(INDIRECT(AB$8),Payment_Data[Practice ID],$A48,Payment_Data[Quarter],$AA$5)</f>
        <v>0</v>
      </c>
      <c r="AC48" s="42" t="str">
        <f t="shared" ca="1" si="14"/>
        <v>-</v>
      </c>
      <c r="AD48" s="37"/>
      <c r="AE48" s="40">
        <f ca="1">SUMIFS(INDIRECT(AE$8),Payment_Data[Practice ID],$A48,Payment_Data[Quarter],$AE$5)</f>
        <v>0</v>
      </c>
      <c r="AF48" s="41">
        <f ca="1">SUMIFS(INDIRECT(AF$8),Payment_Data[Practice ID],$A48,Payment_Data[Quarter],$AE$5)</f>
        <v>0</v>
      </c>
      <c r="AG48" s="42" t="str">
        <f t="shared" ca="1" si="15"/>
        <v>-</v>
      </c>
      <c r="AH48" s="33"/>
      <c r="AI48" s="40">
        <f ca="1">SUMIFS(INDIRECT(AI$8),Payment_Data[Practice ID],$A48,Payment_Data[Quarter],$AA$5)</f>
        <v>0</v>
      </c>
      <c r="AJ48" s="41">
        <f ca="1">SUMIFS(INDIRECT(AJ$8),Payment_Data[Practice ID],$A48,Payment_Data[Quarter],$AA$5)</f>
        <v>0</v>
      </c>
      <c r="AK48" s="84" t="str">
        <f t="shared" ca="1" si="16"/>
        <v>-</v>
      </c>
      <c r="AL48" s="33"/>
      <c r="AM48" s="31">
        <f t="shared" ca="1" si="17"/>
        <v>39</v>
      </c>
    </row>
    <row r="49" spans="1:39" x14ac:dyDescent="0.25">
      <c r="A49" t="s">
        <v>571</v>
      </c>
      <c r="B49" s="11" t="str">
        <f>VLOOKUP(A49,DATA[],4,FALSE)</f>
        <v>HV-4</v>
      </c>
      <c r="C49" t="str">
        <f>VLOOKUP(A49,DATA[],5,FALSE)</f>
        <v>Upminster Medical Centre</v>
      </c>
      <c r="D49" s="68">
        <f>VLOOKUP($A49,BaseLine!$N$9:$O$115,2,FALSE)</f>
        <v>41</v>
      </c>
      <c r="E49" s="40">
        <f ca="1">SUMIFS(INDIRECT(E$8),Payment_Data[Practice ID],$A49,Payment_Data[Quarter],$E$5)</f>
        <v>0</v>
      </c>
      <c r="F49" s="41">
        <f ca="1">SUMIFS(INDIRECT(F$8),Payment_Data[Practice ID],$A49,Payment_Data[Quarter],$E$5)</f>
        <v>0</v>
      </c>
      <c r="G49" s="37"/>
      <c r="H49" s="40">
        <f ca="1">SUMIFS(INDIRECT(H$8),Payment_Data[Practice ID],$A49,Payment_Data[Quarter],$H$5)</f>
        <v>0</v>
      </c>
      <c r="I49" s="41">
        <f ca="1">SUMIFS(INDIRECT(I$8),Payment_Data[Practice ID],$A49,Payment_Data[Quarter],$H$5)</f>
        <v>0</v>
      </c>
      <c r="J49" s="42" t="str">
        <f t="shared" ca="1" si="10"/>
        <v>-</v>
      </c>
      <c r="K49" s="37"/>
      <c r="L49" s="40">
        <f ca="1">SUMIFS(INDIRECT(L$8),Payment_Data[Practice ID],$A49,Payment_Data[Quarter],$L$5)</f>
        <v>0</v>
      </c>
      <c r="M49" s="41">
        <f ca="1">SUMIFS(INDIRECT(M$8),Payment_Data[Practice ID],$A49,Payment_Data[Quarter],$L$5)</f>
        <v>0</v>
      </c>
      <c r="N49" s="42" t="str">
        <f t="shared" ca="1" si="11"/>
        <v>-</v>
      </c>
      <c r="O49" s="33"/>
      <c r="P49" s="40">
        <f ca="1">SUMIFS(INDIRECT(P$8),Payment_Data[Practice ID],$A49,Payment_Data[Quarter],$P$5)</f>
        <v>0</v>
      </c>
      <c r="Q49" s="41">
        <f ca="1">SUMIFS(INDIRECT(Q$8),Payment_Data[Practice ID],$A49,Payment_Data[Quarter],$P$5)</f>
        <v>0</v>
      </c>
      <c r="R49" s="42" t="str">
        <f t="shared" ca="1" si="12"/>
        <v>-</v>
      </c>
      <c r="S49" s="33"/>
      <c r="T49" s="41">
        <f t="shared" ca="1" si="13"/>
        <v>0</v>
      </c>
      <c r="U49" s="56"/>
      <c r="V49" s="69">
        <f>VLOOKUP($A49,BaseLine!$B$8:$C$114,2,FALSE)</f>
        <v>136</v>
      </c>
      <c r="W49" s="37"/>
      <c r="X49" s="40">
        <f ca="1">SUMIFS(INDIRECT(X$8),Payment_Data[Practice ID],$A49,Payment_Data[Quarter],$X$5)</f>
        <v>0</v>
      </c>
      <c r="Y49" s="41">
        <f ca="1">SUMIFS(INDIRECT(Y$8),Payment_Data[Practice ID],$A49,Payment_Data[Quarter],$X$5)</f>
        <v>0</v>
      </c>
      <c r="Z49" s="37"/>
      <c r="AA49" s="40">
        <f ca="1">SUMIFS(INDIRECT(AA$8),Payment_Data[Practice ID],$A49,Payment_Data[Quarter],$AA$5)</f>
        <v>0</v>
      </c>
      <c r="AB49" s="41">
        <f ca="1">SUMIFS(INDIRECT(AB$8),Payment_Data[Practice ID],$A49,Payment_Data[Quarter],$AA$5)</f>
        <v>0</v>
      </c>
      <c r="AC49" s="42" t="str">
        <f t="shared" ca="1" si="14"/>
        <v>-</v>
      </c>
      <c r="AD49" s="37"/>
      <c r="AE49" s="40">
        <f ca="1">SUMIFS(INDIRECT(AE$8),Payment_Data[Practice ID],$A49,Payment_Data[Quarter],$AE$5)</f>
        <v>0</v>
      </c>
      <c r="AF49" s="41">
        <f ca="1">SUMIFS(INDIRECT(AF$8),Payment_Data[Practice ID],$A49,Payment_Data[Quarter],$AE$5)</f>
        <v>0</v>
      </c>
      <c r="AG49" s="42" t="str">
        <f t="shared" ca="1" si="15"/>
        <v>-</v>
      </c>
      <c r="AH49" s="33"/>
      <c r="AI49" s="40">
        <f ca="1">SUMIFS(INDIRECT(AI$8),Payment_Data[Practice ID],$A49,Payment_Data[Quarter],$AA$5)</f>
        <v>0</v>
      </c>
      <c r="AJ49" s="41">
        <f ca="1">SUMIFS(INDIRECT(AJ$8),Payment_Data[Practice ID],$A49,Payment_Data[Quarter],$AA$5)</f>
        <v>0</v>
      </c>
      <c r="AK49" s="84" t="str">
        <f t="shared" ca="1" si="16"/>
        <v>-</v>
      </c>
      <c r="AL49" s="33"/>
      <c r="AM49" s="31">
        <f t="shared" ca="1" si="17"/>
        <v>0</v>
      </c>
    </row>
    <row r="50" spans="1:39" x14ac:dyDescent="0.25">
      <c r="A50" t="s">
        <v>576</v>
      </c>
      <c r="B50" s="11" t="str">
        <f>VLOOKUP(A50,DATA[],4,FALSE)</f>
        <v>HV-4</v>
      </c>
      <c r="C50" t="str">
        <f>VLOOKUP(A50,DATA[],5,FALSE)</f>
        <v>The Upminster Bridge Surgery (Dr O'Moore)</v>
      </c>
      <c r="D50" s="68">
        <f>VLOOKUP($A50,BaseLine!$N$9:$O$115,2,FALSE)</f>
        <v>74</v>
      </c>
      <c r="E50" s="40">
        <f ca="1">SUMIFS(INDIRECT(E$8),Payment_Data[Practice ID],$A50,Payment_Data[Quarter],$E$5)</f>
        <v>8</v>
      </c>
      <c r="F50" s="41">
        <f ca="1">SUMIFS(INDIRECT(F$8),Payment_Data[Practice ID],$A50,Payment_Data[Quarter],$E$5)</f>
        <v>6</v>
      </c>
      <c r="G50" s="37"/>
      <c r="H50" s="40">
        <f ca="1">SUMIFS(INDIRECT(H$8),Payment_Data[Practice ID],$A50,Payment_Data[Quarter],$H$5)</f>
        <v>0</v>
      </c>
      <c r="I50" s="41">
        <f ca="1">SUMIFS(INDIRECT(I$8),Payment_Data[Practice ID],$A50,Payment_Data[Quarter],$H$5)</f>
        <v>0</v>
      </c>
      <c r="J50" s="42" t="str">
        <f t="shared" ca="1" si="10"/>
        <v>-</v>
      </c>
      <c r="K50" s="37"/>
      <c r="L50" s="40">
        <f ca="1">SUMIFS(INDIRECT(L$8),Payment_Data[Practice ID],$A50,Payment_Data[Quarter],$L$5)</f>
        <v>0</v>
      </c>
      <c r="M50" s="41">
        <f ca="1">SUMIFS(INDIRECT(M$8),Payment_Data[Practice ID],$A50,Payment_Data[Quarter],$L$5)</f>
        <v>0</v>
      </c>
      <c r="N50" s="42" t="str">
        <f t="shared" ca="1" si="11"/>
        <v>-</v>
      </c>
      <c r="O50" s="33"/>
      <c r="P50" s="40">
        <f ca="1">SUMIFS(INDIRECT(P$8),Payment_Data[Practice ID],$A50,Payment_Data[Quarter],$P$5)</f>
        <v>0</v>
      </c>
      <c r="Q50" s="41">
        <f ca="1">SUMIFS(INDIRECT(Q$8),Payment_Data[Practice ID],$A50,Payment_Data[Quarter],$P$5)</f>
        <v>0</v>
      </c>
      <c r="R50" s="42" t="str">
        <f t="shared" ca="1" si="12"/>
        <v>-</v>
      </c>
      <c r="S50" s="33"/>
      <c r="T50" s="41">
        <f t="shared" ca="1" si="13"/>
        <v>6</v>
      </c>
      <c r="U50" s="56"/>
      <c r="V50" s="69">
        <f>VLOOKUP($A50,BaseLine!$B$8:$C$114,2,FALSE)</f>
        <v>232</v>
      </c>
      <c r="W50" s="37"/>
      <c r="X50" s="40">
        <f ca="1">SUMIFS(INDIRECT(X$8),Payment_Data[Practice ID],$A50,Payment_Data[Quarter],$X$5)</f>
        <v>40</v>
      </c>
      <c r="Y50" s="41">
        <f ca="1">SUMIFS(INDIRECT(Y$8),Payment_Data[Practice ID],$A50,Payment_Data[Quarter],$X$5)</f>
        <v>35</v>
      </c>
      <c r="Z50" s="37"/>
      <c r="AA50" s="40">
        <f ca="1">SUMIFS(INDIRECT(AA$8),Payment_Data[Practice ID],$A50,Payment_Data[Quarter],$AA$5)</f>
        <v>0</v>
      </c>
      <c r="AB50" s="41">
        <f ca="1">SUMIFS(INDIRECT(AB$8),Payment_Data[Practice ID],$A50,Payment_Data[Quarter],$AA$5)</f>
        <v>0</v>
      </c>
      <c r="AC50" s="42" t="str">
        <f t="shared" ca="1" si="14"/>
        <v>-</v>
      </c>
      <c r="AD50" s="37"/>
      <c r="AE50" s="40">
        <f ca="1">SUMIFS(INDIRECT(AE$8),Payment_Data[Practice ID],$A50,Payment_Data[Quarter],$AE$5)</f>
        <v>0</v>
      </c>
      <c r="AF50" s="41">
        <f ca="1">SUMIFS(INDIRECT(AF$8),Payment_Data[Practice ID],$A50,Payment_Data[Quarter],$AE$5)</f>
        <v>0</v>
      </c>
      <c r="AG50" s="42" t="str">
        <f t="shared" ca="1" si="15"/>
        <v>-</v>
      </c>
      <c r="AH50" s="33"/>
      <c r="AI50" s="40">
        <f ca="1">SUMIFS(INDIRECT(AI$8),Payment_Data[Practice ID],$A50,Payment_Data[Quarter],$AA$5)</f>
        <v>0</v>
      </c>
      <c r="AJ50" s="41">
        <f ca="1">SUMIFS(INDIRECT(AJ$8),Payment_Data[Practice ID],$A50,Payment_Data[Quarter],$AA$5)</f>
        <v>0</v>
      </c>
      <c r="AK50" s="84" t="str">
        <f t="shared" ca="1" si="16"/>
        <v>-</v>
      </c>
      <c r="AL50" s="33"/>
      <c r="AM50" s="31">
        <f t="shared" ca="1" si="17"/>
        <v>35</v>
      </c>
    </row>
    <row r="51" spans="1:39" x14ac:dyDescent="0.25">
      <c r="A51" t="s">
        <v>425</v>
      </c>
      <c r="B51" s="11" t="str">
        <f>VLOOKUP(A51,DATA[],4,FALSE)</f>
        <v>HV-4</v>
      </c>
      <c r="C51" t="str">
        <f>VLOOKUP(A51,DATA[],5,FALSE)</f>
        <v>Billet Lane Medical Centre</v>
      </c>
      <c r="D51" s="68">
        <f>VLOOKUP($A51,BaseLine!$N$9:$O$115,2,FALSE)</f>
        <v>49</v>
      </c>
      <c r="E51" s="40">
        <f ca="1">SUMIFS(INDIRECT(E$8),Payment_Data[Practice ID],$A51,Payment_Data[Quarter],$E$5)</f>
        <v>12</v>
      </c>
      <c r="F51" s="41">
        <f ca="1">SUMIFS(INDIRECT(F$8),Payment_Data[Practice ID],$A51,Payment_Data[Quarter],$E$5)</f>
        <v>2</v>
      </c>
      <c r="G51" s="37"/>
      <c r="H51" s="40">
        <f ca="1">SUMIFS(INDIRECT(H$8),Payment_Data[Practice ID],$A51,Payment_Data[Quarter],$H$5)</f>
        <v>0</v>
      </c>
      <c r="I51" s="41">
        <f ca="1">SUMIFS(INDIRECT(I$8),Payment_Data[Practice ID],$A51,Payment_Data[Quarter],$H$5)</f>
        <v>0</v>
      </c>
      <c r="J51" s="42" t="str">
        <f t="shared" ca="1" si="10"/>
        <v>-</v>
      </c>
      <c r="K51" s="37"/>
      <c r="L51" s="40">
        <f ca="1">SUMIFS(INDIRECT(L$8),Payment_Data[Practice ID],$A51,Payment_Data[Quarter],$L$5)</f>
        <v>0</v>
      </c>
      <c r="M51" s="41">
        <f ca="1">SUMIFS(INDIRECT(M$8),Payment_Data[Practice ID],$A51,Payment_Data[Quarter],$L$5)</f>
        <v>0</v>
      </c>
      <c r="N51" s="42" t="str">
        <f t="shared" ca="1" si="11"/>
        <v>-</v>
      </c>
      <c r="O51" s="33"/>
      <c r="P51" s="40">
        <f ca="1">SUMIFS(INDIRECT(P$8),Payment_Data[Practice ID],$A51,Payment_Data[Quarter],$P$5)</f>
        <v>0</v>
      </c>
      <c r="Q51" s="41">
        <f ca="1">SUMIFS(INDIRECT(Q$8),Payment_Data[Practice ID],$A51,Payment_Data[Quarter],$P$5)</f>
        <v>0</v>
      </c>
      <c r="R51" s="42" t="str">
        <f t="shared" ca="1" si="12"/>
        <v>-</v>
      </c>
      <c r="S51" s="33"/>
      <c r="T51" s="41">
        <f t="shared" ca="1" si="13"/>
        <v>2</v>
      </c>
      <c r="U51" s="56"/>
      <c r="V51" s="69">
        <f>VLOOKUP($A51,BaseLine!$B$8:$C$114,2,FALSE)</f>
        <v>146</v>
      </c>
      <c r="W51" s="37"/>
      <c r="X51" s="40">
        <f ca="1">SUMIFS(INDIRECT(X$8),Payment_Data[Practice ID],$A51,Payment_Data[Quarter],$X$5)</f>
        <v>51</v>
      </c>
      <c r="Y51" s="41">
        <f ca="1">SUMIFS(INDIRECT(Y$8),Payment_Data[Practice ID],$A51,Payment_Data[Quarter],$X$5)</f>
        <v>49</v>
      </c>
      <c r="Z51" s="37"/>
      <c r="AA51" s="40">
        <f ca="1">SUMIFS(INDIRECT(AA$8),Payment_Data[Practice ID],$A51,Payment_Data[Quarter],$AA$5)</f>
        <v>0</v>
      </c>
      <c r="AB51" s="41">
        <f ca="1">SUMIFS(INDIRECT(AB$8),Payment_Data[Practice ID],$A51,Payment_Data[Quarter],$AA$5)</f>
        <v>0</v>
      </c>
      <c r="AC51" s="42" t="str">
        <f t="shared" ca="1" si="14"/>
        <v>-</v>
      </c>
      <c r="AD51" s="37"/>
      <c r="AE51" s="40">
        <f ca="1">SUMIFS(INDIRECT(AE$8),Payment_Data[Practice ID],$A51,Payment_Data[Quarter],$AE$5)</f>
        <v>0</v>
      </c>
      <c r="AF51" s="41">
        <f ca="1">SUMIFS(INDIRECT(AF$8),Payment_Data[Practice ID],$A51,Payment_Data[Quarter],$AE$5)</f>
        <v>0</v>
      </c>
      <c r="AG51" s="42" t="str">
        <f t="shared" ca="1" si="15"/>
        <v>-</v>
      </c>
      <c r="AH51" s="33"/>
      <c r="AI51" s="40">
        <f ca="1">SUMIFS(INDIRECT(AI$8),Payment_Data[Practice ID],$A51,Payment_Data[Quarter],$AA$5)</f>
        <v>0</v>
      </c>
      <c r="AJ51" s="41">
        <f ca="1">SUMIFS(INDIRECT(AJ$8),Payment_Data[Practice ID],$A51,Payment_Data[Quarter],$AA$5)</f>
        <v>0</v>
      </c>
      <c r="AK51" s="84" t="str">
        <f t="shared" ca="1" si="16"/>
        <v>-</v>
      </c>
      <c r="AL51" s="33"/>
      <c r="AM51" s="31">
        <f t="shared" ca="1" si="17"/>
        <v>49</v>
      </c>
    </row>
    <row r="52" spans="1:39" x14ac:dyDescent="0.25">
      <c r="A52" t="s">
        <v>513</v>
      </c>
      <c r="B52" s="11" t="str">
        <f>VLOOKUP(A52,DATA[],4,FALSE)</f>
        <v>HV-5</v>
      </c>
      <c r="C52" t="str">
        <f>VLOOKUP(A52,DATA[],5,FALSE)</f>
        <v>Hornchurch Healthcare</v>
      </c>
      <c r="D52" s="68">
        <f>VLOOKUP($A52,BaseLine!$N$9:$O$115,2,FALSE)</f>
        <v>130</v>
      </c>
      <c r="E52" s="40">
        <f ca="1">SUMIFS(INDIRECT(E$8),Payment_Data[Practice ID],$A52,Payment_Data[Quarter],$E$5)</f>
        <v>14</v>
      </c>
      <c r="F52" s="41">
        <f ca="1">SUMIFS(INDIRECT(F$8),Payment_Data[Practice ID],$A52,Payment_Data[Quarter],$E$5)</f>
        <v>2</v>
      </c>
      <c r="G52" s="37"/>
      <c r="H52" s="40">
        <f ca="1">SUMIFS(INDIRECT(H$8),Payment_Data[Practice ID],$A52,Payment_Data[Quarter],$H$5)</f>
        <v>0</v>
      </c>
      <c r="I52" s="41">
        <f ca="1">SUMIFS(INDIRECT(I$8),Payment_Data[Practice ID],$A52,Payment_Data[Quarter],$H$5)</f>
        <v>0</v>
      </c>
      <c r="J52" s="42" t="str">
        <f t="shared" ca="1" si="10"/>
        <v>-</v>
      </c>
      <c r="K52" s="37"/>
      <c r="L52" s="40">
        <f ca="1">SUMIFS(INDIRECT(L$8),Payment_Data[Practice ID],$A52,Payment_Data[Quarter],$L$5)</f>
        <v>0</v>
      </c>
      <c r="M52" s="41">
        <f ca="1">SUMIFS(INDIRECT(M$8),Payment_Data[Practice ID],$A52,Payment_Data[Quarter],$L$5)</f>
        <v>0</v>
      </c>
      <c r="N52" s="42" t="str">
        <f t="shared" ca="1" si="11"/>
        <v>-</v>
      </c>
      <c r="O52" s="33"/>
      <c r="P52" s="40">
        <f ca="1">SUMIFS(INDIRECT(P$8),Payment_Data[Practice ID],$A52,Payment_Data[Quarter],$P$5)</f>
        <v>0</v>
      </c>
      <c r="Q52" s="41">
        <f ca="1">SUMIFS(INDIRECT(Q$8),Payment_Data[Practice ID],$A52,Payment_Data[Quarter],$P$5)</f>
        <v>0</v>
      </c>
      <c r="R52" s="42" t="str">
        <f t="shared" ca="1" si="12"/>
        <v>-</v>
      </c>
      <c r="S52" s="33"/>
      <c r="T52" s="41">
        <f t="shared" ca="1" si="13"/>
        <v>2</v>
      </c>
      <c r="U52" s="56"/>
      <c r="V52" s="69">
        <f>VLOOKUP($A52,BaseLine!$B$8:$C$114,2,FALSE)</f>
        <v>484</v>
      </c>
      <c r="W52" s="37"/>
      <c r="X52" s="40">
        <f ca="1">SUMIFS(INDIRECT(X$8),Payment_Data[Practice ID],$A52,Payment_Data[Quarter],$X$5)</f>
        <v>164</v>
      </c>
      <c r="Y52" s="41">
        <f ca="1">SUMIFS(INDIRECT(Y$8),Payment_Data[Practice ID],$A52,Payment_Data[Quarter],$X$5)</f>
        <v>156</v>
      </c>
      <c r="Z52" s="37"/>
      <c r="AA52" s="40">
        <f ca="1">SUMIFS(INDIRECT(AA$8),Payment_Data[Practice ID],$A52,Payment_Data[Quarter],$AA$5)</f>
        <v>0</v>
      </c>
      <c r="AB52" s="41">
        <f ca="1">SUMIFS(INDIRECT(AB$8),Payment_Data[Practice ID],$A52,Payment_Data[Quarter],$AA$5)</f>
        <v>0</v>
      </c>
      <c r="AC52" s="42" t="str">
        <f t="shared" ca="1" si="14"/>
        <v>-</v>
      </c>
      <c r="AD52" s="37"/>
      <c r="AE52" s="40">
        <f ca="1">SUMIFS(INDIRECT(AE$8),Payment_Data[Practice ID],$A52,Payment_Data[Quarter],$AE$5)</f>
        <v>0</v>
      </c>
      <c r="AF52" s="41">
        <f ca="1">SUMIFS(INDIRECT(AF$8),Payment_Data[Practice ID],$A52,Payment_Data[Quarter],$AE$5)</f>
        <v>0</v>
      </c>
      <c r="AG52" s="42" t="str">
        <f t="shared" ca="1" si="15"/>
        <v>-</v>
      </c>
      <c r="AH52" s="33"/>
      <c r="AI52" s="40">
        <f ca="1">SUMIFS(INDIRECT(AI$8),Payment_Data[Practice ID],$A52,Payment_Data[Quarter],$AA$5)</f>
        <v>0</v>
      </c>
      <c r="AJ52" s="41">
        <f ca="1">SUMIFS(INDIRECT(AJ$8),Payment_Data[Practice ID],$A52,Payment_Data[Quarter],$AA$5)</f>
        <v>0</v>
      </c>
      <c r="AK52" s="84" t="str">
        <f t="shared" ca="1" si="16"/>
        <v>-</v>
      </c>
      <c r="AL52" s="33"/>
      <c r="AM52" s="31">
        <f t="shared" ca="1" si="17"/>
        <v>156</v>
      </c>
    </row>
    <row r="53" spans="1:39" x14ac:dyDescent="0.25">
      <c r="A53" t="s">
        <v>519</v>
      </c>
      <c r="B53" s="11" t="str">
        <f>VLOOKUP(A53,DATA[],4,FALSE)</f>
        <v>HV-5</v>
      </c>
      <c r="C53" t="str">
        <f>VLOOKUP(A53,DATA[],5,FALSE)</f>
        <v>Haiderian Medical Centre</v>
      </c>
      <c r="D53" s="68">
        <f>VLOOKUP($A53,BaseLine!$N$9:$O$115,2,FALSE)</f>
        <v>77</v>
      </c>
      <c r="E53" s="40">
        <f ca="1">SUMIFS(INDIRECT(E$8),Payment_Data[Practice ID],$A53,Payment_Data[Quarter],$E$5)</f>
        <v>35</v>
      </c>
      <c r="F53" s="41">
        <f ca="1">SUMIFS(INDIRECT(F$8),Payment_Data[Practice ID],$A53,Payment_Data[Quarter],$E$5)</f>
        <v>22</v>
      </c>
      <c r="G53" s="37"/>
      <c r="H53" s="40">
        <f ca="1">SUMIFS(INDIRECT(H$8),Payment_Data[Practice ID],$A53,Payment_Data[Quarter],$H$5)</f>
        <v>0</v>
      </c>
      <c r="I53" s="41">
        <f ca="1">SUMIFS(INDIRECT(I$8),Payment_Data[Practice ID],$A53,Payment_Data[Quarter],$H$5)</f>
        <v>0</v>
      </c>
      <c r="J53" s="42" t="str">
        <f t="shared" ca="1" si="10"/>
        <v>-</v>
      </c>
      <c r="K53" s="37"/>
      <c r="L53" s="40">
        <f ca="1">SUMIFS(INDIRECT(L$8),Payment_Data[Practice ID],$A53,Payment_Data[Quarter],$L$5)</f>
        <v>0</v>
      </c>
      <c r="M53" s="41">
        <f ca="1">SUMIFS(INDIRECT(M$8),Payment_Data[Practice ID],$A53,Payment_Data[Quarter],$L$5)</f>
        <v>0</v>
      </c>
      <c r="N53" s="42" t="str">
        <f t="shared" ca="1" si="11"/>
        <v>-</v>
      </c>
      <c r="O53" s="33"/>
      <c r="P53" s="40">
        <f ca="1">SUMIFS(INDIRECT(P$8),Payment_Data[Practice ID],$A53,Payment_Data[Quarter],$P$5)</f>
        <v>0</v>
      </c>
      <c r="Q53" s="41">
        <f ca="1">SUMIFS(INDIRECT(Q$8),Payment_Data[Practice ID],$A53,Payment_Data[Quarter],$P$5)</f>
        <v>0</v>
      </c>
      <c r="R53" s="42" t="str">
        <f t="shared" ca="1" si="12"/>
        <v>-</v>
      </c>
      <c r="S53" s="33"/>
      <c r="T53" s="41">
        <f t="shared" ca="1" si="13"/>
        <v>22</v>
      </c>
      <c r="U53" s="56"/>
      <c r="V53" s="69">
        <f>VLOOKUP($A53,BaseLine!$B$8:$C$114,2,FALSE)</f>
        <v>309</v>
      </c>
      <c r="W53" s="37"/>
      <c r="X53" s="40">
        <f ca="1">SUMIFS(INDIRECT(X$8),Payment_Data[Practice ID],$A53,Payment_Data[Quarter],$X$5)</f>
        <v>79</v>
      </c>
      <c r="Y53" s="41">
        <f ca="1">SUMIFS(INDIRECT(Y$8),Payment_Data[Practice ID],$A53,Payment_Data[Quarter],$X$5)</f>
        <v>76</v>
      </c>
      <c r="Z53" s="37"/>
      <c r="AA53" s="40">
        <f ca="1">SUMIFS(INDIRECT(AA$8),Payment_Data[Practice ID],$A53,Payment_Data[Quarter],$AA$5)</f>
        <v>0</v>
      </c>
      <c r="AB53" s="41">
        <f ca="1">SUMIFS(INDIRECT(AB$8),Payment_Data[Practice ID],$A53,Payment_Data[Quarter],$AA$5)</f>
        <v>0</v>
      </c>
      <c r="AC53" s="42" t="str">
        <f t="shared" ca="1" si="14"/>
        <v>-</v>
      </c>
      <c r="AD53" s="37"/>
      <c r="AE53" s="40">
        <f ca="1">SUMIFS(INDIRECT(AE$8),Payment_Data[Practice ID],$A53,Payment_Data[Quarter],$AE$5)</f>
        <v>0</v>
      </c>
      <c r="AF53" s="41">
        <f ca="1">SUMIFS(INDIRECT(AF$8),Payment_Data[Practice ID],$A53,Payment_Data[Quarter],$AE$5)</f>
        <v>0</v>
      </c>
      <c r="AG53" s="42" t="str">
        <f t="shared" ca="1" si="15"/>
        <v>-</v>
      </c>
      <c r="AH53" s="33"/>
      <c r="AI53" s="40">
        <f ca="1">SUMIFS(INDIRECT(AI$8),Payment_Data[Practice ID],$A53,Payment_Data[Quarter],$AA$5)</f>
        <v>0</v>
      </c>
      <c r="AJ53" s="41">
        <f ca="1">SUMIFS(INDIRECT(AJ$8),Payment_Data[Practice ID],$A53,Payment_Data[Quarter],$AA$5)</f>
        <v>0</v>
      </c>
      <c r="AK53" s="84" t="str">
        <f t="shared" ca="1" si="16"/>
        <v>-</v>
      </c>
      <c r="AL53" s="33"/>
      <c r="AM53" s="31">
        <f t="shared" ca="1" si="17"/>
        <v>76</v>
      </c>
    </row>
    <row r="54" spans="1:39" x14ac:dyDescent="0.25">
      <c r="A54" t="s">
        <v>525</v>
      </c>
      <c r="B54" s="11" t="str">
        <f>VLOOKUP(A54,DATA[],4,FALSE)</f>
        <v>HV-5</v>
      </c>
      <c r="C54" t="str">
        <f>VLOOKUP(A54,DATA[],5,FALSE)</f>
        <v>Maylands Health Care</v>
      </c>
      <c r="D54" s="68">
        <f>VLOOKUP($A54,BaseLine!$N$9:$O$115,2,FALSE)</f>
        <v>263</v>
      </c>
      <c r="E54" s="40">
        <f ca="1">SUMIFS(INDIRECT(E$8),Payment_Data[Practice ID],$A54,Payment_Data[Quarter],$E$5)</f>
        <v>53</v>
      </c>
      <c r="F54" s="41">
        <f ca="1">SUMIFS(INDIRECT(F$8),Payment_Data[Practice ID],$A54,Payment_Data[Quarter],$E$5)</f>
        <v>50</v>
      </c>
      <c r="G54" s="37"/>
      <c r="H54" s="40">
        <f ca="1">SUMIFS(INDIRECT(H$8),Payment_Data[Practice ID],$A54,Payment_Data[Quarter],$H$5)</f>
        <v>0</v>
      </c>
      <c r="I54" s="41">
        <f ca="1">SUMIFS(INDIRECT(I$8),Payment_Data[Practice ID],$A54,Payment_Data[Quarter],$H$5)</f>
        <v>0</v>
      </c>
      <c r="J54" s="42" t="str">
        <f t="shared" ca="1" si="10"/>
        <v>-</v>
      </c>
      <c r="K54" s="37"/>
      <c r="L54" s="40">
        <f ca="1">SUMIFS(INDIRECT(L$8),Payment_Data[Practice ID],$A54,Payment_Data[Quarter],$L$5)</f>
        <v>0</v>
      </c>
      <c r="M54" s="41">
        <f ca="1">SUMIFS(INDIRECT(M$8),Payment_Data[Practice ID],$A54,Payment_Data[Quarter],$L$5)</f>
        <v>0</v>
      </c>
      <c r="N54" s="42" t="str">
        <f t="shared" ca="1" si="11"/>
        <v>-</v>
      </c>
      <c r="O54" s="33"/>
      <c r="P54" s="40">
        <f ca="1">SUMIFS(INDIRECT(P$8),Payment_Data[Practice ID],$A54,Payment_Data[Quarter],$P$5)</f>
        <v>0</v>
      </c>
      <c r="Q54" s="41">
        <f ca="1">SUMIFS(INDIRECT(Q$8),Payment_Data[Practice ID],$A54,Payment_Data[Quarter],$P$5)</f>
        <v>0</v>
      </c>
      <c r="R54" s="42" t="str">
        <f t="shared" ca="1" si="12"/>
        <v>-</v>
      </c>
      <c r="S54" s="33"/>
      <c r="T54" s="41">
        <f t="shared" ca="1" si="13"/>
        <v>50</v>
      </c>
      <c r="U54" s="56"/>
      <c r="V54" s="69">
        <f>VLOOKUP($A54,BaseLine!$B$8:$C$114,2,FALSE)</f>
        <v>644</v>
      </c>
      <c r="W54" s="37"/>
      <c r="X54" s="40">
        <f ca="1">SUMIFS(INDIRECT(X$8),Payment_Data[Practice ID],$A54,Payment_Data[Quarter],$X$5)</f>
        <v>102</v>
      </c>
      <c r="Y54" s="41">
        <f ca="1">SUMIFS(INDIRECT(Y$8),Payment_Data[Practice ID],$A54,Payment_Data[Quarter],$X$5)</f>
        <v>101</v>
      </c>
      <c r="Z54" s="37"/>
      <c r="AA54" s="40">
        <f ca="1">SUMIFS(INDIRECT(AA$8),Payment_Data[Practice ID],$A54,Payment_Data[Quarter],$AA$5)</f>
        <v>0</v>
      </c>
      <c r="AB54" s="41">
        <f ca="1">SUMIFS(INDIRECT(AB$8),Payment_Data[Practice ID],$A54,Payment_Data[Quarter],$AA$5)</f>
        <v>0</v>
      </c>
      <c r="AC54" s="42" t="str">
        <f t="shared" ca="1" si="14"/>
        <v>-</v>
      </c>
      <c r="AD54" s="37"/>
      <c r="AE54" s="40">
        <f ca="1">SUMIFS(INDIRECT(AE$8),Payment_Data[Practice ID],$A54,Payment_Data[Quarter],$AE$5)</f>
        <v>0</v>
      </c>
      <c r="AF54" s="41">
        <f ca="1">SUMIFS(INDIRECT(AF$8),Payment_Data[Practice ID],$A54,Payment_Data[Quarter],$AE$5)</f>
        <v>0</v>
      </c>
      <c r="AG54" s="42" t="str">
        <f t="shared" ca="1" si="15"/>
        <v>-</v>
      </c>
      <c r="AH54" s="33"/>
      <c r="AI54" s="40">
        <f ca="1">SUMIFS(INDIRECT(AI$8),Payment_Data[Practice ID],$A54,Payment_Data[Quarter],$AA$5)</f>
        <v>0</v>
      </c>
      <c r="AJ54" s="41">
        <f ca="1">SUMIFS(INDIRECT(AJ$8),Payment_Data[Practice ID],$A54,Payment_Data[Quarter],$AA$5)</f>
        <v>0</v>
      </c>
      <c r="AK54" s="84" t="str">
        <f t="shared" ca="1" si="16"/>
        <v>-</v>
      </c>
      <c r="AL54" s="33"/>
      <c r="AM54" s="31">
        <f t="shared" ca="1" si="17"/>
        <v>101</v>
      </c>
    </row>
    <row r="55" spans="1:39" x14ac:dyDescent="0.25">
      <c r="A55" t="s">
        <v>560</v>
      </c>
      <c r="B55" s="11" t="str">
        <f>VLOOKUP(A55,DATA[],4,FALSE)</f>
        <v>HV-5</v>
      </c>
      <c r="C55" t="str">
        <f>VLOOKUP(A55,DATA[],5,FALSE)</f>
        <v>Avon Road Surgery (Cranham Health Centre)</v>
      </c>
      <c r="D55" s="68">
        <f>VLOOKUP($A55,BaseLine!$N$9:$O$115,2,FALSE)</f>
        <v>80</v>
      </c>
      <c r="E55" s="40">
        <f ca="1">SUMIFS(INDIRECT(E$8),Payment_Data[Practice ID],$A55,Payment_Data[Quarter],$E$5)</f>
        <v>64</v>
      </c>
      <c r="F55" s="41">
        <f ca="1">SUMIFS(INDIRECT(F$8),Payment_Data[Practice ID],$A55,Payment_Data[Quarter],$E$5)</f>
        <v>60</v>
      </c>
      <c r="G55" s="37"/>
      <c r="H55" s="40">
        <f ca="1">SUMIFS(INDIRECT(H$8),Payment_Data[Practice ID],$A55,Payment_Data[Quarter],$H$5)</f>
        <v>0</v>
      </c>
      <c r="I55" s="41">
        <f ca="1">SUMIFS(INDIRECT(I$8),Payment_Data[Practice ID],$A55,Payment_Data[Quarter],$H$5)</f>
        <v>0</v>
      </c>
      <c r="J55" s="42" t="str">
        <f t="shared" ca="1" si="10"/>
        <v>-</v>
      </c>
      <c r="K55" s="37"/>
      <c r="L55" s="40">
        <f ca="1">SUMIFS(INDIRECT(L$8),Payment_Data[Practice ID],$A55,Payment_Data[Quarter],$L$5)</f>
        <v>0</v>
      </c>
      <c r="M55" s="41">
        <f ca="1">SUMIFS(INDIRECT(M$8),Payment_Data[Practice ID],$A55,Payment_Data[Quarter],$L$5)</f>
        <v>0</v>
      </c>
      <c r="N55" s="42" t="str">
        <f t="shared" ca="1" si="11"/>
        <v>-</v>
      </c>
      <c r="O55" s="33"/>
      <c r="P55" s="40">
        <f ca="1">SUMIFS(INDIRECT(P$8),Payment_Data[Practice ID],$A55,Payment_Data[Quarter],$P$5)</f>
        <v>0</v>
      </c>
      <c r="Q55" s="41">
        <f ca="1">SUMIFS(INDIRECT(Q$8),Payment_Data[Practice ID],$A55,Payment_Data[Quarter],$P$5)</f>
        <v>0</v>
      </c>
      <c r="R55" s="42" t="str">
        <f t="shared" ca="1" si="12"/>
        <v>-</v>
      </c>
      <c r="S55" s="33"/>
      <c r="T55" s="41">
        <f t="shared" ca="1" si="13"/>
        <v>60</v>
      </c>
      <c r="U55" s="56"/>
      <c r="V55" s="69">
        <f>VLOOKUP($A55,BaseLine!$B$8:$C$114,2,FALSE)</f>
        <v>242</v>
      </c>
      <c r="W55" s="37"/>
      <c r="X55" s="40">
        <f ca="1">SUMIFS(INDIRECT(X$8),Payment_Data[Practice ID],$A55,Payment_Data[Quarter],$X$5)</f>
        <v>173</v>
      </c>
      <c r="Y55" s="41">
        <f ca="1">SUMIFS(INDIRECT(Y$8),Payment_Data[Practice ID],$A55,Payment_Data[Quarter],$X$5)</f>
        <v>173</v>
      </c>
      <c r="Z55" s="37"/>
      <c r="AA55" s="40">
        <f ca="1">SUMIFS(INDIRECT(AA$8),Payment_Data[Practice ID],$A55,Payment_Data[Quarter],$AA$5)</f>
        <v>0</v>
      </c>
      <c r="AB55" s="41">
        <f ca="1">SUMIFS(INDIRECT(AB$8),Payment_Data[Practice ID],$A55,Payment_Data[Quarter],$AA$5)</f>
        <v>0</v>
      </c>
      <c r="AC55" s="42" t="str">
        <f t="shared" ca="1" si="14"/>
        <v>-</v>
      </c>
      <c r="AD55" s="37"/>
      <c r="AE55" s="40">
        <f ca="1">SUMIFS(INDIRECT(AE$8),Payment_Data[Practice ID],$A55,Payment_Data[Quarter],$AE$5)</f>
        <v>0</v>
      </c>
      <c r="AF55" s="41">
        <f ca="1">SUMIFS(INDIRECT(AF$8),Payment_Data[Practice ID],$A55,Payment_Data[Quarter],$AE$5)</f>
        <v>0</v>
      </c>
      <c r="AG55" s="42" t="str">
        <f t="shared" ca="1" si="15"/>
        <v>-</v>
      </c>
      <c r="AH55" s="33"/>
      <c r="AI55" s="40">
        <f ca="1">SUMIFS(INDIRECT(AI$8),Payment_Data[Practice ID],$A55,Payment_Data[Quarter],$AA$5)</f>
        <v>0</v>
      </c>
      <c r="AJ55" s="41">
        <f ca="1">SUMIFS(INDIRECT(AJ$8),Payment_Data[Practice ID],$A55,Payment_Data[Quarter],$AA$5)</f>
        <v>0</v>
      </c>
      <c r="AK55" s="84" t="str">
        <f t="shared" ca="1" si="16"/>
        <v>-</v>
      </c>
      <c r="AL55" s="33"/>
      <c r="AM55" s="31">
        <f t="shared" ca="1" si="17"/>
        <v>173</v>
      </c>
    </row>
    <row r="56" spans="1:39" x14ac:dyDescent="0.25">
      <c r="A56" t="s">
        <v>566</v>
      </c>
      <c r="B56" s="11" t="str">
        <f>VLOOKUP(A56,DATA[],4,FALSE)</f>
        <v>HV-5</v>
      </c>
      <c r="C56" t="str">
        <f>VLOOKUP(A56,DATA[],5,FALSE)</f>
        <v>Cranham Village Surgery (Dr C Dahs &amp; Dr IP Humberstone Surgery)</v>
      </c>
      <c r="D56" s="68">
        <f>VLOOKUP($A56,BaseLine!$N$9:$O$115,2,FALSE)</f>
        <v>185</v>
      </c>
      <c r="E56" s="40">
        <f ca="1">SUMIFS(INDIRECT(E$8),Payment_Data[Practice ID],$A56,Payment_Data[Quarter],$E$5)</f>
        <v>15</v>
      </c>
      <c r="F56" s="41">
        <f ca="1">SUMIFS(INDIRECT(F$8),Payment_Data[Practice ID],$A56,Payment_Data[Quarter],$E$5)</f>
        <v>4</v>
      </c>
      <c r="G56" s="37"/>
      <c r="H56" s="40">
        <f ca="1">SUMIFS(INDIRECT(H$8),Payment_Data[Practice ID],$A56,Payment_Data[Quarter],$H$5)</f>
        <v>0</v>
      </c>
      <c r="I56" s="41">
        <f ca="1">SUMIFS(INDIRECT(I$8),Payment_Data[Practice ID],$A56,Payment_Data[Quarter],$H$5)</f>
        <v>0</v>
      </c>
      <c r="J56" s="42" t="str">
        <f t="shared" ca="1" si="10"/>
        <v>-</v>
      </c>
      <c r="K56" s="37"/>
      <c r="L56" s="40">
        <f ca="1">SUMIFS(INDIRECT(L$8),Payment_Data[Practice ID],$A56,Payment_Data[Quarter],$L$5)</f>
        <v>0</v>
      </c>
      <c r="M56" s="41">
        <f ca="1">SUMIFS(INDIRECT(M$8),Payment_Data[Practice ID],$A56,Payment_Data[Quarter],$L$5)</f>
        <v>0</v>
      </c>
      <c r="N56" s="42" t="str">
        <f t="shared" ca="1" si="11"/>
        <v>-</v>
      </c>
      <c r="O56" s="33"/>
      <c r="P56" s="40">
        <f ca="1">SUMIFS(INDIRECT(P$8),Payment_Data[Practice ID],$A56,Payment_Data[Quarter],$P$5)</f>
        <v>0</v>
      </c>
      <c r="Q56" s="41">
        <f ca="1">SUMIFS(INDIRECT(Q$8),Payment_Data[Practice ID],$A56,Payment_Data[Quarter],$P$5)</f>
        <v>0</v>
      </c>
      <c r="R56" s="42" t="str">
        <f t="shared" ca="1" si="12"/>
        <v>-</v>
      </c>
      <c r="S56" s="33"/>
      <c r="T56" s="41">
        <f t="shared" ref="T56" ca="1" si="18">SUM(F56,J56,N56,R56)</f>
        <v>4</v>
      </c>
      <c r="U56" s="56"/>
      <c r="V56" s="69">
        <f>VLOOKUP($A56,BaseLine!$B$8:$C$114,2,FALSE)</f>
        <v>645</v>
      </c>
      <c r="W56" s="37"/>
      <c r="X56" s="40">
        <f ca="1">SUMIFS(INDIRECT(X$8),Payment_Data[Practice ID],$A56,Payment_Data[Quarter],$X$5)</f>
        <v>76</v>
      </c>
      <c r="Y56" s="41">
        <f ca="1">SUMIFS(INDIRECT(Y$8),Payment_Data[Practice ID],$A56,Payment_Data[Quarter],$X$5)</f>
        <v>68</v>
      </c>
      <c r="Z56" s="37"/>
      <c r="AA56" s="40">
        <f ca="1">SUMIFS(INDIRECT(AA$8),Payment_Data[Practice ID],$A56,Payment_Data[Quarter],$AA$5)</f>
        <v>0</v>
      </c>
      <c r="AB56" s="41">
        <f ca="1">SUMIFS(INDIRECT(AB$8),Payment_Data[Practice ID],$A56,Payment_Data[Quarter],$AA$5)</f>
        <v>0</v>
      </c>
      <c r="AC56" s="42" t="str">
        <f t="shared" ca="1" si="14"/>
        <v>-</v>
      </c>
      <c r="AD56" s="37"/>
      <c r="AE56" s="40">
        <f ca="1">SUMIFS(INDIRECT(AE$8),Payment_Data[Practice ID],$A56,Payment_Data[Quarter],$AE$5)</f>
        <v>0</v>
      </c>
      <c r="AF56" s="41">
        <f ca="1">SUMIFS(INDIRECT(AF$8),Payment_Data[Practice ID],$A56,Payment_Data[Quarter],$AE$5)</f>
        <v>0</v>
      </c>
      <c r="AG56" s="42" t="str">
        <f t="shared" ca="1" si="15"/>
        <v>-</v>
      </c>
      <c r="AH56" s="33"/>
      <c r="AI56" s="40">
        <f ca="1">SUMIFS(INDIRECT(AI$8),Payment_Data[Practice ID],$A56,Payment_Data[Quarter],$AA$5)</f>
        <v>0</v>
      </c>
      <c r="AJ56" s="41">
        <f ca="1">SUMIFS(INDIRECT(AJ$8),Payment_Data[Practice ID],$A56,Payment_Data[Quarter],$AA$5)</f>
        <v>0</v>
      </c>
      <c r="AK56" s="84" t="str">
        <f t="shared" ca="1" si="16"/>
        <v>-</v>
      </c>
      <c r="AL56" s="33"/>
      <c r="AM56" s="31">
        <f t="shared" ref="AM56" ca="1" si="19">SUM(Y56,AC56,AG56,AK56)</f>
        <v>68</v>
      </c>
    </row>
    <row r="57" spans="1:39" x14ac:dyDescent="0.25">
      <c r="A57" s="3"/>
      <c r="B57" s="3"/>
      <c r="C57" s="3"/>
      <c r="E57" s="3"/>
      <c r="F57" s="3"/>
      <c r="H57" s="3"/>
      <c r="I57" s="3"/>
      <c r="J57" s="3"/>
      <c r="L57" s="3"/>
      <c r="M57" s="3"/>
      <c r="N57" s="3"/>
      <c r="P57" s="3"/>
      <c r="Q57" s="3"/>
      <c r="R57" s="3"/>
      <c r="T57" s="3"/>
      <c r="X57" s="3"/>
      <c r="Y57" s="3"/>
      <c r="AA57" s="3"/>
      <c r="AB57" s="3"/>
      <c r="AC57" s="3"/>
      <c r="AE57" s="3"/>
      <c r="AF57" s="3"/>
      <c r="AG57" s="3"/>
      <c r="AI57" s="3"/>
      <c r="AJ57" s="3"/>
      <c r="AK57" s="3"/>
      <c r="AM57" s="3"/>
    </row>
    <row r="58" spans="1:39" hidden="1" x14ac:dyDescent="0.25">
      <c r="A58" s="3"/>
      <c r="B58" s="3"/>
      <c r="C58" s="3"/>
      <c r="E58" s="3"/>
      <c r="F58" s="3"/>
      <c r="H58" s="3"/>
      <c r="I58" s="3"/>
      <c r="J58" s="3"/>
      <c r="L58" s="3"/>
      <c r="M58" s="3"/>
      <c r="N58" s="3"/>
      <c r="P58" s="3"/>
      <c r="Q58" s="3"/>
      <c r="R58" s="3"/>
      <c r="T58" s="3"/>
      <c r="X58" s="3"/>
      <c r="Y58" s="3"/>
      <c r="AA58" s="3"/>
      <c r="AB58" s="3"/>
      <c r="AC58" s="3"/>
      <c r="AE58" s="3"/>
      <c r="AF58" s="3"/>
      <c r="AG58" s="3"/>
      <c r="AI58" s="3"/>
      <c r="AJ58" s="3"/>
      <c r="AK58" s="3"/>
      <c r="AM58" s="3"/>
    </row>
    <row r="59" spans="1:39" hidden="1" x14ac:dyDescent="0.25">
      <c r="A59" s="3"/>
      <c r="B59" s="3"/>
      <c r="C59" s="3"/>
      <c r="E59" s="3"/>
      <c r="F59" s="3"/>
      <c r="H59" s="3"/>
      <c r="I59" s="3"/>
      <c r="J59" s="3"/>
      <c r="L59" s="3"/>
      <c r="M59" s="3"/>
      <c r="N59" s="3"/>
      <c r="P59" s="3"/>
      <c r="Q59" s="3"/>
      <c r="R59" s="3"/>
      <c r="T59" s="3"/>
      <c r="X59" s="3"/>
      <c r="Y59" s="3"/>
      <c r="AA59" s="3"/>
      <c r="AB59" s="3"/>
      <c r="AC59" s="3"/>
      <c r="AE59" s="3"/>
      <c r="AF59" s="3"/>
      <c r="AG59" s="3"/>
      <c r="AI59" s="3"/>
      <c r="AJ59" s="3"/>
      <c r="AK59" s="3"/>
      <c r="AM59" s="3"/>
    </row>
    <row r="60" spans="1:39" hidden="1" x14ac:dyDescent="0.25">
      <c r="A60" s="3"/>
      <c r="B60" s="3"/>
      <c r="C60" s="3"/>
      <c r="E60" s="3"/>
      <c r="F60" s="3"/>
      <c r="H60" s="3"/>
      <c r="I60" s="3"/>
      <c r="J60" s="3"/>
      <c r="L60" s="3"/>
      <c r="M60" s="3"/>
      <c r="N60" s="3"/>
      <c r="P60" s="3"/>
      <c r="Q60" s="3"/>
      <c r="R60" s="3"/>
      <c r="T60" s="3"/>
      <c r="X60" s="3"/>
      <c r="Y60" s="3"/>
      <c r="AA60" s="3"/>
      <c r="AB60" s="3"/>
      <c r="AC60" s="3"/>
      <c r="AE60" s="3"/>
      <c r="AF60" s="3"/>
      <c r="AG60" s="3"/>
      <c r="AI60" s="3"/>
      <c r="AJ60" s="3"/>
      <c r="AK60" s="3"/>
      <c r="AM60" s="3"/>
    </row>
    <row r="61" spans="1:39" hidden="1" x14ac:dyDescent="0.25">
      <c r="A61" s="3"/>
      <c r="B61" s="3"/>
      <c r="C61" s="3"/>
      <c r="E61" s="3"/>
      <c r="F61" s="3"/>
      <c r="H61" s="3"/>
      <c r="I61" s="3"/>
      <c r="J61" s="3"/>
      <c r="L61" s="3"/>
      <c r="M61" s="3"/>
      <c r="N61" s="3"/>
      <c r="P61" s="3"/>
      <c r="Q61" s="3"/>
      <c r="R61" s="3"/>
      <c r="T61" s="3"/>
      <c r="X61" s="3"/>
      <c r="Y61" s="3"/>
      <c r="AA61" s="3"/>
      <c r="AB61" s="3"/>
      <c r="AC61" s="3"/>
      <c r="AE61" s="3"/>
      <c r="AF61" s="3"/>
      <c r="AG61" s="3"/>
      <c r="AI61" s="3"/>
      <c r="AJ61" s="3"/>
      <c r="AK61" s="3"/>
      <c r="AM61" s="3"/>
    </row>
    <row r="62" spans="1:39" hidden="1" x14ac:dyDescent="0.25">
      <c r="A62" s="3"/>
      <c r="B62" s="3"/>
      <c r="C62" s="3"/>
      <c r="E62" s="3"/>
      <c r="F62" s="3"/>
      <c r="H62" s="3"/>
      <c r="I62" s="3"/>
      <c r="J62" s="3"/>
      <c r="L62" s="3"/>
      <c r="M62" s="3"/>
      <c r="N62" s="3"/>
      <c r="P62" s="3"/>
      <c r="Q62" s="3"/>
      <c r="R62" s="3"/>
      <c r="T62" s="3"/>
      <c r="X62" s="3"/>
      <c r="Y62" s="3"/>
      <c r="AA62" s="3"/>
      <c r="AB62" s="3"/>
      <c r="AC62" s="3"/>
      <c r="AE62" s="3"/>
      <c r="AF62" s="3"/>
      <c r="AG62" s="3"/>
      <c r="AI62" s="3"/>
      <c r="AJ62" s="3"/>
      <c r="AK62" s="3"/>
      <c r="AM62" s="3"/>
    </row>
    <row r="63" spans="1:39" hidden="1" x14ac:dyDescent="0.25">
      <c r="A63" s="3"/>
      <c r="B63" s="3"/>
      <c r="C63" s="3"/>
      <c r="E63" s="3"/>
      <c r="F63" s="3"/>
      <c r="H63" s="3"/>
      <c r="I63" s="3"/>
      <c r="J63" s="3"/>
      <c r="L63" s="3"/>
      <c r="M63" s="3"/>
      <c r="N63" s="3"/>
      <c r="P63" s="3"/>
      <c r="Q63" s="3"/>
      <c r="R63" s="3"/>
      <c r="T63" s="3"/>
      <c r="X63" s="3"/>
      <c r="Y63" s="3"/>
      <c r="AA63" s="3"/>
      <c r="AB63" s="3"/>
      <c r="AC63" s="3"/>
      <c r="AE63" s="3"/>
      <c r="AF63" s="3"/>
      <c r="AG63" s="3"/>
      <c r="AI63" s="3"/>
      <c r="AJ63" s="3"/>
      <c r="AK63" s="3"/>
      <c r="AM63" s="3"/>
    </row>
    <row r="64" spans="1:39" hidden="1" x14ac:dyDescent="0.25">
      <c r="A64" s="3"/>
      <c r="B64" s="3"/>
      <c r="C64" s="3"/>
      <c r="E64" s="3"/>
      <c r="F64" s="3"/>
      <c r="H64" s="3"/>
      <c r="I64" s="3"/>
      <c r="J64" s="3"/>
      <c r="L64" s="3"/>
      <c r="M64" s="3"/>
      <c r="N64" s="3"/>
      <c r="P64" s="3"/>
      <c r="Q64" s="3"/>
      <c r="R64" s="3"/>
      <c r="T64" s="3"/>
      <c r="X64" s="3"/>
      <c r="Y64" s="3"/>
      <c r="AA64" s="3"/>
      <c r="AB64" s="3"/>
      <c r="AC64" s="3"/>
      <c r="AE64" s="3"/>
      <c r="AF64" s="3"/>
      <c r="AG64" s="3"/>
      <c r="AI64" s="3"/>
      <c r="AJ64" s="3"/>
      <c r="AK64" s="3"/>
      <c r="AM64" s="3"/>
    </row>
    <row r="65" spans="1:39" hidden="1" x14ac:dyDescent="0.25">
      <c r="A65" s="3"/>
      <c r="B65" s="3"/>
      <c r="C65" s="3"/>
      <c r="E65" s="3"/>
      <c r="F65" s="3"/>
      <c r="H65" s="3"/>
      <c r="I65" s="3"/>
      <c r="J65" s="3"/>
      <c r="L65" s="3"/>
      <c r="M65" s="3"/>
      <c r="N65" s="3"/>
      <c r="P65" s="3"/>
      <c r="Q65" s="3"/>
      <c r="R65" s="3"/>
      <c r="T65" s="3"/>
      <c r="X65" s="3"/>
      <c r="Y65" s="3"/>
      <c r="AA65" s="3"/>
      <c r="AB65" s="3"/>
      <c r="AC65" s="3"/>
      <c r="AE65" s="3"/>
      <c r="AF65" s="3"/>
      <c r="AG65" s="3"/>
      <c r="AI65" s="3"/>
      <c r="AJ65" s="3"/>
      <c r="AK65" s="3"/>
      <c r="AM65" s="3"/>
    </row>
    <row r="66" spans="1:39" hidden="1" x14ac:dyDescent="0.25">
      <c r="A66" s="3"/>
      <c r="B66" s="3"/>
      <c r="C66" s="3"/>
      <c r="E66" s="3"/>
      <c r="F66" s="3"/>
      <c r="H66" s="3"/>
      <c r="I66" s="3"/>
      <c r="J66" s="3"/>
      <c r="L66" s="3"/>
      <c r="M66" s="3"/>
      <c r="N66" s="3"/>
      <c r="P66" s="3"/>
      <c r="Q66" s="3"/>
      <c r="R66" s="3"/>
      <c r="T66" s="3"/>
      <c r="X66" s="3"/>
      <c r="Y66" s="3"/>
      <c r="AA66" s="3"/>
      <c r="AB66" s="3"/>
      <c r="AC66" s="3"/>
      <c r="AE66" s="3"/>
      <c r="AF66" s="3"/>
      <c r="AG66" s="3"/>
      <c r="AI66" s="3"/>
      <c r="AJ66" s="3"/>
      <c r="AK66" s="3"/>
      <c r="AM66" s="3"/>
    </row>
    <row r="67" spans="1:39" hidden="1" x14ac:dyDescent="0.25">
      <c r="A67" s="3"/>
      <c r="B67" s="3"/>
      <c r="C67" s="3"/>
      <c r="E67" s="3"/>
      <c r="F67" s="3"/>
      <c r="H67" s="3"/>
      <c r="I67" s="3"/>
      <c r="J67" s="3"/>
      <c r="L67" s="3"/>
      <c r="M67" s="3"/>
      <c r="N67" s="3"/>
      <c r="P67" s="3"/>
      <c r="Q67" s="3"/>
      <c r="R67" s="3"/>
      <c r="T67" s="3"/>
      <c r="X67" s="3"/>
      <c r="Y67" s="3"/>
      <c r="AA67" s="3"/>
      <c r="AB67" s="3"/>
      <c r="AC67" s="3"/>
      <c r="AE67" s="3"/>
      <c r="AF67" s="3"/>
      <c r="AG67" s="3"/>
      <c r="AI67" s="3"/>
      <c r="AJ67" s="3"/>
      <c r="AK67" s="3"/>
      <c r="AM67" s="3"/>
    </row>
    <row r="68" spans="1:39" hidden="1" x14ac:dyDescent="0.25">
      <c r="A68" s="3"/>
      <c r="B68" s="3"/>
      <c r="C68" s="3"/>
      <c r="E68" s="3"/>
      <c r="F68" s="3"/>
      <c r="H68" s="3"/>
      <c r="I68" s="3"/>
      <c r="J68" s="3"/>
      <c r="L68" s="3"/>
      <c r="M68" s="3"/>
      <c r="N68" s="3"/>
      <c r="P68" s="3"/>
      <c r="Q68" s="3"/>
      <c r="R68" s="3"/>
      <c r="T68" s="3"/>
      <c r="X68" s="3"/>
      <c r="Y68" s="3"/>
      <c r="AA68" s="3"/>
      <c r="AB68" s="3"/>
      <c r="AC68" s="3"/>
      <c r="AE68" s="3"/>
      <c r="AF68" s="3"/>
      <c r="AG68" s="3"/>
      <c r="AI68" s="3"/>
      <c r="AJ68" s="3"/>
      <c r="AK68" s="3"/>
      <c r="AM68" s="3"/>
    </row>
    <row r="69" spans="1:39" hidden="1" x14ac:dyDescent="0.25">
      <c r="A69" s="3"/>
      <c r="B69" s="3"/>
      <c r="C69" s="3"/>
      <c r="E69" s="3"/>
      <c r="F69" s="3"/>
      <c r="H69" s="3"/>
      <c r="I69" s="3"/>
      <c r="J69" s="3"/>
      <c r="L69" s="3"/>
      <c r="M69" s="3"/>
      <c r="N69" s="3"/>
      <c r="P69" s="3"/>
      <c r="Q69" s="3"/>
      <c r="R69" s="3"/>
      <c r="T69" s="3"/>
      <c r="X69" s="3"/>
      <c r="Y69" s="3"/>
      <c r="AA69" s="3"/>
      <c r="AB69" s="3"/>
      <c r="AC69" s="3"/>
      <c r="AE69" s="3"/>
      <c r="AF69" s="3"/>
      <c r="AG69" s="3"/>
      <c r="AI69" s="3"/>
      <c r="AJ69" s="3"/>
      <c r="AK69" s="3"/>
      <c r="AM69" s="3"/>
    </row>
    <row r="70" spans="1:39" hidden="1" x14ac:dyDescent="0.25">
      <c r="A70" s="3"/>
      <c r="B70" s="3"/>
      <c r="C70" s="3"/>
      <c r="E70" s="3"/>
      <c r="F70" s="3"/>
      <c r="H70" s="3"/>
      <c r="I70" s="3"/>
      <c r="J70" s="3"/>
      <c r="L70" s="3"/>
      <c r="M70" s="3"/>
      <c r="N70" s="3"/>
      <c r="P70" s="3"/>
      <c r="Q70" s="3"/>
      <c r="R70" s="3"/>
      <c r="T70" s="3"/>
      <c r="X70" s="3"/>
      <c r="Y70" s="3"/>
      <c r="AA70" s="3"/>
      <c r="AB70" s="3"/>
      <c r="AC70" s="3"/>
      <c r="AE70" s="3"/>
      <c r="AF70" s="3"/>
      <c r="AG70" s="3"/>
      <c r="AI70" s="3"/>
      <c r="AJ70" s="3"/>
      <c r="AK70" s="3"/>
      <c r="AM70" s="3"/>
    </row>
    <row r="71" spans="1:39" hidden="1" x14ac:dyDescent="0.25">
      <c r="A71" s="3"/>
      <c r="B71" s="3"/>
      <c r="C71" s="3"/>
      <c r="E71" s="3"/>
      <c r="F71" s="3"/>
      <c r="H71" s="3"/>
      <c r="I71" s="3"/>
      <c r="J71" s="3"/>
      <c r="L71" s="3"/>
      <c r="M71" s="3"/>
      <c r="N71" s="3"/>
      <c r="P71" s="3"/>
      <c r="Q71" s="3"/>
      <c r="R71" s="3"/>
      <c r="T71" s="3"/>
      <c r="X71" s="3"/>
      <c r="Y71" s="3"/>
      <c r="AA71" s="3"/>
      <c r="AB71" s="3"/>
      <c r="AC71" s="3"/>
      <c r="AE71" s="3"/>
      <c r="AF71" s="3"/>
      <c r="AG71" s="3"/>
      <c r="AI71" s="3"/>
      <c r="AJ71" s="3"/>
      <c r="AK71" s="3"/>
      <c r="AM71" s="3"/>
    </row>
    <row r="72" spans="1:39" hidden="1" x14ac:dyDescent="0.25">
      <c r="A72" s="3"/>
      <c r="B72" s="3"/>
      <c r="C72" s="3"/>
      <c r="E72" s="3"/>
      <c r="F72" s="3"/>
      <c r="H72" s="3"/>
      <c r="I72" s="3"/>
      <c r="J72" s="3"/>
      <c r="L72" s="3"/>
      <c r="M72" s="3"/>
      <c r="N72" s="3"/>
      <c r="P72" s="3"/>
      <c r="Q72" s="3"/>
      <c r="R72" s="3"/>
      <c r="T72" s="3"/>
      <c r="X72" s="3"/>
      <c r="Y72" s="3"/>
      <c r="AA72" s="3"/>
      <c r="AB72" s="3"/>
      <c r="AC72" s="3"/>
      <c r="AE72" s="3"/>
      <c r="AF72" s="3"/>
      <c r="AG72" s="3"/>
      <c r="AI72" s="3"/>
      <c r="AJ72" s="3"/>
      <c r="AK72" s="3"/>
      <c r="AM72" s="3"/>
    </row>
  </sheetData>
  <mergeCells count="8">
    <mergeCell ref="AA6:AC6"/>
    <mergeCell ref="X6:Y6"/>
    <mergeCell ref="AE6:AG6"/>
    <mergeCell ref="AI6:AK6"/>
    <mergeCell ref="E6:F6"/>
    <mergeCell ref="H6:J6"/>
    <mergeCell ref="L6:N6"/>
    <mergeCell ref="P6:R6"/>
  </mergeCells>
  <conditionalFormatting sqref="B11:B15">
    <cfRule type="expression" dxfId="21" priority="32">
      <formula>$B11=$B$15</formula>
    </cfRule>
    <cfRule type="expression" dxfId="20" priority="33">
      <formula>$B11=$B$14</formula>
    </cfRule>
    <cfRule type="expression" dxfId="19" priority="34">
      <formula>$B11=$B$13</formula>
    </cfRule>
    <cfRule type="expression" dxfId="18" priority="35">
      <formula>$B11=$B$12</formula>
    </cfRule>
    <cfRule type="expression" dxfId="17" priority="36">
      <formula>$B11=$B$11</formula>
    </cfRule>
  </conditionalFormatting>
  <conditionalFormatting sqref="B17:B56">
    <cfRule type="expression" dxfId="11" priority="2">
      <formula>$B17=$B$15</formula>
    </cfRule>
    <cfRule type="expression" dxfId="12" priority="3">
      <formula>$B17=$B$14</formula>
    </cfRule>
    <cfRule type="expression" dxfId="13" priority="4">
      <formula>$B17=$B$13</formula>
    </cfRule>
    <cfRule type="expression" dxfId="14" priority="5">
      <formula>$B17=$B$12</formula>
    </cfRule>
    <cfRule type="expression" dxfId="16" priority="6">
      <formula>$B17=$B$11</formula>
    </cfRule>
  </conditionalFormatting>
  <conditionalFormatting sqref="C17:C56">
    <cfRule type="containsText" dxfId="15" priority="1" operator="containsText" text="Data unavailable">
      <formula>NOT(ISERROR(SEARCH("Data unavailable",C17)))</formula>
    </cfRule>
  </conditionalFormatting>
  <pageMargins left="0.7" right="0.7" top="0.75" bottom="0.75" header="0.3" footer="0.3"/>
  <pageSetup paperSize="9" orientation="portrait" horizontalDpi="4294967295" verticalDpi="4294967295"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7490B-188E-4F55-A3C5-41652C94BD54}">
  <sheetPr>
    <tabColor rgb="FFFF0000"/>
  </sheetPr>
  <dimension ref="A1:DH17"/>
  <sheetViews>
    <sheetView workbookViewId="0">
      <selection activeCell="F21" sqref="F21"/>
    </sheetView>
  </sheetViews>
  <sheetFormatPr defaultRowHeight="15" x14ac:dyDescent="0.25"/>
  <sheetData>
    <row r="1" spans="1:112" x14ac:dyDescent="0.25">
      <c r="A1" t="s">
        <v>1593</v>
      </c>
    </row>
    <row r="3" spans="1:112" x14ac:dyDescent="0.25">
      <c r="A3" t="s">
        <v>1458</v>
      </c>
      <c r="B3">
        <v>45111.748611111114</v>
      </c>
      <c r="C3" t="s">
        <v>1459</v>
      </c>
      <c r="D3">
        <v>45108</v>
      </c>
    </row>
    <row r="5" spans="1:112" x14ac:dyDescent="0.25">
      <c r="A5" t="s">
        <v>1460</v>
      </c>
      <c r="B5" t="s">
        <v>1461</v>
      </c>
      <c r="C5" t="s">
        <v>1462</v>
      </c>
    </row>
    <row r="6" spans="1:112" x14ac:dyDescent="0.25">
      <c r="A6">
        <v>18469</v>
      </c>
      <c r="B6">
        <v>7504</v>
      </c>
      <c r="C6">
        <v>10965</v>
      </c>
    </row>
    <row r="8" spans="1:112" x14ac:dyDescent="0.25">
      <c r="B8" t="s">
        <v>1463</v>
      </c>
      <c r="C8" t="s">
        <v>14</v>
      </c>
      <c r="D8" t="s">
        <v>519</v>
      </c>
      <c r="E8" t="s">
        <v>39</v>
      </c>
      <c r="F8" t="s">
        <v>24</v>
      </c>
      <c r="G8" t="s">
        <v>566</v>
      </c>
      <c r="H8" t="s">
        <v>475</v>
      </c>
      <c r="I8" t="s">
        <v>525</v>
      </c>
      <c r="J8" t="s">
        <v>442</v>
      </c>
      <c r="K8" t="s">
        <v>451</v>
      </c>
      <c r="L8" t="s">
        <v>385</v>
      </c>
      <c r="M8" t="s">
        <v>125</v>
      </c>
      <c r="N8" t="s">
        <v>430</v>
      </c>
      <c r="O8" t="s">
        <v>469</v>
      </c>
      <c r="P8" t="s">
        <v>46</v>
      </c>
      <c r="Q8" t="s">
        <v>471</v>
      </c>
      <c r="R8" t="s">
        <v>51</v>
      </c>
      <c r="S8" t="s">
        <v>88</v>
      </c>
      <c r="T8" t="s">
        <v>400</v>
      </c>
      <c r="U8" t="s">
        <v>437</v>
      </c>
      <c r="V8" t="s">
        <v>536</v>
      </c>
      <c r="W8" t="s">
        <v>419</v>
      </c>
      <c r="X8" t="s">
        <v>132</v>
      </c>
      <c r="Y8" t="s">
        <v>95</v>
      </c>
      <c r="Z8" t="s">
        <v>531</v>
      </c>
      <c r="AA8" t="s">
        <v>490</v>
      </c>
      <c r="AB8" t="s">
        <v>417</v>
      </c>
      <c r="AC8" t="s">
        <v>506</v>
      </c>
      <c r="AD8" t="s">
        <v>67</v>
      </c>
      <c r="AE8" t="s">
        <v>137</v>
      </c>
      <c r="AF8" t="s">
        <v>412</v>
      </c>
      <c r="AG8" t="s">
        <v>100</v>
      </c>
      <c r="AH8" t="s">
        <v>74</v>
      </c>
      <c r="AI8" t="s">
        <v>481</v>
      </c>
      <c r="AJ8" t="s">
        <v>142</v>
      </c>
      <c r="AK8" t="s">
        <v>571</v>
      </c>
      <c r="AL8" t="s">
        <v>513</v>
      </c>
      <c r="AM8" t="s">
        <v>166</v>
      </c>
      <c r="AN8" t="s">
        <v>555</v>
      </c>
      <c r="AO8" t="s">
        <v>515</v>
      </c>
      <c r="AP8" t="s">
        <v>501</v>
      </c>
      <c r="AQ8" t="s">
        <v>105</v>
      </c>
      <c r="AR8" t="s">
        <v>542</v>
      </c>
      <c r="AS8" t="s">
        <v>56</v>
      </c>
      <c r="AT8" t="s">
        <v>576</v>
      </c>
      <c r="AU8" t="s">
        <v>78</v>
      </c>
      <c r="AV8" t="s">
        <v>546</v>
      </c>
      <c r="AW8" t="s">
        <v>496</v>
      </c>
      <c r="AX8" t="s">
        <v>57</v>
      </c>
      <c r="AY8" t="s">
        <v>406</v>
      </c>
      <c r="AZ8" t="s">
        <v>147</v>
      </c>
      <c r="BA8" t="s">
        <v>110</v>
      </c>
      <c r="BB8" t="s">
        <v>457</v>
      </c>
      <c r="BC8" t="s">
        <v>550</v>
      </c>
      <c r="BD8" t="s">
        <v>115</v>
      </c>
      <c r="BE8" t="s">
        <v>173</v>
      </c>
      <c r="BF8" t="s">
        <v>152</v>
      </c>
      <c r="BG8" t="s">
        <v>395</v>
      </c>
      <c r="BH8" t="s">
        <v>535</v>
      </c>
      <c r="BI8" t="s">
        <v>465</v>
      </c>
      <c r="BJ8" t="s">
        <v>462</v>
      </c>
      <c r="BK8" t="s">
        <v>560</v>
      </c>
      <c r="BL8" t="s">
        <v>425</v>
      </c>
      <c r="BM8" t="s">
        <v>178</v>
      </c>
      <c r="BN8" t="s">
        <v>60</v>
      </c>
      <c r="BO8" t="s">
        <v>62</v>
      </c>
      <c r="BP8" t="s">
        <v>447</v>
      </c>
      <c r="BQ8" t="s">
        <v>893</v>
      </c>
      <c r="BR8" t="s">
        <v>836</v>
      </c>
      <c r="BS8" t="s">
        <v>895</v>
      </c>
      <c r="BT8" t="s">
        <v>876</v>
      </c>
      <c r="BU8" t="s">
        <v>991</v>
      </c>
      <c r="BV8" t="s">
        <v>968</v>
      </c>
      <c r="BW8" t="s">
        <v>996</v>
      </c>
      <c r="BX8" t="s">
        <v>940</v>
      </c>
      <c r="BY8" t="s">
        <v>930</v>
      </c>
      <c r="BZ8" t="s">
        <v>948</v>
      </c>
      <c r="CA8" t="s">
        <v>924</v>
      </c>
      <c r="CB8" t="s">
        <v>157</v>
      </c>
      <c r="CC8" t="s">
        <v>826</v>
      </c>
      <c r="CD8" t="s">
        <v>887</v>
      </c>
      <c r="CE8" t="s">
        <v>903</v>
      </c>
      <c r="CF8" t="s">
        <v>973</v>
      </c>
      <c r="CG8" t="s">
        <v>959</v>
      </c>
      <c r="CH8" t="s">
        <v>847</v>
      </c>
      <c r="CI8" t="s">
        <v>854</v>
      </c>
      <c r="CJ8" t="s">
        <v>881</v>
      </c>
      <c r="CK8" t="s">
        <v>908</v>
      </c>
      <c r="CL8" t="s">
        <v>859</v>
      </c>
      <c r="CM8" t="s">
        <v>865</v>
      </c>
      <c r="CN8" t="s">
        <v>914</v>
      </c>
      <c r="CO8" t="s">
        <v>965</v>
      </c>
      <c r="CP8" t="s">
        <v>929</v>
      </c>
      <c r="CQ8" t="s">
        <v>801</v>
      </c>
      <c r="CR8" t="s">
        <v>978</v>
      </c>
      <c r="CS8" t="s">
        <v>980</v>
      </c>
      <c r="CT8" t="s">
        <v>1010</v>
      </c>
      <c r="CU8" t="s">
        <v>831</v>
      </c>
      <c r="CV8" t="s">
        <v>816</v>
      </c>
      <c r="CW8" t="s">
        <v>842</v>
      </c>
      <c r="CX8" t="s">
        <v>871</v>
      </c>
      <c r="CY8" t="s">
        <v>953</v>
      </c>
      <c r="CZ8" t="s">
        <v>919</v>
      </c>
      <c r="DA8" t="s">
        <v>473</v>
      </c>
      <c r="DB8" t="s">
        <v>821</v>
      </c>
      <c r="DC8" t="s">
        <v>83</v>
      </c>
      <c r="DD8" t="s">
        <v>29</v>
      </c>
      <c r="DE8" t="s">
        <v>162</v>
      </c>
      <c r="DF8" t="s">
        <v>34</v>
      </c>
      <c r="DG8" t="s">
        <v>486</v>
      </c>
      <c r="DH8" t="s">
        <v>1008</v>
      </c>
    </row>
    <row r="9" spans="1:112" x14ac:dyDescent="0.25">
      <c r="A9" t="s">
        <v>1379</v>
      </c>
    </row>
    <row r="10" spans="1:112" x14ac:dyDescent="0.25">
      <c r="A10" t="s">
        <v>1493</v>
      </c>
      <c r="C10">
        <v>30</v>
      </c>
      <c r="D10">
        <v>40</v>
      </c>
      <c r="E10">
        <v>69</v>
      </c>
      <c r="F10">
        <v>55</v>
      </c>
      <c r="G10">
        <v>118</v>
      </c>
      <c r="H10">
        <v>68</v>
      </c>
      <c r="I10">
        <v>167</v>
      </c>
      <c r="J10">
        <v>165</v>
      </c>
      <c r="K10">
        <v>118</v>
      </c>
      <c r="L10">
        <v>31</v>
      </c>
      <c r="M10">
        <v>48</v>
      </c>
      <c r="N10">
        <v>117</v>
      </c>
      <c r="O10">
        <v>77</v>
      </c>
      <c r="P10">
        <v>64</v>
      </c>
      <c r="Q10">
        <v>39</v>
      </c>
      <c r="R10">
        <v>94</v>
      </c>
      <c r="S10">
        <v>310</v>
      </c>
      <c r="T10">
        <v>30</v>
      </c>
      <c r="U10">
        <v>61</v>
      </c>
      <c r="V10">
        <v>94</v>
      </c>
      <c r="W10">
        <v>48</v>
      </c>
      <c r="X10">
        <v>89</v>
      </c>
      <c r="Y10">
        <v>14</v>
      </c>
      <c r="Z10">
        <v>110</v>
      </c>
      <c r="AA10">
        <v>68</v>
      </c>
      <c r="AB10">
        <v>193</v>
      </c>
      <c r="AC10">
        <v>42</v>
      </c>
      <c r="AD10">
        <v>19</v>
      </c>
      <c r="AE10">
        <v>15</v>
      </c>
      <c r="AF10">
        <v>33</v>
      </c>
      <c r="AG10">
        <v>39</v>
      </c>
      <c r="AH10">
        <v>133</v>
      </c>
      <c r="AI10">
        <v>23</v>
      </c>
      <c r="AJ10">
        <v>77</v>
      </c>
      <c r="AK10">
        <v>33</v>
      </c>
      <c r="AL10">
        <v>92</v>
      </c>
      <c r="AM10">
        <v>31</v>
      </c>
      <c r="AN10">
        <v>39</v>
      </c>
      <c r="AO10">
        <v>37</v>
      </c>
      <c r="AP10">
        <v>31</v>
      </c>
      <c r="AQ10">
        <v>110</v>
      </c>
      <c r="AR10">
        <v>37</v>
      </c>
      <c r="AS10">
        <v>13</v>
      </c>
      <c r="AT10">
        <v>83</v>
      </c>
      <c r="AU10">
        <v>87</v>
      </c>
      <c r="AV10">
        <v>63</v>
      </c>
      <c r="AW10">
        <v>47</v>
      </c>
      <c r="AX10">
        <v>6</v>
      </c>
      <c r="AY10">
        <v>29</v>
      </c>
      <c r="AZ10">
        <v>31</v>
      </c>
      <c r="BA10">
        <v>69</v>
      </c>
      <c r="BB10">
        <v>36</v>
      </c>
      <c r="BC10">
        <v>64</v>
      </c>
      <c r="BD10">
        <v>41</v>
      </c>
      <c r="BE10">
        <v>120</v>
      </c>
      <c r="BF10">
        <v>36</v>
      </c>
      <c r="BG10">
        <v>10</v>
      </c>
      <c r="BH10">
        <v>4</v>
      </c>
      <c r="BI10">
        <v>8</v>
      </c>
      <c r="BJ10">
        <v>22</v>
      </c>
      <c r="BK10">
        <v>95</v>
      </c>
      <c r="BL10">
        <v>46</v>
      </c>
      <c r="BM10">
        <v>115</v>
      </c>
      <c r="BN10">
        <v>28</v>
      </c>
      <c r="BO10">
        <v>18</v>
      </c>
      <c r="BP10">
        <v>15</v>
      </c>
      <c r="BQ10">
        <v>157</v>
      </c>
      <c r="BR10">
        <v>39</v>
      </c>
      <c r="BS10">
        <v>53</v>
      </c>
      <c r="BT10">
        <v>89</v>
      </c>
      <c r="BU10">
        <v>116</v>
      </c>
      <c r="BV10">
        <v>25</v>
      </c>
      <c r="BW10">
        <v>81</v>
      </c>
      <c r="BX10">
        <v>37</v>
      </c>
      <c r="BY10">
        <v>56</v>
      </c>
      <c r="BZ10">
        <v>48</v>
      </c>
      <c r="CA10">
        <v>20</v>
      </c>
      <c r="CB10">
        <v>15</v>
      </c>
      <c r="CC10">
        <v>203</v>
      </c>
      <c r="CD10">
        <v>136</v>
      </c>
      <c r="CE10">
        <v>225</v>
      </c>
      <c r="CF10">
        <v>30</v>
      </c>
      <c r="CG10">
        <v>32</v>
      </c>
      <c r="CH10">
        <v>57</v>
      </c>
      <c r="CI10">
        <v>54</v>
      </c>
      <c r="CJ10">
        <v>8</v>
      </c>
      <c r="CK10">
        <v>60</v>
      </c>
      <c r="CL10">
        <v>18</v>
      </c>
      <c r="CM10">
        <v>17</v>
      </c>
      <c r="CN10">
        <v>67</v>
      </c>
      <c r="CO10">
        <v>79</v>
      </c>
      <c r="CP10">
        <v>13</v>
      </c>
      <c r="CQ10">
        <v>68</v>
      </c>
      <c r="CR10">
        <v>17</v>
      </c>
      <c r="CS10">
        <v>218</v>
      </c>
      <c r="CT10">
        <v>76</v>
      </c>
      <c r="CU10">
        <v>88</v>
      </c>
      <c r="CV10">
        <v>202</v>
      </c>
      <c r="CW10">
        <v>1</v>
      </c>
      <c r="CX10">
        <v>37</v>
      </c>
      <c r="CY10">
        <v>124</v>
      </c>
      <c r="CZ10">
        <v>72</v>
      </c>
      <c r="DA10">
        <v>71</v>
      </c>
      <c r="DB10">
        <v>113</v>
      </c>
      <c r="DC10">
        <v>21</v>
      </c>
      <c r="DD10">
        <v>48</v>
      </c>
      <c r="DE10">
        <v>54</v>
      </c>
      <c r="DF10">
        <v>127</v>
      </c>
      <c r="DG10">
        <v>59</v>
      </c>
      <c r="DH10">
        <v>97</v>
      </c>
    </row>
    <row r="11" spans="1:112" x14ac:dyDescent="0.25">
      <c r="A11" t="s">
        <v>1494</v>
      </c>
      <c r="C11">
        <v>29</v>
      </c>
      <c r="D11">
        <v>36</v>
      </c>
      <c r="E11">
        <v>68</v>
      </c>
      <c r="F11">
        <v>49</v>
      </c>
      <c r="G11">
        <v>117</v>
      </c>
      <c r="H11">
        <v>63</v>
      </c>
      <c r="I11">
        <v>166</v>
      </c>
      <c r="J11">
        <v>155</v>
      </c>
      <c r="K11">
        <v>19</v>
      </c>
      <c r="L11">
        <v>28</v>
      </c>
      <c r="M11">
        <v>45</v>
      </c>
      <c r="N11">
        <v>113</v>
      </c>
      <c r="O11">
        <v>75</v>
      </c>
      <c r="P11">
        <v>63</v>
      </c>
      <c r="Q11">
        <v>39</v>
      </c>
      <c r="R11">
        <v>91</v>
      </c>
      <c r="S11">
        <v>309</v>
      </c>
      <c r="T11">
        <v>27</v>
      </c>
      <c r="U11">
        <v>50</v>
      </c>
      <c r="V11">
        <v>85</v>
      </c>
      <c r="W11">
        <v>40</v>
      </c>
      <c r="X11">
        <v>87</v>
      </c>
      <c r="Y11">
        <v>13</v>
      </c>
      <c r="Z11">
        <v>108</v>
      </c>
      <c r="AA11">
        <v>55</v>
      </c>
      <c r="AB11">
        <v>73</v>
      </c>
      <c r="AC11">
        <v>39</v>
      </c>
      <c r="AD11">
        <v>19</v>
      </c>
      <c r="AE11">
        <v>12</v>
      </c>
      <c r="AF11">
        <v>23</v>
      </c>
      <c r="AG11">
        <v>38</v>
      </c>
      <c r="AH11">
        <v>132</v>
      </c>
      <c r="AI11">
        <v>22</v>
      </c>
      <c r="AJ11">
        <v>71</v>
      </c>
      <c r="AK11">
        <v>30</v>
      </c>
      <c r="AL11">
        <v>90</v>
      </c>
      <c r="AM11">
        <v>27</v>
      </c>
      <c r="AN11">
        <v>22</v>
      </c>
      <c r="AO11">
        <v>35</v>
      </c>
      <c r="AP11">
        <v>26</v>
      </c>
      <c r="AQ11">
        <v>110</v>
      </c>
      <c r="AR11">
        <v>36</v>
      </c>
      <c r="AS11">
        <v>11</v>
      </c>
      <c r="AT11">
        <v>82</v>
      </c>
      <c r="AU11">
        <v>77</v>
      </c>
      <c r="AV11">
        <v>55</v>
      </c>
      <c r="AW11">
        <v>47</v>
      </c>
      <c r="AX11">
        <v>6</v>
      </c>
      <c r="AY11">
        <v>26</v>
      </c>
      <c r="AZ11">
        <v>28</v>
      </c>
      <c r="BA11">
        <v>61</v>
      </c>
      <c r="BB11">
        <v>11</v>
      </c>
      <c r="BC11">
        <v>64</v>
      </c>
      <c r="BD11">
        <v>39</v>
      </c>
      <c r="BE11">
        <v>106</v>
      </c>
      <c r="BF11">
        <v>36</v>
      </c>
      <c r="BG11">
        <v>10</v>
      </c>
      <c r="BH11">
        <v>3</v>
      </c>
      <c r="BI11">
        <v>8</v>
      </c>
      <c r="BJ11">
        <v>21</v>
      </c>
      <c r="BK11">
        <v>93</v>
      </c>
      <c r="BL11">
        <v>45</v>
      </c>
      <c r="BM11">
        <v>111</v>
      </c>
      <c r="BN11">
        <v>26</v>
      </c>
      <c r="BO11">
        <v>17</v>
      </c>
      <c r="BP11">
        <v>14</v>
      </c>
      <c r="BQ11">
        <v>105</v>
      </c>
      <c r="BR11">
        <v>35</v>
      </c>
      <c r="BS11">
        <v>42</v>
      </c>
      <c r="BT11">
        <v>80</v>
      </c>
      <c r="BU11">
        <v>114</v>
      </c>
      <c r="BV11">
        <v>24</v>
      </c>
      <c r="BW11">
        <v>76</v>
      </c>
      <c r="BX11">
        <v>34</v>
      </c>
      <c r="BY11">
        <v>53</v>
      </c>
      <c r="BZ11">
        <v>30</v>
      </c>
      <c r="CA11">
        <v>19</v>
      </c>
      <c r="CB11">
        <v>14</v>
      </c>
      <c r="CC11">
        <v>75</v>
      </c>
      <c r="CD11">
        <v>106</v>
      </c>
      <c r="CE11">
        <v>217</v>
      </c>
      <c r="CF11">
        <v>28</v>
      </c>
      <c r="CG11">
        <v>27</v>
      </c>
      <c r="CH11">
        <v>52</v>
      </c>
      <c r="CI11">
        <v>47</v>
      </c>
      <c r="CJ11">
        <v>7</v>
      </c>
      <c r="CK11">
        <v>55</v>
      </c>
      <c r="CL11">
        <v>14</v>
      </c>
      <c r="CM11">
        <v>10</v>
      </c>
      <c r="CN11">
        <v>65</v>
      </c>
      <c r="CO11">
        <v>78</v>
      </c>
      <c r="CP11">
        <v>12</v>
      </c>
      <c r="CQ11">
        <v>54</v>
      </c>
      <c r="CR11">
        <v>17</v>
      </c>
      <c r="CS11">
        <v>215</v>
      </c>
      <c r="CT11">
        <v>74</v>
      </c>
      <c r="CU11">
        <v>84</v>
      </c>
      <c r="CV11">
        <v>34</v>
      </c>
      <c r="CW11">
        <v>1</v>
      </c>
      <c r="CX11">
        <v>37</v>
      </c>
      <c r="CY11">
        <v>109</v>
      </c>
      <c r="CZ11">
        <v>72</v>
      </c>
      <c r="DA11">
        <v>67</v>
      </c>
      <c r="DB11">
        <v>111</v>
      </c>
      <c r="DC11">
        <v>21</v>
      </c>
      <c r="DD11">
        <v>36</v>
      </c>
      <c r="DE11">
        <v>48</v>
      </c>
      <c r="DF11">
        <v>107</v>
      </c>
      <c r="DG11">
        <v>57</v>
      </c>
      <c r="DH11">
        <v>96</v>
      </c>
    </row>
    <row r="12" spans="1:112" x14ac:dyDescent="0.25">
      <c r="A12" t="s">
        <v>1594</v>
      </c>
      <c r="C12">
        <v>18</v>
      </c>
      <c r="D12">
        <v>14</v>
      </c>
      <c r="E12">
        <v>4</v>
      </c>
      <c r="F12">
        <v>5</v>
      </c>
      <c r="G12">
        <v>0</v>
      </c>
      <c r="H12">
        <v>1</v>
      </c>
      <c r="I12">
        <v>3</v>
      </c>
      <c r="J12">
        <v>54</v>
      </c>
      <c r="K12">
        <v>1</v>
      </c>
      <c r="L12">
        <v>2</v>
      </c>
      <c r="M12">
        <v>48</v>
      </c>
      <c r="N12">
        <v>9</v>
      </c>
      <c r="O12">
        <v>2</v>
      </c>
      <c r="P12">
        <v>2</v>
      </c>
      <c r="Q12">
        <v>2</v>
      </c>
      <c r="R12">
        <v>6</v>
      </c>
      <c r="S12">
        <v>12</v>
      </c>
      <c r="T12">
        <v>5</v>
      </c>
      <c r="U12">
        <v>0</v>
      </c>
      <c r="V12">
        <v>2</v>
      </c>
      <c r="W12">
        <v>1</v>
      </c>
      <c r="X12">
        <v>16</v>
      </c>
      <c r="Y12">
        <v>11</v>
      </c>
      <c r="Z12">
        <v>0</v>
      </c>
      <c r="AA12">
        <v>1</v>
      </c>
      <c r="AB12">
        <v>2</v>
      </c>
      <c r="AC12">
        <v>0</v>
      </c>
      <c r="AD12">
        <v>1</v>
      </c>
      <c r="AE12">
        <v>0</v>
      </c>
      <c r="AF12">
        <v>19</v>
      </c>
      <c r="AG12">
        <v>3</v>
      </c>
      <c r="AH12">
        <v>3</v>
      </c>
      <c r="AI12">
        <v>0</v>
      </c>
      <c r="AJ12">
        <v>3</v>
      </c>
      <c r="AK12">
        <v>1</v>
      </c>
      <c r="AL12">
        <v>0</v>
      </c>
      <c r="AM12">
        <v>0</v>
      </c>
      <c r="AN12">
        <v>0</v>
      </c>
      <c r="AO12">
        <v>0</v>
      </c>
      <c r="AP12">
        <v>13</v>
      </c>
      <c r="AQ12">
        <v>10</v>
      </c>
      <c r="AR12">
        <v>0</v>
      </c>
      <c r="AS12">
        <v>0</v>
      </c>
      <c r="AT12">
        <v>6</v>
      </c>
      <c r="AU12">
        <v>0</v>
      </c>
      <c r="AV12">
        <v>38</v>
      </c>
      <c r="AW12">
        <v>27</v>
      </c>
      <c r="AX12">
        <v>0</v>
      </c>
      <c r="AY12">
        <v>0</v>
      </c>
      <c r="AZ12">
        <v>22</v>
      </c>
      <c r="BA12">
        <v>27</v>
      </c>
      <c r="BB12">
        <v>8</v>
      </c>
      <c r="BC12">
        <v>0</v>
      </c>
      <c r="BD12">
        <v>4</v>
      </c>
      <c r="BE12">
        <v>6</v>
      </c>
      <c r="BF12">
        <v>1</v>
      </c>
      <c r="BG12">
        <v>0</v>
      </c>
      <c r="BH12">
        <v>0</v>
      </c>
      <c r="BI12">
        <v>0</v>
      </c>
      <c r="BJ12">
        <v>0</v>
      </c>
      <c r="BK12">
        <v>0</v>
      </c>
      <c r="BL12">
        <v>1</v>
      </c>
      <c r="BM12">
        <v>27</v>
      </c>
      <c r="BN12">
        <v>1</v>
      </c>
      <c r="BO12">
        <v>0</v>
      </c>
      <c r="BP12">
        <v>6</v>
      </c>
      <c r="BQ12">
        <v>0</v>
      </c>
      <c r="BR12">
        <v>0</v>
      </c>
      <c r="BS12">
        <v>0</v>
      </c>
      <c r="BT12">
        <v>0</v>
      </c>
      <c r="BU12">
        <v>0</v>
      </c>
      <c r="BV12">
        <v>0</v>
      </c>
      <c r="BW12">
        <v>5</v>
      </c>
      <c r="BX12">
        <v>1</v>
      </c>
      <c r="BY12">
        <v>0</v>
      </c>
      <c r="BZ12">
        <v>0</v>
      </c>
      <c r="CA12">
        <v>0</v>
      </c>
      <c r="CB12">
        <v>0</v>
      </c>
      <c r="CC12">
        <v>76</v>
      </c>
      <c r="CD12">
        <v>28</v>
      </c>
      <c r="CE12">
        <v>0</v>
      </c>
      <c r="CF12">
        <v>0</v>
      </c>
      <c r="CG12">
        <v>2</v>
      </c>
      <c r="CH12">
        <v>2</v>
      </c>
      <c r="CI12">
        <v>2</v>
      </c>
      <c r="CJ12">
        <v>0</v>
      </c>
      <c r="CK12">
        <v>0</v>
      </c>
      <c r="CL12">
        <v>0</v>
      </c>
      <c r="CM12">
        <v>0</v>
      </c>
      <c r="CN12">
        <v>1</v>
      </c>
      <c r="CO12">
        <v>0</v>
      </c>
      <c r="CP12">
        <v>0</v>
      </c>
      <c r="CQ12">
        <v>1</v>
      </c>
      <c r="CR12">
        <v>0</v>
      </c>
      <c r="CS12">
        <v>1</v>
      </c>
      <c r="CT12">
        <v>5</v>
      </c>
      <c r="CU12">
        <v>9</v>
      </c>
      <c r="CV12">
        <v>0</v>
      </c>
      <c r="CW12">
        <v>0</v>
      </c>
      <c r="CX12">
        <v>4</v>
      </c>
      <c r="CY12">
        <v>0</v>
      </c>
      <c r="CZ12">
        <v>0</v>
      </c>
      <c r="DA12">
        <v>1</v>
      </c>
      <c r="DB12">
        <v>5</v>
      </c>
      <c r="DC12">
        <v>0</v>
      </c>
      <c r="DD12">
        <v>0</v>
      </c>
      <c r="DE12">
        <v>7</v>
      </c>
      <c r="DF12">
        <v>0</v>
      </c>
      <c r="DG12">
        <v>0</v>
      </c>
      <c r="DH12">
        <v>5</v>
      </c>
    </row>
    <row r="13" spans="1:112" x14ac:dyDescent="0.25">
      <c r="A13" t="s">
        <v>1595</v>
      </c>
      <c r="C13">
        <v>18</v>
      </c>
      <c r="D13">
        <v>10</v>
      </c>
      <c r="E13">
        <v>4</v>
      </c>
      <c r="F13">
        <v>5</v>
      </c>
      <c r="G13">
        <v>0</v>
      </c>
      <c r="H13">
        <v>1</v>
      </c>
      <c r="I13">
        <v>3</v>
      </c>
      <c r="J13">
        <v>50</v>
      </c>
      <c r="K13">
        <v>1</v>
      </c>
      <c r="L13">
        <v>2</v>
      </c>
      <c r="M13">
        <v>44</v>
      </c>
      <c r="N13">
        <v>9</v>
      </c>
      <c r="O13">
        <v>2</v>
      </c>
      <c r="P13">
        <v>2</v>
      </c>
      <c r="Q13">
        <v>2</v>
      </c>
      <c r="R13">
        <v>6</v>
      </c>
      <c r="S13">
        <v>12</v>
      </c>
      <c r="T13">
        <v>4</v>
      </c>
      <c r="U13">
        <v>0</v>
      </c>
      <c r="V13">
        <v>2</v>
      </c>
      <c r="W13">
        <v>0</v>
      </c>
      <c r="X13">
        <v>16</v>
      </c>
      <c r="Y13">
        <v>11</v>
      </c>
      <c r="Z13">
        <v>0</v>
      </c>
      <c r="AA13">
        <v>0</v>
      </c>
      <c r="AB13">
        <v>2</v>
      </c>
      <c r="AC13">
        <v>0</v>
      </c>
      <c r="AD13">
        <v>1</v>
      </c>
      <c r="AE13">
        <v>0</v>
      </c>
      <c r="AF13">
        <v>14</v>
      </c>
      <c r="AG13">
        <v>3</v>
      </c>
      <c r="AH13">
        <v>3</v>
      </c>
      <c r="AI13">
        <v>0</v>
      </c>
      <c r="AJ13">
        <v>3</v>
      </c>
      <c r="AK13">
        <v>1</v>
      </c>
      <c r="AL13">
        <v>0</v>
      </c>
      <c r="AM13">
        <v>0</v>
      </c>
      <c r="AN13">
        <v>0</v>
      </c>
      <c r="AO13">
        <v>0</v>
      </c>
      <c r="AP13">
        <v>13</v>
      </c>
      <c r="AQ13">
        <v>10</v>
      </c>
      <c r="AR13">
        <v>0</v>
      </c>
      <c r="AS13">
        <v>0</v>
      </c>
      <c r="AT13">
        <v>6</v>
      </c>
      <c r="AU13">
        <v>0</v>
      </c>
      <c r="AV13">
        <v>36</v>
      </c>
      <c r="AW13">
        <v>27</v>
      </c>
      <c r="AX13">
        <v>0</v>
      </c>
      <c r="AY13">
        <v>0</v>
      </c>
      <c r="AZ13">
        <v>22</v>
      </c>
      <c r="BA13">
        <v>25</v>
      </c>
      <c r="BB13">
        <v>8</v>
      </c>
      <c r="BC13">
        <v>0</v>
      </c>
      <c r="BD13">
        <v>4</v>
      </c>
      <c r="BE13">
        <v>6</v>
      </c>
      <c r="BF13">
        <v>1</v>
      </c>
      <c r="BG13">
        <v>0</v>
      </c>
      <c r="BH13">
        <v>0</v>
      </c>
      <c r="BI13">
        <v>0</v>
      </c>
      <c r="BJ13">
        <v>0</v>
      </c>
      <c r="BK13">
        <v>0</v>
      </c>
      <c r="BL13">
        <v>1</v>
      </c>
      <c r="BM13">
        <v>27</v>
      </c>
      <c r="BN13">
        <v>1</v>
      </c>
      <c r="BO13">
        <v>0</v>
      </c>
      <c r="BP13">
        <v>5</v>
      </c>
      <c r="BQ13">
        <v>0</v>
      </c>
      <c r="BR13">
        <v>0</v>
      </c>
      <c r="BS13">
        <v>0</v>
      </c>
      <c r="BT13">
        <v>0</v>
      </c>
      <c r="BU13">
        <v>0</v>
      </c>
      <c r="BV13">
        <v>0</v>
      </c>
      <c r="BW13">
        <v>5</v>
      </c>
      <c r="BX13">
        <v>0</v>
      </c>
      <c r="BY13">
        <v>0</v>
      </c>
      <c r="BZ13">
        <v>0</v>
      </c>
      <c r="CA13">
        <v>0</v>
      </c>
      <c r="CB13">
        <v>0</v>
      </c>
      <c r="CC13">
        <v>73</v>
      </c>
      <c r="CD13">
        <v>28</v>
      </c>
      <c r="CE13">
        <v>0</v>
      </c>
      <c r="CF13">
        <v>0</v>
      </c>
      <c r="CG13">
        <v>2</v>
      </c>
      <c r="CH13">
        <v>2</v>
      </c>
      <c r="CI13">
        <v>2</v>
      </c>
      <c r="CJ13">
        <v>0</v>
      </c>
      <c r="CK13">
        <v>0</v>
      </c>
      <c r="CL13">
        <v>0</v>
      </c>
      <c r="CM13">
        <v>0</v>
      </c>
      <c r="CN13">
        <v>0</v>
      </c>
      <c r="CO13">
        <v>0</v>
      </c>
      <c r="CP13">
        <v>0</v>
      </c>
      <c r="CQ13">
        <v>1</v>
      </c>
      <c r="CR13">
        <v>0</v>
      </c>
      <c r="CS13">
        <v>1</v>
      </c>
      <c r="CT13">
        <v>5</v>
      </c>
      <c r="CU13">
        <v>9</v>
      </c>
      <c r="CV13">
        <v>0</v>
      </c>
      <c r="CW13">
        <v>0</v>
      </c>
      <c r="CX13">
        <v>4</v>
      </c>
      <c r="CY13">
        <v>0</v>
      </c>
      <c r="CZ13">
        <v>0</v>
      </c>
      <c r="DA13">
        <v>1</v>
      </c>
      <c r="DB13">
        <v>5</v>
      </c>
      <c r="DC13">
        <v>0</v>
      </c>
      <c r="DD13">
        <v>0</v>
      </c>
      <c r="DE13">
        <v>7</v>
      </c>
      <c r="DF13">
        <v>0</v>
      </c>
      <c r="DG13">
        <v>0</v>
      </c>
      <c r="DH13">
        <v>5</v>
      </c>
    </row>
    <row r="14" spans="1:112" x14ac:dyDescent="0.25">
      <c r="A14" t="s">
        <v>1596</v>
      </c>
      <c r="C14">
        <v>7</v>
      </c>
      <c r="D14">
        <v>0</v>
      </c>
      <c r="E14">
        <v>1</v>
      </c>
      <c r="F14">
        <v>2</v>
      </c>
      <c r="G14">
        <v>0</v>
      </c>
      <c r="H14">
        <v>0</v>
      </c>
      <c r="I14">
        <v>0</v>
      </c>
      <c r="J14">
        <v>19</v>
      </c>
      <c r="K14">
        <v>2</v>
      </c>
      <c r="L14">
        <v>0</v>
      </c>
      <c r="M14">
        <v>10</v>
      </c>
      <c r="N14">
        <v>0</v>
      </c>
      <c r="O14">
        <v>0</v>
      </c>
      <c r="P14">
        <v>0</v>
      </c>
      <c r="Q14">
        <v>3</v>
      </c>
      <c r="R14">
        <v>5</v>
      </c>
      <c r="S14">
        <v>0</v>
      </c>
      <c r="T14">
        <v>2</v>
      </c>
      <c r="U14">
        <v>0</v>
      </c>
      <c r="V14">
        <v>0</v>
      </c>
      <c r="W14">
        <v>1</v>
      </c>
      <c r="X14">
        <v>4</v>
      </c>
      <c r="Y14">
        <v>0</v>
      </c>
      <c r="Z14">
        <v>3</v>
      </c>
      <c r="AA14">
        <v>0</v>
      </c>
      <c r="AB14">
        <v>0</v>
      </c>
      <c r="AC14">
        <v>0</v>
      </c>
      <c r="AD14">
        <v>0</v>
      </c>
      <c r="AE14">
        <v>0</v>
      </c>
      <c r="AF14">
        <v>1</v>
      </c>
      <c r="AG14">
        <v>2</v>
      </c>
      <c r="AH14">
        <v>1</v>
      </c>
      <c r="AI14">
        <v>0</v>
      </c>
      <c r="AJ14">
        <v>0</v>
      </c>
      <c r="AK14">
        <v>2</v>
      </c>
      <c r="AL14">
        <v>0</v>
      </c>
      <c r="AM14">
        <v>0</v>
      </c>
      <c r="AN14">
        <v>0</v>
      </c>
      <c r="AO14">
        <v>0</v>
      </c>
      <c r="AP14">
        <v>2</v>
      </c>
      <c r="AQ14">
        <v>2</v>
      </c>
      <c r="AR14">
        <v>1</v>
      </c>
      <c r="AS14">
        <v>0</v>
      </c>
      <c r="AT14">
        <v>2</v>
      </c>
      <c r="AU14">
        <v>0</v>
      </c>
      <c r="AV14">
        <v>2</v>
      </c>
      <c r="AW14">
        <v>5</v>
      </c>
      <c r="AX14">
        <v>0</v>
      </c>
      <c r="AY14">
        <v>0</v>
      </c>
      <c r="AZ14">
        <v>2</v>
      </c>
      <c r="BA14">
        <v>2</v>
      </c>
      <c r="BB14">
        <v>0</v>
      </c>
      <c r="BC14">
        <v>0</v>
      </c>
      <c r="BD14">
        <v>2</v>
      </c>
      <c r="BE14">
        <v>4</v>
      </c>
      <c r="BF14">
        <v>4</v>
      </c>
      <c r="BG14">
        <v>0</v>
      </c>
      <c r="BH14">
        <v>0</v>
      </c>
      <c r="BI14">
        <v>0</v>
      </c>
      <c r="BJ14">
        <v>1</v>
      </c>
      <c r="BK14">
        <v>0</v>
      </c>
      <c r="BL14">
        <v>0</v>
      </c>
      <c r="BM14">
        <v>4</v>
      </c>
      <c r="BN14">
        <v>0</v>
      </c>
      <c r="BO14">
        <v>0</v>
      </c>
      <c r="BP14">
        <v>0</v>
      </c>
      <c r="BQ14">
        <v>0</v>
      </c>
      <c r="BR14">
        <v>0</v>
      </c>
      <c r="BS14">
        <v>0</v>
      </c>
      <c r="BT14">
        <v>0</v>
      </c>
      <c r="BU14">
        <v>0</v>
      </c>
      <c r="BV14">
        <v>0</v>
      </c>
      <c r="BW14">
        <v>0</v>
      </c>
      <c r="BX14">
        <v>0</v>
      </c>
      <c r="BY14">
        <v>0</v>
      </c>
      <c r="BZ14">
        <v>0</v>
      </c>
      <c r="CA14">
        <v>0</v>
      </c>
      <c r="CB14">
        <v>0</v>
      </c>
      <c r="CC14">
        <v>0</v>
      </c>
      <c r="CD14">
        <v>13</v>
      </c>
      <c r="CE14">
        <v>0</v>
      </c>
      <c r="CF14">
        <v>0</v>
      </c>
      <c r="CG14">
        <v>2</v>
      </c>
      <c r="CH14">
        <v>0</v>
      </c>
      <c r="CI14">
        <v>0</v>
      </c>
      <c r="CJ14">
        <v>0</v>
      </c>
      <c r="CK14">
        <v>0</v>
      </c>
      <c r="CL14">
        <v>0</v>
      </c>
      <c r="CM14">
        <v>0</v>
      </c>
      <c r="CN14">
        <v>1</v>
      </c>
      <c r="CO14">
        <v>0</v>
      </c>
      <c r="CP14">
        <v>0</v>
      </c>
      <c r="CQ14">
        <v>0</v>
      </c>
      <c r="CR14">
        <v>1</v>
      </c>
      <c r="CS14">
        <v>0</v>
      </c>
      <c r="CT14">
        <v>1</v>
      </c>
      <c r="CU14">
        <v>1</v>
      </c>
      <c r="CV14">
        <v>0</v>
      </c>
      <c r="CW14">
        <v>0</v>
      </c>
      <c r="CX14">
        <v>0</v>
      </c>
      <c r="CY14">
        <v>0</v>
      </c>
      <c r="CZ14">
        <v>1</v>
      </c>
      <c r="DA14">
        <v>6</v>
      </c>
      <c r="DB14">
        <v>1</v>
      </c>
      <c r="DC14">
        <v>0</v>
      </c>
      <c r="DD14">
        <v>0</v>
      </c>
      <c r="DE14">
        <v>0</v>
      </c>
      <c r="DF14">
        <v>0</v>
      </c>
      <c r="DG14">
        <v>0</v>
      </c>
      <c r="DH14">
        <v>0</v>
      </c>
    </row>
    <row r="15" spans="1:112" x14ac:dyDescent="0.25">
      <c r="A15" t="s">
        <v>1597</v>
      </c>
      <c r="C15">
        <v>7</v>
      </c>
      <c r="D15">
        <v>0</v>
      </c>
      <c r="E15">
        <v>1</v>
      </c>
      <c r="F15">
        <v>2</v>
      </c>
      <c r="G15">
        <v>0</v>
      </c>
      <c r="H15">
        <v>0</v>
      </c>
      <c r="I15">
        <v>0</v>
      </c>
      <c r="J15">
        <v>14</v>
      </c>
      <c r="K15">
        <v>0</v>
      </c>
      <c r="L15">
        <v>0</v>
      </c>
      <c r="M15">
        <v>8</v>
      </c>
      <c r="N15">
        <v>0</v>
      </c>
      <c r="O15">
        <v>0</v>
      </c>
      <c r="P15">
        <v>0</v>
      </c>
      <c r="Q15">
        <v>3</v>
      </c>
      <c r="R15">
        <v>5</v>
      </c>
      <c r="S15">
        <v>0</v>
      </c>
      <c r="T15">
        <v>1</v>
      </c>
      <c r="U15">
        <v>0</v>
      </c>
      <c r="V15">
        <v>0</v>
      </c>
      <c r="W15">
        <v>1</v>
      </c>
      <c r="X15">
        <v>4</v>
      </c>
      <c r="Y15">
        <v>0</v>
      </c>
      <c r="Z15">
        <v>1</v>
      </c>
      <c r="AA15">
        <v>0</v>
      </c>
      <c r="AB15">
        <v>0</v>
      </c>
      <c r="AC15">
        <v>0</v>
      </c>
      <c r="AD15">
        <v>0</v>
      </c>
      <c r="AE15">
        <v>0</v>
      </c>
      <c r="AF15">
        <v>1</v>
      </c>
      <c r="AG15">
        <v>1</v>
      </c>
      <c r="AH15">
        <v>0</v>
      </c>
      <c r="AI15">
        <v>0</v>
      </c>
      <c r="AJ15">
        <v>0</v>
      </c>
      <c r="AK15">
        <v>0</v>
      </c>
      <c r="AL15">
        <v>0</v>
      </c>
      <c r="AM15">
        <v>0</v>
      </c>
      <c r="AN15">
        <v>0</v>
      </c>
      <c r="AO15">
        <v>0</v>
      </c>
      <c r="AP15">
        <v>1</v>
      </c>
      <c r="AQ15">
        <v>2</v>
      </c>
      <c r="AR15">
        <v>1</v>
      </c>
      <c r="AS15">
        <v>0</v>
      </c>
      <c r="AT15">
        <v>0</v>
      </c>
      <c r="AU15">
        <v>0</v>
      </c>
      <c r="AV15">
        <v>1</v>
      </c>
      <c r="AW15">
        <v>2</v>
      </c>
      <c r="AX15">
        <v>0</v>
      </c>
      <c r="AY15">
        <v>0</v>
      </c>
      <c r="AZ15">
        <v>2</v>
      </c>
      <c r="BA15">
        <v>2</v>
      </c>
      <c r="BB15">
        <v>0</v>
      </c>
      <c r="BC15">
        <v>0</v>
      </c>
      <c r="BD15">
        <v>2</v>
      </c>
      <c r="BE15">
        <v>3</v>
      </c>
      <c r="BF15">
        <v>4</v>
      </c>
      <c r="BG15">
        <v>0</v>
      </c>
      <c r="BH15">
        <v>0</v>
      </c>
      <c r="BI15">
        <v>0</v>
      </c>
      <c r="BJ15">
        <v>1</v>
      </c>
      <c r="BK15">
        <v>0</v>
      </c>
      <c r="BL15">
        <v>0</v>
      </c>
      <c r="BM15">
        <v>1</v>
      </c>
      <c r="BN15">
        <v>0</v>
      </c>
      <c r="BO15">
        <v>0</v>
      </c>
      <c r="BP15">
        <v>0</v>
      </c>
      <c r="BQ15">
        <v>0</v>
      </c>
      <c r="BR15">
        <v>0</v>
      </c>
      <c r="BS15">
        <v>0</v>
      </c>
      <c r="BT15">
        <v>0</v>
      </c>
      <c r="BU15">
        <v>0</v>
      </c>
      <c r="BV15">
        <v>0</v>
      </c>
      <c r="BW15">
        <v>0</v>
      </c>
      <c r="BX15">
        <v>0</v>
      </c>
      <c r="BY15">
        <v>0</v>
      </c>
      <c r="BZ15">
        <v>0</v>
      </c>
      <c r="CA15">
        <v>0</v>
      </c>
      <c r="CB15">
        <v>0</v>
      </c>
      <c r="CC15">
        <v>0</v>
      </c>
      <c r="CD15">
        <v>13</v>
      </c>
      <c r="CE15">
        <v>0</v>
      </c>
      <c r="CF15">
        <v>0</v>
      </c>
      <c r="CG15">
        <v>2</v>
      </c>
      <c r="CH15">
        <v>0</v>
      </c>
      <c r="CI15">
        <v>0</v>
      </c>
      <c r="CJ15">
        <v>0</v>
      </c>
      <c r="CK15">
        <v>0</v>
      </c>
      <c r="CL15">
        <v>0</v>
      </c>
      <c r="CM15">
        <v>0</v>
      </c>
      <c r="CN15">
        <v>1</v>
      </c>
      <c r="CO15">
        <v>0</v>
      </c>
      <c r="CP15">
        <v>0</v>
      </c>
      <c r="CQ15">
        <v>0</v>
      </c>
      <c r="CR15">
        <v>1</v>
      </c>
      <c r="CS15">
        <v>0</v>
      </c>
      <c r="CT15">
        <v>0</v>
      </c>
      <c r="CU15">
        <v>1</v>
      </c>
      <c r="CV15">
        <v>0</v>
      </c>
      <c r="CW15">
        <v>0</v>
      </c>
      <c r="CX15">
        <v>0</v>
      </c>
      <c r="CY15">
        <v>0</v>
      </c>
      <c r="CZ15">
        <v>1</v>
      </c>
      <c r="DA15">
        <v>0</v>
      </c>
      <c r="DB15">
        <v>0</v>
      </c>
      <c r="DC15">
        <v>0</v>
      </c>
      <c r="DD15">
        <v>0</v>
      </c>
      <c r="DE15">
        <v>0</v>
      </c>
      <c r="DF15">
        <v>0</v>
      </c>
      <c r="DG15">
        <v>0</v>
      </c>
      <c r="DH15">
        <v>0</v>
      </c>
    </row>
    <row r="16" spans="1:112" x14ac:dyDescent="0.25">
      <c r="A16" t="s">
        <v>1491</v>
      </c>
      <c r="C16">
        <v>14</v>
      </c>
      <c r="D16">
        <v>5</v>
      </c>
      <c r="E16">
        <v>7</v>
      </c>
      <c r="F16">
        <v>24</v>
      </c>
      <c r="G16">
        <v>11</v>
      </c>
      <c r="H16">
        <v>22</v>
      </c>
      <c r="I16">
        <v>72</v>
      </c>
      <c r="J16">
        <v>86</v>
      </c>
      <c r="K16">
        <v>19</v>
      </c>
      <c r="L16">
        <v>13</v>
      </c>
      <c r="M16">
        <v>47</v>
      </c>
      <c r="N16">
        <v>18</v>
      </c>
      <c r="O16">
        <v>37</v>
      </c>
      <c r="P16">
        <v>43</v>
      </c>
      <c r="Q16">
        <v>26</v>
      </c>
      <c r="R16">
        <v>49</v>
      </c>
      <c r="S16">
        <v>46</v>
      </c>
      <c r="T16">
        <v>13</v>
      </c>
      <c r="U16">
        <v>4</v>
      </c>
      <c r="V16">
        <v>32</v>
      </c>
      <c r="W16">
        <v>38</v>
      </c>
      <c r="X16">
        <v>37</v>
      </c>
      <c r="Y16">
        <v>1</v>
      </c>
      <c r="Z16">
        <v>47</v>
      </c>
      <c r="AA16">
        <v>69</v>
      </c>
      <c r="AB16">
        <v>68</v>
      </c>
      <c r="AC16">
        <v>11</v>
      </c>
      <c r="AD16">
        <v>0</v>
      </c>
      <c r="AE16">
        <v>3</v>
      </c>
      <c r="AF16">
        <v>10</v>
      </c>
      <c r="AG16">
        <v>27</v>
      </c>
      <c r="AH16">
        <v>50</v>
      </c>
      <c r="AI16">
        <v>13</v>
      </c>
      <c r="AJ16">
        <v>65</v>
      </c>
      <c r="AK16">
        <v>12</v>
      </c>
      <c r="AL16">
        <v>19</v>
      </c>
      <c r="AM16">
        <v>9</v>
      </c>
      <c r="AN16">
        <v>15</v>
      </c>
      <c r="AO16">
        <v>16</v>
      </c>
      <c r="AP16">
        <v>12</v>
      </c>
      <c r="AQ16">
        <v>44</v>
      </c>
      <c r="AR16">
        <v>26</v>
      </c>
      <c r="AS16">
        <v>4</v>
      </c>
      <c r="AT16">
        <v>19</v>
      </c>
      <c r="AU16">
        <v>15</v>
      </c>
      <c r="AV16">
        <v>15</v>
      </c>
      <c r="AW16">
        <v>22</v>
      </c>
      <c r="AX16">
        <v>0</v>
      </c>
      <c r="AY16">
        <v>17</v>
      </c>
      <c r="AZ16">
        <v>10</v>
      </c>
      <c r="BA16">
        <v>15</v>
      </c>
      <c r="BB16">
        <v>9</v>
      </c>
      <c r="BC16">
        <v>10</v>
      </c>
      <c r="BD16">
        <v>9</v>
      </c>
      <c r="BE16">
        <v>137</v>
      </c>
      <c r="BF16">
        <v>17</v>
      </c>
      <c r="BG16">
        <v>1</v>
      </c>
      <c r="BH16">
        <v>3</v>
      </c>
      <c r="BI16">
        <v>1</v>
      </c>
      <c r="BJ16">
        <v>30</v>
      </c>
      <c r="BK16">
        <v>27</v>
      </c>
      <c r="BL16">
        <v>10</v>
      </c>
      <c r="BM16">
        <v>28</v>
      </c>
      <c r="BN16">
        <v>50</v>
      </c>
      <c r="BO16">
        <v>7</v>
      </c>
      <c r="BP16">
        <v>1</v>
      </c>
      <c r="BQ16">
        <v>38</v>
      </c>
      <c r="BR16">
        <v>1</v>
      </c>
      <c r="BS16">
        <v>5</v>
      </c>
      <c r="BT16">
        <v>30</v>
      </c>
      <c r="BU16">
        <v>28</v>
      </c>
      <c r="BV16">
        <v>1</v>
      </c>
      <c r="BW16">
        <v>17</v>
      </c>
      <c r="BX16">
        <v>15</v>
      </c>
      <c r="BY16">
        <v>1</v>
      </c>
      <c r="BZ16">
        <v>16</v>
      </c>
      <c r="CA16">
        <v>1</v>
      </c>
      <c r="CB16">
        <v>5</v>
      </c>
      <c r="CC16">
        <v>4</v>
      </c>
      <c r="CD16">
        <v>43</v>
      </c>
      <c r="CE16">
        <v>26</v>
      </c>
      <c r="CF16">
        <v>2</v>
      </c>
      <c r="CG16">
        <v>10</v>
      </c>
      <c r="CH16">
        <v>8</v>
      </c>
      <c r="CI16">
        <v>3</v>
      </c>
      <c r="CJ16">
        <v>2</v>
      </c>
      <c r="CK16">
        <v>4</v>
      </c>
      <c r="CL16">
        <v>2</v>
      </c>
      <c r="CM16">
        <v>3</v>
      </c>
      <c r="CN16">
        <v>3</v>
      </c>
      <c r="CO16">
        <v>15</v>
      </c>
      <c r="CP16">
        <v>1</v>
      </c>
      <c r="CQ16">
        <v>0</v>
      </c>
      <c r="CR16">
        <v>4</v>
      </c>
      <c r="CS16">
        <v>14</v>
      </c>
      <c r="CT16">
        <v>8</v>
      </c>
      <c r="CU16">
        <v>10</v>
      </c>
      <c r="CV16">
        <v>6</v>
      </c>
      <c r="CW16">
        <v>0</v>
      </c>
      <c r="CX16">
        <v>7</v>
      </c>
      <c r="CY16">
        <v>17</v>
      </c>
      <c r="CZ16">
        <v>6</v>
      </c>
      <c r="DA16">
        <v>15</v>
      </c>
      <c r="DB16">
        <v>8</v>
      </c>
      <c r="DC16">
        <v>4</v>
      </c>
      <c r="DD16">
        <v>14</v>
      </c>
      <c r="DE16">
        <v>8</v>
      </c>
      <c r="DF16">
        <v>14</v>
      </c>
      <c r="DG16">
        <v>16</v>
      </c>
      <c r="DH16">
        <v>13</v>
      </c>
    </row>
    <row r="17" spans="1:112" x14ac:dyDescent="0.25">
      <c r="A17" t="s">
        <v>1492</v>
      </c>
      <c r="C17">
        <v>13</v>
      </c>
      <c r="D17">
        <v>4</v>
      </c>
      <c r="E17">
        <v>7</v>
      </c>
      <c r="F17">
        <v>11</v>
      </c>
      <c r="G17">
        <v>1</v>
      </c>
      <c r="H17">
        <v>11</v>
      </c>
      <c r="I17">
        <v>71</v>
      </c>
      <c r="J17">
        <v>61</v>
      </c>
      <c r="K17">
        <v>1</v>
      </c>
      <c r="L17">
        <v>4</v>
      </c>
      <c r="M17">
        <v>41</v>
      </c>
      <c r="N17">
        <v>13</v>
      </c>
      <c r="O17">
        <v>27</v>
      </c>
      <c r="P17">
        <v>30</v>
      </c>
      <c r="Q17">
        <v>21</v>
      </c>
      <c r="R17">
        <v>40</v>
      </c>
      <c r="S17">
        <v>18</v>
      </c>
      <c r="T17">
        <v>3</v>
      </c>
      <c r="U17">
        <v>2</v>
      </c>
      <c r="V17">
        <v>24</v>
      </c>
      <c r="W17">
        <v>37</v>
      </c>
      <c r="X17">
        <v>28</v>
      </c>
      <c r="Y17">
        <v>1</v>
      </c>
      <c r="Z17">
        <v>29</v>
      </c>
      <c r="AA17">
        <v>33</v>
      </c>
      <c r="AB17">
        <v>31</v>
      </c>
      <c r="AC17">
        <v>11</v>
      </c>
      <c r="AD17">
        <v>0</v>
      </c>
      <c r="AE17">
        <v>1</v>
      </c>
      <c r="AF17">
        <v>7</v>
      </c>
      <c r="AG17">
        <v>20</v>
      </c>
      <c r="AH17">
        <v>18</v>
      </c>
      <c r="AI17">
        <v>2</v>
      </c>
      <c r="AJ17">
        <v>19</v>
      </c>
      <c r="AK17">
        <v>3</v>
      </c>
      <c r="AL17">
        <v>11</v>
      </c>
      <c r="AM17">
        <v>6</v>
      </c>
      <c r="AN17">
        <v>10</v>
      </c>
      <c r="AO17">
        <v>9</v>
      </c>
      <c r="AP17">
        <v>7</v>
      </c>
      <c r="AQ17">
        <v>18</v>
      </c>
      <c r="AR17">
        <v>10</v>
      </c>
      <c r="AS17">
        <v>1</v>
      </c>
      <c r="AT17">
        <v>2</v>
      </c>
      <c r="AU17">
        <v>11</v>
      </c>
      <c r="AV17">
        <v>7</v>
      </c>
      <c r="AW17">
        <v>6</v>
      </c>
      <c r="AX17">
        <v>0</v>
      </c>
      <c r="AY17">
        <v>13</v>
      </c>
      <c r="AZ17">
        <v>4</v>
      </c>
      <c r="BA17">
        <v>9</v>
      </c>
      <c r="BB17">
        <v>0</v>
      </c>
      <c r="BC17">
        <v>2</v>
      </c>
      <c r="BD17">
        <v>8</v>
      </c>
      <c r="BE17">
        <v>76</v>
      </c>
      <c r="BF17">
        <v>17</v>
      </c>
      <c r="BG17">
        <v>1</v>
      </c>
      <c r="BH17">
        <v>3</v>
      </c>
      <c r="BI17">
        <v>1</v>
      </c>
      <c r="BJ17">
        <v>25</v>
      </c>
      <c r="BK17">
        <v>21</v>
      </c>
      <c r="BL17">
        <v>2</v>
      </c>
      <c r="BM17">
        <v>10</v>
      </c>
      <c r="BN17">
        <v>22</v>
      </c>
      <c r="BO17">
        <v>7</v>
      </c>
      <c r="BP17">
        <v>0</v>
      </c>
      <c r="BQ17">
        <v>14</v>
      </c>
      <c r="BR17">
        <v>1</v>
      </c>
      <c r="BS17">
        <v>0</v>
      </c>
      <c r="BT17">
        <v>0</v>
      </c>
      <c r="BU17">
        <v>8</v>
      </c>
      <c r="BV17">
        <v>1</v>
      </c>
      <c r="BW17">
        <v>16</v>
      </c>
      <c r="BX17">
        <v>13</v>
      </c>
      <c r="BY17">
        <v>1</v>
      </c>
      <c r="BZ17">
        <v>8</v>
      </c>
      <c r="CA17">
        <v>0</v>
      </c>
      <c r="CB17">
        <v>2</v>
      </c>
      <c r="CC17">
        <v>1</v>
      </c>
      <c r="CD17">
        <v>39</v>
      </c>
      <c r="CE17">
        <v>12</v>
      </c>
      <c r="CF17">
        <v>1</v>
      </c>
      <c r="CG17">
        <v>8</v>
      </c>
      <c r="CH17">
        <v>5</v>
      </c>
      <c r="CI17">
        <v>2</v>
      </c>
      <c r="CJ17">
        <v>1</v>
      </c>
      <c r="CK17">
        <v>1</v>
      </c>
      <c r="CL17">
        <v>2</v>
      </c>
      <c r="CM17">
        <v>3</v>
      </c>
      <c r="CN17">
        <v>2</v>
      </c>
      <c r="CO17">
        <v>10</v>
      </c>
      <c r="CP17">
        <v>1</v>
      </c>
      <c r="CQ17">
        <v>0</v>
      </c>
      <c r="CR17">
        <v>4</v>
      </c>
      <c r="CS17">
        <v>0</v>
      </c>
      <c r="CT17">
        <v>3</v>
      </c>
      <c r="CU17">
        <v>8</v>
      </c>
      <c r="CV17">
        <v>0</v>
      </c>
      <c r="CW17">
        <v>0</v>
      </c>
      <c r="CX17">
        <v>6</v>
      </c>
      <c r="CY17">
        <v>12</v>
      </c>
      <c r="CZ17">
        <v>6</v>
      </c>
      <c r="DA17">
        <v>2</v>
      </c>
      <c r="DB17">
        <v>1</v>
      </c>
      <c r="DC17">
        <v>2</v>
      </c>
      <c r="DD17">
        <v>8</v>
      </c>
      <c r="DE17">
        <v>0</v>
      </c>
      <c r="DF17">
        <v>4</v>
      </c>
      <c r="DG17">
        <v>1</v>
      </c>
      <c r="DH17">
        <v>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1F2111-E64D-4404-B10B-02F2B3A9FEA4}">
  <sheetPr>
    <tabColor rgb="FFFF0000"/>
  </sheetPr>
  <dimension ref="A1:DG17"/>
  <sheetViews>
    <sheetView workbookViewId="0">
      <selection activeCell="DC9" sqref="DC9"/>
    </sheetView>
  </sheetViews>
  <sheetFormatPr defaultRowHeight="15" x14ac:dyDescent="0.25"/>
  <cols>
    <col min="1" max="1" width="46.42578125" customWidth="1"/>
  </cols>
  <sheetData>
    <row r="1" spans="1:111" x14ac:dyDescent="0.25">
      <c r="A1" t="s">
        <v>1593</v>
      </c>
    </row>
    <row r="2" spans="1:111" x14ac:dyDescent="0.25">
      <c r="C2" s="18"/>
    </row>
    <row r="3" spans="1:111" x14ac:dyDescent="0.25">
      <c r="A3" t="s">
        <v>1458</v>
      </c>
      <c r="B3">
        <v>45209.692361111112</v>
      </c>
      <c r="C3" t="s">
        <v>1459</v>
      </c>
      <c r="D3">
        <v>45200</v>
      </c>
    </row>
    <row r="4" spans="1:111" x14ac:dyDescent="0.25">
      <c r="C4" s="19"/>
    </row>
    <row r="5" spans="1:111" x14ac:dyDescent="0.25">
      <c r="A5" t="s">
        <v>1460</v>
      </c>
      <c r="B5" t="s">
        <v>1461</v>
      </c>
      <c r="C5" t="s">
        <v>1462</v>
      </c>
    </row>
    <row r="6" spans="1:111" x14ac:dyDescent="0.25">
      <c r="A6">
        <v>39045</v>
      </c>
      <c r="B6">
        <v>16274</v>
      </c>
      <c r="C6">
        <v>22771</v>
      </c>
    </row>
    <row r="8" spans="1:111" x14ac:dyDescent="0.25">
      <c r="B8" t="s">
        <v>1463</v>
      </c>
      <c r="C8" t="s">
        <v>14</v>
      </c>
      <c r="D8" t="s">
        <v>519</v>
      </c>
      <c r="E8" t="s">
        <v>39</v>
      </c>
      <c r="F8" t="s">
        <v>24</v>
      </c>
      <c r="G8" t="s">
        <v>566</v>
      </c>
      <c r="H8" t="s">
        <v>475</v>
      </c>
      <c r="I8" t="s">
        <v>525</v>
      </c>
      <c r="J8" t="s">
        <v>442</v>
      </c>
      <c r="K8" t="s">
        <v>451</v>
      </c>
      <c r="L8" t="s">
        <v>385</v>
      </c>
      <c r="M8" t="s">
        <v>125</v>
      </c>
      <c r="N8" t="s">
        <v>430</v>
      </c>
      <c r="O8" t="s">
        <v>469</v>
      </c>
      <c r="P8" t="s">
        <v>46</v>
      </c>
      <c r="Q8" t="s">
        <v>471</v>
      </c>
      <c r="R8" t="s">
        <v>51</v>
      </c>
      <c r="S8" t="s">
        <v>88</v>
      </c>
      <c r="T8" t="s">
        <v>400</v>
      </c>
      <c r="U8" t="s">
        <v>437</v>
      </c>
      <c r="V8" t="s">
        <v>536</v>
      </c>
      <c r="W8" t="s">
        <v>419</v>
      </c>
      <c r="X8" t="s">
        <v>132</v>
      </c>
      <c r="Y8" t="s">
        <v>95</v>
      </c>
      <c r="Z8" t="s">
        <v>531</v>
      </c>
      <c r="AA8" t="s">
        <v>490</v>
      </c>
      <c r="AB8" t="s">
        <v>417</v>
      </c>
      <c r="AC8" t="s">
        <v>506</v>
      </c>
      <c r="AD8" t="s">
        <v>67</v>
      </c>
      <c r="AE8" t="s">
        <v>137</v>
      </c>
      <c r="AF8" t="s">
        <v>412</v>
      </c>
      <c r="AG8" t="s">
        <v>100</v>
      </c>
      <c r="AH8" t="s">
        <v>74</v>
      </c>
      <c r="AI8" t="s">
        <v>481</v>
      </c>
      <c r="AJ8" t="s">
        <v>142</v>
      </c>
      <c r="AK8" t="s">
        <v>571</v>
      </c>
      <c r="AL8" t="s">
        <v>513</v>
      </c>
      <c r="AM8" t="s">
        <v>166</v>
      </c>
      <c r="AN8" t="s">
        <v>555</v>
      </c>
      <c r="AO8" t="s">
        <v>515</v>
      </c>
      <c r="AP8" t="s">
        <v>501</v>
      </c>
      <c r="AQ8" t="s">
        <v>105</v>
      </c>
      <c r="AR8" t="s">
        <v>542</v>
      </c>
      <c r="AS8" t="s">
        <v>56</v>
      </c>
      <c r="AT8" t="s">
        <v>576</v>
      </c>
      <c r="AU8" t="s">
        <v>78</v>
      </c>
      <c r="AV8" t="s">
        <v>546</v>
      </c>
      <c r="AW8" t="s">
        <v>496</v>
      </c>
      <c r="AX8" t="s">
        <v>57</v>
      </c>
      <c r="AY8" t="s">
        <v>406</v>
      </c>
      <c r="AZ8" t="s">
        <v>147</v>
      </c>
      <c r="BA8" t="s">
        <v>110</v>
      </c>
      <c r="BB8" t="s">
        <v>457</v>
      </c>
      <c r="BC8" t="s">
        <v>550</v>
      </c>
      <c r="BD8" t="s">
        <v>115</v>
      </c>
      <c r="BE8" t="s">
        <v>173</v>
      </c>
      <c r="BF8" t="s">
        <v>152</v>
      </c>
      <c r="BG8" t="s">
        <v>395</v>
      </c>
      <c r="BH8" t="s">
        <v>465</v>
      </c>
      <c r="BI8" t="s">
        <v>462</v>
      </c>
      <c r="BJ8" t="s">
        <v>560</v>
      </c>
      <c r="BK8" t="s">
        <v>425</v>
      </c>
      <c r="BL8" t="s">
        <v>178</v>
      </c>
      <c r="BM8" t="s">
        <v>60</v>
      </c>
      <c r="BN8" t="s">
        <v>62</v>
      </c>
      <c r="BO8" t="s">
        <v>447</v>
      </c>
      <c r="BP8" t="s">
        <v>893</v>
      </c>
      <c r="BQ8" t="s">
        <v>836</v>
      </c>
      <c r="BR8" t="s">
        <v>895</v>
      </c>
      <c r="BS8" t="s">
        <v>876</v>
      </c>
      <c r="BT8" t="s">
        <v>991</v>
      </c>
      <c r="BU8" t="s">
        <v>968</v>
      </c>
      <c r="BV8" t="s">
        <v>996</v>
      </c>
      <c r="BW8" t="s">
        <v>940</v>
      </c>
      <c r="BX8" t="s">
        <v>930</v>
      </c>
      <c r="BY8" t="s">
        <v>948</v>
      </c>
      <c r="BZ8" t="s">
        <v>924</v>
      </c>
      <c r="CA8" t="s">
        <v>157</v>
      </c>
      <c r="CB8" t="s">
        <v>826</v>
      </c>
      <c r="CC8" t="s">
        <v>887</v>
      </c>
      <c r="CD8" t="s">
        <v>903</v>
      </c>
      <c r="CE8" t="s">
        <v>973</v>
      </c>
      <c r="CF8" t="s">
        <v>959</v>
      </c>
      <c r="CG8" t="s">
        <v>847</v>
      </c>
      <c r="CH8" t="s">
        <v>854</v>
      </c>
      <c r="CI8" t="s">
        <v>881</v>
      </c>
      <c r="CJ8" t="s">
        <v>908</v>
      </c>
      <c r="CK8" t="s">
        <v>859</v>
      </c>
      <c r="CL8" t="s">
        <v>865</v>
      </c>
      <c r="CM8" t="s">
        <v>914</v>
      </c>
      <c r="CN8" t="s">
        <v>965</v>
      </c>
      <c r="CO8" t="s">
        <v>929</v>
      </c>
      <c r="CP8" t="s">
        <v>801</v>
      </c>
      <c r="CQ8" t="s">
        <v>978</v>
      </c>
      <c r="CR8" t="s">
        <v>980</v>
      </c>
      <c r="CS8" t="s">
        <v>1010</v>
      </c>
      <c r="CT8" t="s">
        <v>831</v>
      </c>
      <c r="CU8" t="s">
        <v>816</v>
      </c>
      <c r="CV8" t="s">
        <v>842</v>
      </c>
      <c r="CW8" t="s">
        <v>871</v>
      </c>
      <c r="CX8" t="s">
        <v>953</v>
      </c>
      <c r="CY8" t="s">
        <v>919</v>
      </c>
      <c r="CZ8" t="s">
        <v>473</v>
      </c>
      <c r="DA8" t="s">
        <v>821</v>
      </c>
      <c r="DB8" t="s">
        <v>83</v>
      </c>
      <c r="DC8" t="s">
        <v>29</v>
      </c>
      <c r="DD8" t="s">
        <v>162</v>
      </c>
      <c r="DE8" t="s">
        <v>34</v>
      </c>
      <c r="DF8" t="s">
        <v>486</v>
      </c>
      <c r="DG8" t="s">
        <v>1008</v>
      </c>
    </row>
    <row r="9" spans="1:111" x14ac:dyDescent="0.25">
      <c r="A9" t="s">
        <v>1379</v>
      </c>
    </row>
    <row r="10" spans="1:111" x14ac:dyDescent="0.25">
      <c r="A10" t="s">
        <v>1493</v>
      </c>
      <c r="C10">
        <v>101</v>
      </c>
      <c r="D10">
        <v>171</v>
      </c>
      <c r="E10">
        <v>141</v>
      </c>
      <c r="F10">
        <v>135</v>
      </c>
      <c r="G10">
        <v>239</v>
      </c>
      <c r="H10">
        <v>157</v>
      </c>
      <c r="I10">
        <v>323</v>
      </c>
      <c r="J10">
        <v>352</v>
      </c>
      <c r="K10">
        <v>126</v>
      </c>
      <c r="L10">
        <v>55</v>
      </c>
      <c r="M10">
        <v>85</v>
      </c>
      <c r="N10">
        <v>270</v>
      </c>
      <c r="O10">
        <v>173</v>
      </c>
      <c r="P10">
        <v>164</v>
      </c>
      <c r="Q10">
        <v>103</v>
      </c>
      <c r="R10">
        <v>155</v>
      </c>
      <c r="S10">
        <v>392</v>
      </c>
      <c r="T10">
        <v>75</v>
      </c>
      <c r="U10">
        <v>311</v>
      </c>
      <c r="V10">
        <v>208</v>
      </c>
      <c r="W10">
        <v>83</v>
      </c>
      <c r="X10">
        <v>171</v>
      </c>
      <c r="Y10">
        <v>25</v>
      </c>
      <c r="Z10">
        <v>196</v>
      </c>
      <c r="AA10">
        <v>247</v>
      </c>
      <c r="AB10">
        <v>196</v>
      </c>
      <c r="AC10">
        <v>74</v>
      </c>
      <c r="AD10">
        <v>83</v>
      </c>
      <c r="AE10">
        <v>68</v>
      </c>
      <c r="AF10">
        <v>62</v>
      </c>
      <c r="AG10">
        <v>59</v>
      </c>
      <c r="AH10">
        <v>174</v>
      </c>
      <c r="AI10">
        <v>43</v>
      </c>
      <c r="AJ10">
        <v>141</v>
      </c>
      <c r="AK10">
        <v>91</v>
      </c>
      <c r="AL10">
        <v>206</v>
      </c>
      <c r="AM10">
        <v>101</v>
      </c>
      <c r="AN10">
        <v>92</v>
      </c>
      <c r="AO10">
        <v>110</v>
      </c>
      <c r="AP10">
        <v>62</v>
      </c>
      <c r="AQ10">
        <v>184</v>
      </c>
      <c r="AR10">
        <v>67</v>
      </c>
      <c r="AS10">
        <v>13</v>
      </c>
      <c r="AT10">
        <v>129</v>
      </c>
      <c r="AU10">
        <v>192</v>
      </c>
      <c r="AV10">
        <v>108</v>
      </c>
      <c r="AW10">
        <v>111</v>
      </c>
      <c r="AX10">
        <v>43</v>
      </c>
      <c r="AY10">
        <v>64</v>
      </c>
      <c r="AZ10">
        <v>45</v>
      </c>
      <c r="BA10">
        <v>117</v>
      </c>
      <c r="BB10">
        <v>50</v>
      </c>
      <c r="BC10">
        <v>98</v>
      </c>
      <c r="BD10">
        <v>87</v>
      </c>
      <c r="BE10">
        <v>376</v>
      </c>
      <c r="BF10">
        <v>86</v>
      </c>
      <c r="BG10">
        <v>30</v>
      </c>
      <c r="BH10">
        <v>60</v>
      </c>
      <c r="BI10">
        <v>44</v>
      </c>
      <c r="BJ10">
        <v>202</v>
      </c>
      <c r="BK10">
        <v>60</v>
      </c>
      <c r="BL10">
        <v>172</v>
      </c>
      <c r="BM10">
        <v>70</v>
      </c>
      <c r="BN10">
        <v>34</v>
      </c>
      <c r="BO10">
        <v>47</v>
      </c>
      <c r="BP10">
        <v>362</v>
      </c>
      <c r="BQ10">
        <v>100</v>
      </c>
      <c r="BR10">
        <v>102</v>
      </c>
      <c r="BS10">
        <v>236</v>
      </c>
      <c r="BT10">
        <v>225</v>
      </c>
      <c r="BU10">
        <v>193</v>
      </c>
      <c r="BV10">
        <v>181</v>
      </c>
      <c r="BW10">
        <v>103</v>
      </c>
      <c r="BX10">
        <v>222</v>
      </c>
      <c r="BY10">
        <v>156</v>
      </c>
      <c r="BZ10">
        <v>113</v>
      </c>
      <c r="CA10">
        <v>41</v>
      </c>
      <c r="CB10">
        <v>212</v>
      </c>
      <c r="CC10">
        <v>173</v>
      </c>
      <c r="CD10">
        <v>382</v>
      </c>
      <c r="CE10">
        <v>98</v>
      </c>
      <c r="CF10">
        <v>152</v>
      </c>
      <c r="CG10">
        <v>94</v>
      </c>
      <c r="CH10">
        <v>112</v>
      </c>
      <c r="CI10">
        <v>27</v>
      </c>
      <c r="CJ10">
        <v>97</v>
      </c>
      <c r="CK10">
        <v>25</v>
      </c>
      <c r="CL10">
        <v>31</v>
      </c>
      <c r="CM10">
        <v>98</v>
      </c>
      <c r="CN10">
        <v>207</v>
      </c>
      <c r="CO10">
        <v>95</v>
      </c>
      <c r="CP10">
        <v>91</v>
      </c>
      <c r="CQ10">
        <v>91</v>
      </c>
      <c r="CR10">
        <v>383</v>
      </c>
      <c r="CS10">
        <v>238</v>
      </c>
      <c r="CT10">
        <v>141</v>
      </c>
      <c r="CU10">
        <v>201</v>
      </c>
      <c r="CV10">
        <v>4</v>
      </c>
      <c r="CW10">
        <v>132</v>
      </c>
      <c r="CX10">
        <v>157</v>
      </c>
      <c r="CY10">
        <v>252</v>
      </c>
      <c r="CZ10">
        <v>123</v>
      </c>
      <c r="DA10">
        <v>180</v>
      </c>
      <c r="DB10">
        <v>38</v>
      </c>
      <c r="DC10">
        <v>130</v>
      </c>
      <c r="DD10">
        <v>103</v>
      </c>
      <c r="DE10">
        <v>267</v>
      </c>
      <c r="DF10">
        <v>128</v>
      </c>
      <c r="DG10">
        <v>301</v>
      </c>
    </row>
    <row r="11" spans="1:111" x14ac:dyDescent="0.25">
      <c r="A11" t="s">
        <v>1494</v>
      </c>
      <c r="C11">
        <v>100</v>
      </c>
      <c r="D11">
        <v>165</v>
      </c>
      <c r="E11">
        <v>140</v>
      </c>
      <c r="F11">
        <v>127</v>
      </c>
      <c r="G11">
        <v>234</v>
      </c>
      <c r="H11">
        <v>140</v>
      </c>
      <c r="I11">
        <v>323</v>
      </c>
      <c r="J11">
        <v>341</v>
      </c>
      <c r="K11">
        <v>42</v>
      </c>
      <c r="L11">
        <v>50</v>
      </c>
      <c r="M11">
        <v>81</v>
      </c>
      <c r="N11">
        <v>267</v>
      </c>
      <c r="O11">
        <v>169</v>
      </c>
      <c r="P11">
        <v>164</v>
      </c>
      <c r="Q11">
        <v>102</v>
      </c>
      <c r="R11">
        <v>151</v>
      </c>
      <c r="S11">
        <v>390</v>
      </c>
      <c r="T11">
        <v>69</v>
      </c>
      <c r="U11">
        <v>144</v>
      </c>
      <c r="V11">
        <v>205</v>
      </c>
      <c r="W11">
        <v>71</v>
      </c>
      <c r="X11">
        <v>130</v>
      </c>
      <c r="Y11">
        <v>24</v>
      </c>
      <c r="Z11">
        <v>185</v>
      </c>
      <c r="AA11">
        <v>223</v>
      </c>
      <c r="AB11">
        <v>101</v>
      </c>
      <c r="AC11">
        <v>67</v>
      </c>
      <c r="AD11">
        <v>83</v>
      </c>
      <c r="AE11">
        <v>60</v>
      </c>
      <c r="AF11">
        <v>50</v>
      </c>
      <c r="AG11">
        <v>59</v>
      </c>
      <c r="AH11">
        <v>172</v>
      </c>
      <c r="AI11">
        <v>42</v>
      </c>
      <c r="AJ11">
        <v>122</v>
      </c>
      <c r="AK11">
        <v>88</v>
      </c>
      <c r="AL11">
        <v>204</v>
      </c>
      <c r="AM11">
        <v>71</v>
      </c>
      <c r="AN11">
        <v>89</v>
      </c>
      <c r="AO11">
        <v>106</v>
      </c>
      <c r="AP11">
        <v>58</v>
      </c>
      <c r="AQ11">
        <v>183</v>
      </c>
      <c r="AR11">
        <v>67</v>
      </c>
      <c r="AS11">
        <v>11</v>
      </c>
      <c r="AT11">
        <v>129</v>
      </c>
      <c r="AU11">
        <v>183</v>
      </c>
      <c r="AV11">
        <v>94</v>
      </c>
      <c r="AW11">
        <v>111</v>
      </c>
      <c r="AX11">
        <v>40</v>
      </c>
      <c r="AY11">
        <v>60</v>
      </c>
      <c r="AZ11">
        <v>40</v>
      </c>
      <c r="BA11">
        <v>100</v>
      </c>
      <c r="BB11">
        <v>28</v>
      </c>
      <c r="BC11">
        <v>96</v>
      </c>
      <c r="BD11">
        <v>85</v>
      </c>
      <c r="BE11">
        <v>317</v>
      </c>
      <c r="BF11">
        <v>85</v>
      </c>
      <c r="BG11">
        <v>30</v>
      </c>
      <c r="BH11">
        <v>60</v>
      </c>
      <c r="BI11">
        <v>43</v>
      </c>
      <c r="BJ11">
        <v>201</v>
      </c>
      <c r="BK11">
        <v>57</v>
      </c>
      <c r="BL11">
        <v>166</v>
      </c>
      <c r="BM11">
        <v>68</v>
      </c>
      <c r="BN11">
        <v>33</v>
      </c>
      <c r="BO11">
        <v>45</v>
      </c>
      <c r="BP11">
        <v>313</v>
      </c>
      <c r="BQ11">
        <v>98</v>
      </c>
      <c r="BR11">
        <v>92</v>
      </c>
      <c r="BS11">
        <v>214</v>
      </c>
      <c r="BT11">
        <v>223</v>
      </c>
      <c r="BU11">
        <v>189</v>
      </c>
      <c r="BV11">
        <v>169</v>
      </c>
      <c r="BW11">
        <v>98</v>
      </c>
      <c r="BX11">
        <v>217</v>
      </c>
      <c r="BY11">
        <v>152</v>
      </c>
      <c r="BZ11">
        <v>110</v>
      </c>
      <c r="CA11">
        <v>37</v>
      </c>
      <c r="CB11">
        <v>140</v>
      </c>
      <c r="CC11">
        <v>142</v>
      </c>
      <c r="CD11">
        <v>374</v>
      </c>
      <c r="CE11">
        <v>94</v>
      </c>
      <c r="CF11">
        <v>142</v>
      </c>
      <c r="CG11">
        <v>86</v>
      </c>
      <c r="CH11">
        <v>100</v>
      </c>
      <c r="CI11">
        <v>26</v>
      </c>
      <c r="CJ11">
        <v>92</v>
      </c>
      <c r="CK11">
        <v>20</v>
      </c>
      <c r="CL11">
        <v>27</v>
      </c>
      <c r="CM11">
        <v>95</v>
      </c>
      <c r="CN11">
        <v>198</v>
      </c>
      <c r="CO11">
        <v>93</v>
      </c>
      <c r="CP11">
        <v>71</v>
      </c>
      <c r="CQ11">
        <v>89</v>
      </c>
      <c r="CR11">
        <v>381</v>
      </c>
      <c r="CS11">
        <v>233</v>
      </c>
      <c r="CT11">
        <v>138</v>
      </c>
      <c r="CU11">
        <v>60</v>
      </c>
      <c r="CV11">
        <v>2</v>
      </c>
      <c r="CW11">
        <v>131</v>
      </c>
      <c r="CX11">
        <v>145</v>
      </c>
      <c r="CY11">
        <v>248</v>
      </c>
      <c r="CZ11">
        <v>119</v>
      </c>
      <c r="DA11">
        <v>178</v>
      </c>
      <c r="DB11">
        <v>38</v>
      </c>
      <c r="DC11">
        <v>119</v>
      </c>
      <c r="DD11">
        <v>100</v>
      </c>
      <c r="DE11">
        <v>251</v>
      </c>
      <c r="DF11">
        <v>127</v>
      </c>
      <c r="DG11">
        <v>295</v>
      </c>
    </row>
    <row r="12" spans="1:111" x14ac:dyDescent="0.25">
      <c r="A12" t="s">
        <v>1594</v>
      </c>
      <c r="C12">
        <v>82</v>
      </c>
      <c r="D12">
        <v>42</v>
      </c>
      <c r="E12">
        <v>8</v>
      </c>
      <c r="F12">
        <v>8</v>
      </c>
      <c r="G12">
        <v>0</v>
      </c>
      <c r="H12">
        <v>2</v>
      </c>
      <c r="I12">
        <v>5</v>
      </c>
      <c r="J12">
        <v>117</v>
      </c>
      <c r="K12">
        <v>1</v>
      </c>
      <c r="L12">
        <v>2</v>
      </c>
      <c r="M12">
        <v>80</v>
      </c>
      <c r="N12">
        <v>18</v>
      </c>
      <c r="O12">
        <v>3</v>
      </c>
      <c r="P12">
        <v>2</v>
      </c>
      <c r="Q12">
        <v>6</v>
      </c>
      <c r="R12">
        <v>8</v>
      </c>
      <c r="S12">
        <v>15</v>
      </c>
      <c r="T12">
        <v>16</v>
      </c>
      <c r="U12">
        <v>2</v>
      </c>
      <c r="V12">
        <v>5</v>
      </c>
      <c r="W12">
        <v>2</v>
      </c>
      <c r="X12">
        <v>19</v>
      </c>
      <c r="Y12">
        <v>19</v>
      </c>
      <c r="Z12">
        <v>0</v>
      </c>
      <c r="AA12">
        <v>1</v>
      </c>
      <c r="AB12">
        <v>2</v>
      </c>
      <c r="AC12">
        <v>0</v>
      </c>
      <c r="AD12">
        <v>1</v>
      </c>
      <c r="AE12">
        <v>0</v>
      </c>
      <c r="AF12">
        <v>36</v>
      </c>
      <c r="AG12">
        <v>3</v>
      </c>
      <c r="AH12">
        <v>3</v>
      </c>
      <c r="AI12">
        <v>0</v>
      </c>
      <c r="AJ12">
        <v>3</v>
      </c>
      <c r="AK12">
        <v>1</v>
      </c>
      <c r="AL12">
        <v>1</v>
      </c>
      <c r="AM12">
        <v>0</v>
      </c>
      <c r="AN12">
        <v>1</v>
      </c>
      <c r="AO12">
        <v>0</v>
      </c>
      <c r="AP12">
        <v>22</v>
      </c>
      <c r="AQ12">
        <v>14</v>
      </c>
      <c r="AR12">
        <v>1</v>
      </c>
      <c r="AS12">
        <v>0</v>
      </c>
      <c r="AT12">
        <v>7</v>
      </c>
      <c r="AU12">
        <v>0</v>
      </c>
      <c r="AV12">
        <v>58</v>
      </c>
      <c r="AW12">
        <v>66</v>
      </c>
      <c r="AX12">
        <v>1</v>
      </c>
      <c r="AY12">
        <v>0</v>
      </c>
      <c r="AZ12">
        <v>26</v>
      </c>
      <c r="BA12">
        <v>61</v>
      </c>
      <c r="BB12">
        <v>11</v>
      </c>
      <c r="BC12">
        <v>0</v>
      </c>
      <c r="BD12">
        <v>8</v>
      </c>
      <c r="BE12">
        <v>20</v>
      </c>
      <c r="BF12">
        <v>2</v>
      </c>
      <c r="BG12">
        <v>0</v>
      </c>
      <c r="BH12">
        <v>0</v>
      </c>
      <c r="BI12">
        <v>0</v>
      </c>
      <c r="BJ12">
        <v>1</v>
      </c>
      <c r="BK12">
        <v>2</v>
      </c>
      <c r="BL12">
        <v>35</v>
      </c>
      <c r="BM12">
        <v>3</v>
      </c>
      <c r="BN12">
        <v>0</v>
      </c>
      <c r="BO12">
        <v>12</v>
      </c>
      <c r="BP12">
        <v>0</v>
      </c>
      <c r="BQ12">
        <v>0</v>
      </c>
      <c r="BR12">
        <v>0</v>
      </c>
      <c r="BS12">
        <v>0</v>
      </c>
      <c r="BT12">
        <v>2</v>
      </c>
      <c r="BU12">
        <v>2</v>
      </c>
      <c r="BV12">
        <v>6</v>
      </c>
      <c r="BW12">
        <v>4</v>
      </c>
      <c r="BX12">
        <v>4</v>
      </c>
      <c r="BY12">
        <v>0</v>
      </c>
      <c r="BZ12">
        <v>0</v>
      </c>
      <c r="CA12">
        <v>0</v>
      </c>
      <c r="CB12">
        <v>128</v>
      </c>
      <c r="CC12">
        <v>38</v>
      </c>
      <c r="CD12">
        <v>1</v>
      </c>
      <c r="CE12">
        <v>2</v>
      </c>
      <c r="CF12">
        <v>2</v>
      </c>
      <c r="CG12">
        <v>6</v>
      </c>
      <c r="CH12">
        <v>2</v>
      </c>
      <c r="CI12">
        <v>0</v>
      </c>
      <c r="CJ12">
        <v>0</v>
      </c>
      <c r="CK12">
        <v>0</v>
      </c>
      <c r="CL12">
        <v>0</v>
      </c>
      <c r="CM12">
        <v>2</v>
      </c>
      <c r="CN12">
        <v>1</v>
      </c>
      <c r="CO12">
        <v>0</v>
      </c>
      <c r="CP12">
        <v>1</v>
      </c>
      <c r="CQ12">
        <v>1</v>
      </c>
      <c r="CR12">
        <v>1</v>
      </c>
      <c r="CS12">
        <v>7</v>
      </c>
      <c r="CT12">
        <v>12</v>
      </c>
      <c r="CU12">
        <v>0</v>
      </c>
      <c r="CV12">
        <v>0</v>
      </c>
      <c r="CW12">
        <v>7</v>
      </c>
      <c r="CX12">
        <v>0</v>
      </c>
      <c r="CY12">
        <v>1</v>
      </c>
      <c r="CZ12">
        <v>10</v>
      </c>
      <c r="DA12">
        <v>6</v>
      </c>
      <c r="DB12">
        <v>0</v>
      </c>
      <c r="DC12">
        <v>0</v>
      </c>
      <c r="DD12">
        <v>16</v>
      </c>
      <c r="DE12">
        <v>0</v>
      </c>
      <c r="DF12">
        <v>0</v>
      </c>
      <c r="DG12">
        <v>8</v>
      </c>
    </row>
    <row r="13" spans="1:111" x14ac:dyDescent="0.25">
      <c r="A13" t="s">
        <v>1595</v>
      </c>
      <c r="C13">
        <v>82</v>
      </c>
      <c r="D13">
        <v>42</v>
      </c>
      <c r="E13">
        <v>8</v>
      </c>
      <c r="F13">
        <v>8</v>
      </c>
      <c r="G13">
        <v>0</v>
      </c>
      <c r="H13">
        <v>2</v>
      </c>
      <c r="I13">
        <v>5</v>
      </c>
      <c r="J13">
        <v>108</v>
      </c>
      <c r="K13">
        <v>1</v>
      </c>
      <c r="L13">
        <v>2</v>
      </c>
      <c r="M13">
        <v>77</v>
      </c>
      <c r="N13">
        <v>18</v>
      </c>
      <c r="O13">
        <v>3</v>
      </c>
      <c r="P13">
        <v>2</v>
      </c>
      <c r="Q13">
        <v>6</v>
      </c>
      <c r="R13">
        <v>8</v>
      </c>
      <c r="S13">
        <v>15</v>
      </c>
      <c r="T13">
        <v>13</v>
      </c>
      <c r="U13">
        <v>2</v>
      </c>
      <c r="V13">
        <v>5</v>
      </c>
      <c r="W13">
        <v>1</v>
      </c>
      <c r="X13">
        <v>19</v>
      </c>
      <c r="Y13">
        <v>19</v>
      </c>
      <c r="Z13">
        <v>0</v>
      </c>
      <c r="AA13">
        <v>1</v>
      </c>
      <c r="AB13">
        <v>2</v>
      </c>
      <c r="AC13">
        <v>0</v>
      </c>
      <c r="AD13">
        <v>1</v>
      </c>
      <c r="AE13">
        <v>0</v>
      </c>
      <c r="AF13">
        <v>30</v>
      </c>
      <c r="AG13">
        <v>3</v>
      </c>
      <c r="AH13">
        <v>3</v>
      </c>
      <c r="AI13">
        <v>0</v>
      </c>
      <c r="AJ13">
        <v>3</v>
      </c>
      <c r="AK13">
        <v>1</v>
      </c>
      <c r="AL13">
        <v>1</v>
      </c>
      <c r="AM13">
        <v>0</v>
      </c>
      <c r="AN13">
        <v>1</v>
      </c>
      <c r="AO13">
        <v>0</v>
      </c>
      <c r="AP13">
        <v>22</v>
      </c>
      <c r="AQ13">
        <v>14</v>
      </c>
      <c r="AR13">
        <v>1</v>
      </c>
      <c r="AS13">
        <v>0</v>
      </c>
      <c r="AT13">
        <v>7</v>
      </c>
      <c r="AU13">
        <v>0</v>
      </c>
      <c r="AV13">
        <v>57</v>
      </c>
      <c r="AW13">
        <v>66</v>
      </c>
      <c r="AX13">
        <v>1</v>
      </c>
      <c r="AY13">
        <v>0</v>
      </c>
      <c r="AZ13">
        <v>26</v>
      </c>
      <c r="BA13">
        <v>58</v>
      </c>
      <c r="BB13">
        <v>11</v>
      </c>
      <c r="BC13">
        <v>0</v>
      </c>
      <c r="BD13">
        <v>8</v>
      </c>
      <c r="BE13">
        <v>20</v>
      </c>
      <c r="BF13">
        <v>2</v>
      </c>
      <c r="BG13">
        <v>0</v>
      </c>
      <c r="BH13">
        <v>0</v>
      </c>
      <c r="BI13">
        <v>0</v>
      </c>
      <c r="BJ13">
        <v>1</v>
      </c>
      <c r="BK13">
        <v>2</v>
      </c>
      <c r="BL13">
        <v>34</v>
      </c>
      <c r="BM13">
        <v>3</v>
      </c>
      <c r="BN13">
        <v>0</v>
      </c>
      <c r="BO13">
        <v>10</v>
      </c>
      <c r="BP13">
        <v>0</v>
      </c>
      <c r="BQ13">
        <v>0</v>
      </c>
      <c r="BR13">
        <v>0</v>
      </c>
      <c r="BS13">
        <v>0</v>
      </c>
      <c r="BT13">
        <v>2</v>
      </c>
      <c r="BU13">
        <v>2</v>
      </c>
      <c r="BV13">
        <v>6</v>
      </c>
      <c r="BW13">
        <v>1</v>
      </c>
      <c r="BX13">
        <v>4</v>
      </c>
      <c r="BY13">
        <v>0</v>
      </c>
      <c r="BZ13">
        <v>0</v>
      </c>
      <c r="CA13">
        <v>0</v>
      </c>
      <c r="CB13">
        <v>126</v>
      </c>
      <c r="CC13">
        <v>38</v>
      </c>
      <c r="CD13">
        <v>1</v>
      </c>
      <c r="CE13">
        <v>2</v>
      </c>
      <c r="CF13">
        <v>2</v>
      </c>
      <c r="CG13">
        <v>6</v>
      </c>
      <c r="CH13">
        <v>2</v>
      </c>
      <c r="CI13">
        <v>0</v>
      </c>
      <c r="CJ13">
        <v>0</v>
      </c>
      <c r="CK13">
        <v>0</v>
      </c>
      <c r="CL13">
        <v>0</v>
      </c>
      <c r="CM13">
        <v>1</v>
      </c>
      <c r="CN13">
        <v>1</v>
      </c>
      <c r="CO13">
        <v>0</v>
      </c>
      <c r="CP13">
        <v>1</v>
      </c>
      <c r="CQ13">
        <v>1</v>
      </c>
      <c r="CR13">
        <v>1</v>
      </c>
      <c r="CS13">
        <v>7</v>
      </c>
      <c r="CT13">
        <v>12</v>
      </c>
      <c r="CU13">
        <v>0</v>
      </c>
      <c r="CV13">
        <v>0</v>
      </c>
      <c r="CW13">
        <v>7</v>
      </c>
      <c r="CX13">
        <v>0</v>
      </c>
      <c r="CY13">
        <v>1</v>
      </c>
      <c r="CZ13">
        <v>10</v>
      </c>
      <c r="DA13">
        <v>6</v>
      </c>
      <c r="DB13">
        <v>0</v>
      </c>
      <c r="DC13">
        <v>0</v>
      </c>
      <c r="DD13">
        <v>16</v>
      </c>
      <c r="DE13">
        <v>0</v>
      </c>
      <c r="DF13">
        <v>0</v>
      </c>
      <c r="DG13">
        <v>7</v>
      </c>
    </row>
    <row r="14" spans="1:111" x14ac:dyDescent="0.25">
      <c r="A14" t="s">
        <v>1596</v>
      </c>
      <c r="C14">
        <v>14</v>
      </c>
      <c r="D14">
        <v>3</v>
      </c>
      <c r="E14">
        <v>1</v>
      </c>
      <c r="F14">
        <v>2</v>
      </c>
      <c r="G14">
        <v>0</v>
      </c>
      <c r="H14">
        <v>0</v>
      </c>
      <c r="I14">
        <v>2</v>
      </c>
      <c r="J14">
        <v>42</v>
      </c>
      <c r="K14">
        <v>2</v>
      </c>
      <c r="L14">
        <v>0</v>
      </c>
      <c r="M14">
        <v>18</v>
      </c>
      <c r="N14">
        <v>0</v>
      </c>
      <c r="O14">
        <v>1</v>
      </c>
      <c r="P14">
        <v>0</v>
      </c>
      <c r="Q14">
        <v>10</v>
      </c>
      <c r="R14">
        <v>7</v>
      </c>
      <c r="S14">
        <v>0</v>
      </c>
      <c r="T14">
        <v>4</v>
      </c>
      <c r="U14">
        <v>0</v>
      </c>
      <c r="V14">
        <v>0</v>
      </c>
      <c r="W14">
        <v>3</v>
      </c>
      <c r="X14">
        <v>5</v>
      </c>
      <c r="Y14">
        <v>1</v>
      </c>
      <c r="Z14">
        <v>5</v>
      </c>
      <c r="AA14">
        <v>0</v>
      </c>
      <c r="AB14">
        <v>0</v>
      </c>
      <c r="AC14">
        <v>0</v>
      </c>
      <c r="AD14">
        <v>0</v>
      </c>
      <c r="AE14">
        <v>0</v>
      </c>
      <c r="AF14">
        <v>6</v>
      </c>
      <c r="AG14">
        <v>2</v>
      </c>
      <c r="AH14">
        <v>1</v>
      </c>
      <c r="AI14">
        <v>0</v>
      </c>
      <c r="AJ14">
        <v>0</v>
      </c>
      <c r="AK14">
        <v>2</v>
      </c>
      <c r="AL14">
        <v>0</v>
      </c>
      <c r="AM14">
        <v>0</v>
      </c>
      <c r="AN14">
        <v>1</v>
      </c>
      <c r="AO14">
        <v>0</v>
      </c>
      <c r="AP14">
        <v>3</v>
      </c>
      <c r="AQ14">
        <v>5</v>
      </c>
      <c r="AR14">
        <v>2</v>
      </c>
      <c r="AS14">
        <v>0</v>
      </c>
      <c r="AT14">
        <v>4</v>
      </c>
      <c r="AU14">
        <v>0</v>
      </c>
      <c r="AV14">
        <v>4</v>
      </c>
      <c r="AW14">
        <v>14</v>
      </c>
      <c r="AX14">
        <v>1</v>
      </c>
      <c r="AY14">
        <v>0</v>
      </c>
      <c r="AZ14">
        <v>4</v>
      </c>
      <c r="BA14">
        <v>2</v>
      </c>
      <c r="BB14">
        <v>0</v>
      </c>
      <c r="BC14">
        <v>0</v>
      </c>
      <c r="BD14">
        <v>6</v>
      </c>
      <c r="BE14">
        <v>9</v>
      </c>
      <c r="BF14">
        <v>4</v>
      </c>
      <c r="BG14">
        <v>1</v>
      </c>
      <c r="BH14">
        <v>0</v>
      </c>
      <c r="BI14">
        <v>2</v>
      </c>
      <c r="BJ14">
        <v>1</v>
      </c>
      <c r="BK14">
        <v>0</v>
      </c>
      <c r="BL14">
        <v>11</v>
      </c>
      <c r="BM14">
        <v>0</v>
      </c>
      <c r="BN14">
        <v>0</v>
      </c>
      <c r="BO14">
        <v>0</v>
      </c>
      <c r="BP14">
        <v>0</v>
      </c>
      <c r="BQ14">
        <v>0</v>
      </c>
      <c r="BR14">
        <v>0</v>
      </c>
      <c r="BS14">
        <v>0</v>
      </c>
      <c r="BT14">
        <v>0</v>
      </c>
      <c r="BU14">
        <v>0</v>
      </c>
      <c r="BV14">
        <v>0</v>
      </c>
      <c r="BW14">
        <v>0</v>
      </c>
      <c r="BX14">
        <v>0</v>
      </c>
      <c r="BY14">
        <v>0</v>
      </c>
      <c r="BZ14">
        <v>0</v>
      </c>
      <c r="CA14">
        <v>0</v>
      </c>
      <c r="CB14">
        <v>0</v>
      </c>
      <c r="CC14">
        <v>18</v>
      </c>
      <c r="CD14">
        <v>0</v>
      </c>
      <c r="CE14">
        <v>0</v>
      </c>
      <c r="CF14">
        <v>2</v>
      </c>
      <c r="CG14">
        <v>0</v>
      </c>
      <c r="CH14">
        <v>0</v>
      </c>
      <c r="CI14">
        <v>0</v>
      </c>
      <c r="CJ14">
        <v>0</v>
      </c>
      <c r="CK14">
        <v>0</v>
      </c>
      <c r="CL14">
        <v>0</v>
      </c>
      <c r="CM14">
        <v>1</v>
      </c>
      <c r="CN14">
        <v>1</v>
      </c>
      <c r="CO14">
        <v>0</v>
      </c>
      <c r="CP14">
        <v>0</v>
      </c>
      <c r="CQ14">
        <v>3</v>
      </c>
      <c r="CR14">
        <v>0</v>
      </c>
      <c r="CS14">
        <v>1</v>
      </c>
      <c r="CT14">
        <v>1</v>
      </c>
      <c r="CU14">
        <v>0</v>
      </c>
      <c r="CV14">
        <v>0</v>
      </c>
      <c r="CW14">
        <v>2</v>
      </c>
      <c r="CX14">
        <v>0</v>
      </c>
      <c r="CY14">
        <v>1</v>
      </c>
      <c r="CZ14">
        <v>8</v>
      </c>
      <c r="DA14">
        <v>1</v>
      </c>
      <c r="DB14">
        <v>0</v>
      </c>
      <c r="DC14">
        <v>0</v>
      </c>
      <c r="DD14">
        <v>2</v>
      </c>
      <c r="DE14">
        <v>0</v>
      </c>
      <c r="DF14">
        <v>0</v>
      </c>
      <c r="DG14">
        <v>0</v>
      </c>
    </row>
    <row r="15" spans="1:111" x14ac:dyDescent="0.25">
      <c r="A15" t="s">
        <v>1597</v>
      </c>
      <c r="C15">
        <v>14</v>
      </c>
      <c r="D15">
        <v>3</v>
      </c>
      <c r="E15">
        <v>1</v>
      </c>
      <c r="F15">
        <v>2</v>
      </c>
      <c r="G15">
        <v>0</v>
      </c>
      <c r="H15">
        <v>0</v>
      </c>
      <c r="I15">
        <v>2</v>
      </c>
      <c r="J15">
        <v>40</v>
      </c>
      <c r="K15">
        <v>0</v>
      </c>
      <c r="L15">
        <v>0</v>
      </c>
      <c r="M15">
        <v>15</v>
      </c>
      <c r="N15">
        <v>0</v>
      </c>
      <c r="O15">
        <v>1</v>
      </c>
      <c r="P15">
        <v>0</v>
      </c>
      <c r="Q15">
        <v>9</v>
      </c>
      <c r="R15">
        <v>6</v>
      </c>
      <c r="S15">
        <v>0</v>
      </c>
      <c r="T15">
        <v>1</v>
      </c>
      <c r="U15">
        <v>0</v>
      </c>
      <c r="V15">
        <v>0</v>
      </c>
      <c r="W15">
        <v>3</v>
      </c>
      <c r="X15">
        <v>5</v>
      </c>
      <c r="Y15">
        <v>0</v>
      </c>
      <c r="Z15">
        <v>4</v>
      </c>
      <c r="AA15">
        <v>0</v>
      </c>
      <c r="AB15">
        <v>0</v>
      </c>
      <c r="AC15">
        <v>0</v>
      </c>
      <c r="AD15">
        <v>0</v>
      </c>
      <c r="AE15">
        <v>0</v>
      </c>
      <c r="AF15">
        <v>6</v>
      </c>
      <c r="AG15">
        <v>1</v>
      </c>
      <c r="AH15">
        <v>0</v>
      </c>
      <c r="AI15">
        <v>0</v>
      </c>
      <c r="AJ15">
        <v>0</v>
      </c>
      <c r="AK15">
        <v>0</v>
      </c>
      <c r="AL15">
        <v>0</v>
      </c>
      <c r="AM15">
        <v>0</v>
      </c>
      <c r="AN15">
        <v>1</v>
      </c>
      <c r="AO15">
        <v>0</v>
      </c>
      <c r="AP15">
        <v>3</v>
      </c>
      <c r="AQ15">
        <v>5</v>
      </c>
      <c r="AR15">
        <v>2</v>
      </c>
      <c r="AS15">
        <v>0</v>
      </c>
      <c r="AT15">
        <v>1</v>
      </c>
      <c r="AU15">
        <v>0</v>
      </c>
      <c r="AV15">
        <v>2</v>
      </c>
      <c r="AW15">
        <v>4</v>
      </c>
      <c r="AX15">
        <v>1</v>
      </c>
      <c r="AY15">
        <v>0</v>
      </c>
      <c r="AZ15">
        <v>4</v>
      </c>
      <c r="BA15">
        <v>2</v>
      </c>
      <c r="BB15">
        <v>0</v>
      </c>
      <c r="BC15">
        <v>0</v>
      </c>
      <c r="BD15">
        <v>6</v>
      </c>
      <c r="BE15">
        <v>7</v>
      </c>
      <c r="BF15">
        <v>4</v>
      </c>
      <c r="BG15">
        <v>1</v>
      </c>
      <c r="BH15">
        <v>0</v>
      </c>
      <c r="BI15">
        <v>2</v>
      </c>
      <c r="BJ15">
        <v>1</v>
      </c>
      <c r="BK15">
        <v>0</v>
      </c>
      <c r="BL15">
        <v>5</v>
      </c>
      <c r="BM15">
        <v>0</v>
      </c>
      <c r="BN15">
        <v>0</v>
      </c>
      <c r="BO15">
        <v>0</v>
      </c>
      <c r="BP15">
        <v>0</v>
      </c>
      <c r="BQ15">
        <v>0</v>
      </c>
      <c r="BR15">
        <v>0</v>
      </c>
      <c r="BS15">
        <v>0</v>
      </c>
      <c r="BT15">
        <v>0</v>
      </c>
      <c r="BU15">
        <v>0</v>
      </c>
      <c r="BV15">
        <v>0</v>
      </c>
      <c r="BW15">
        <v>0</v>
      </c>
      <c r="BX15">
        <v>0</v>
      </c>
      <c r="BY15">
        <v>0</v>
      </c>
      <c r="BZ15">
        <v>0</v>
      </c>
      <c r="CA15">
        <v>0</v>
      </c>
      <c r="CB15">
        <v>0</v>
      </c>
      <c r="CC15">
        <v>18</v>
      </c>
      <c r="CD15">
        <v>0</v>
      </c>
      <c r="CE15">
        <v>0</v>
      </c>
      <c r="CF15">
        <v>2</v>
      </c>
      <c r="CG15">
        <v>0</v>
      </c>
      <c r="CH15">
        <v>0</v>
      </c>
      <c r="CI15">
        <v>0</v>
      </c>
      <c r="CJ15">
        <v>0</v>
      </c>
      <c r="CK15">
        <v>0</v>
      </c>
      <c r="CL15">
        <v>0</v>
      </c>
      <c r="CM15">
        <v>1</v>
      </c>
      <c r="CN15">
        <v>1</v>
      </c>
      <c r="CO15">
        <v>0</v>
      </c>
      <c r="CP15">
        <v>0</v>
      </c>
      <c r="CQ15">
        <v>3</v>
      </c>
      <c r="CR15">
        <v>0</v>
      </c>
      <c r="CS15">
        <v>0</v>
      </c>
      <c r="CT15">
        <v>1</v>
      </c>
      <c r="CU15">
        <v>0</v>
      </c>
      <c r="CV15">
        <v>0</v>
      </c>
      <c r="CW15">
        <v>2</v>
      </c>
      <c r="CX15">
        <v>0</v>
      </c>
      <c r="CY15">
        <v>1</v>
      </c>
      <c r="CZ15">
        <v>1</v>
      </c>
      <c r="DA15">
        <v>0</v>
      </c>
      <c r="DB15">
        <v>0</v>
      </c>
      <c r="DC15">
        <v>0</v>
      </c>
      <c r="DD15">
        <v>1</v>
      </c>
      <c r="DE15">
        <v>0</v>
      </c>
      <c r="DF15">
        <v>0</v>
      </c>
      <c r="DG15">
        <v>0</v>
      </c>
    </row>
    <row r="16" spans="1:111" x14ac:dyDescent="0.25">
      <c r="A16" t="s">
        <v>1491</v>
      </c>
      <c r="C16">
        <v>33</v>
      </c>
      <c r="D16">
        <v>34</v>
      </c>
      <c r="E16">
        <v>26</v>
      </c>
      <c r="F16">
        <v>55</v>
      </c>
      <c r="G16">
        <v>40</v>
      </c>
      <c r="H16">
        <v>78</v>
      </c>
      <c r="I16">
        <v>154</v>
      </c>
      <c r="J16">
        <v>159</v>
      </c>
      <c r="K16">
        <v>30</v>
      </c>
      <c r="L16">
        <v>20</v>
      </c>
      <c r="M16">
        <v>70</v>
      </c>
      <c r="N16">
        <v>27</v>
      </c>
      <c r="O16">
        <v>67</v>
      </c>
      <c r="P16">
        <v>83</v>
      </c>
      <c r="Q16">
        <v>59</v>
      </c>
      <c r="R16">
        <v>81</v>
      </c>
      <c r="S16">
        <v>61</v>
      </c>
      <c r="T16">
        <v>33</v>
      </c>
      <c r="U16">
        <v>73</v>
      </c>
      <c r="V16">
        <v>114</v>
      </c>
      <c r="W16">
        <v>45</v>
      </c>
      <c r="X16">
        <v>62</v>
      </c>
      <c r="Y16">
        <v>5</v>
      </c>
      <c r="Z16">
        <v>86</v>
      </c>
      <c r="AA16">
        <v>119</v>
      </c>
      <c r="AB16">
        <v>71</v>
      </c>
      <c r="AC16">
        <v>25</v>
      </c>
      <c r="AD16">
        <v>18</v>
      </c>
      <c r="AE16">
        <v>7</v>
      </c>
      <c r="AF16">
        <v>30</v>
      </c>
      <c r="AG16">
        <v>32</v>
      </c>
      <c r="AH16">
        <v>85</v>
      </c>
      <c r="AI16">
        <v>19</v>
      </c>
      <c r="AJ16">
        <v>123</v>
      </c>
      <c r="AK16">
        <v>20</v>
      </c>
      <c r="AL16">
        <v>83</v>
      </c>
      <c r="AM16">
        <v>30</v>
      </c>
      <c r="AN16">
        <v>32</v>
      </c>
      <c r="AO16">
        <v>71</v>
      </c>
      <c r="AP16">
        <v>27</v>
      </c>
      <c r="AQ16">
        <v>76</v>
      </c>
      <c r="AR16">
        <v>50</v>
      </c>
      <c r="AS16">
        <v>4</v>
      </c>
      <c r="AT16">
        <v>43</v>
      </c>
      <c r="AU16">
        <v>35</v>
      </c>
      <c r="AV16">
        <v>28</v>
      </c>
      <c r="AW16">
        <v>57</v>
      </c>
      <c r="AX16">
        <v>13</v>
      </c>
      <c r="AY16">
        <v>26</v>
      </c>
      <c r="AZ16">
        <v>13</v>
      </c>
      <c r="BA16">
        <v>20</v>
      </c>
      <c r="BB16">
        <v>17</v>
      </c>
      <c r="BC16">
        <v>43</v>
      </c>
      <c r="BD16">
        <v>21</v>
      </c>
      <c r="BE16">
        <v>236</v>
      </c>
      <c r="BF16">
        <v>25</v>
      </c>
      <c r="BG16">
        <v>7</v>
      </c>
      <c r="BH16">
        <v>23</v>
      </c>
      <c r="BI16">
        <v>48</v>
      </c>
      <c r="BJ16">
        <v>72</v>
      </c>
      <c r="BK16">
        <v>13</v>
      </c>
      <c r="BL16">
        <v>47</v>
      </c>
      <c r="BM16">
        <v>64</v>
      </c>
      <c r="BN16">
        <v>17</v>
      </c>
      <c r="BO16">
        <v>2</v>
      </c>
      <c r="BP16">
        <v>71</v>
      </c>
      <c r="BQ16">
        <v>2</v>
      </c>
      <c r="BR16">
        <v>11</v>
      </c>
      <c r="BS16">
        <v>54</v>
      </c>
      <c r="BT16">
        <v>51</v>
      </c>
      <c r="BU16">
        <v>10</v>
      </c>
      <c r="BV16">
        <v>39</v>
      </c>
      <c r="BW16">
        <v>27</v>
      </c>
      <c r="BX16">
        <v>21</v>
      </c>
      <c r="BY16">
        <v>33</v>
      </c>
      <c r="BZ16">
        <v>48</v>
      </c>
      <c r="CA16">
        <v>21</v>
      </c>
      <c r="CB16">
        <v>10</v>
      </c>
      <c r="CC16">
        <v>54</v>
      </c>
      <c r="CD16">
        <v>51</v>
      </c>
      <c r="CE16">
        <v>5</v>
      </c>
      <c r="CF16">
        <v>20</v>
      </c>
      <c r="CG16">
        <v>14</v>
      </c>
      <c r="CH16">
        <v>7</v>
      </c>
      <c r="CI16">
        <v>4</v>
      </c>
      <c r="CJ16">
        <v>8</v>
      </c>
      <c r="CK16">
        <v>3</v>
      </c>
      <c r="CL16">
        <v>4</v>
      </c>
      <c r="CM16">
        <v>5</v>
      </c>
      <c r="CN16">
        <v>32</v>
      </c>
      <c r="CO16">
        <v>9</v>
      </c>
      <c r="CP16">
        <v>0</v>
      </c>
      <c r="CQ16">
        <v>15</v>
      </c>
      <c r="CR16">
        <v>48</v>
      </c>
      <c r="CS16">
        <v>21</v>
      </c>
      <c r="CT16">
        <v>16</v>
      </c>
      <c r="CU16">
        <v>8</v>
      </c>
      <c r="CV16">
        <v>0</v>
      </c>
      <c r="CW16">
        <v>42</v>
      </c>
      <c r="CX16">
        <v>33</v>
      </c>
      <c r="CY16">
        <v>35</v>
      </c>
      <c r="CZ16">
        <v>35</v>
      </c>
      <c r="DA16">
        <v>10</v>
      </c>
      <c r="DB16">
        <v>6</v>
      </c>
      <c r="DC16">
        <v>55</v>
      </c>
      <c r="DD16">
        <v>35</v>
      </c>
      <c r="DE16">
        <v>46</v>
      </c>
      <c r="DF16">
        <v>28</v>
      </c>
      <c r="DG16">
        <v>82</v>
      </c>
    </row>
    <row r="17" spans="1:111" x14ac:dyDescent="0.25">
      <c r="A17" t="s">
        <v>1492</v>
      </c>
      <c r="C17">
        <v>31</v>
      </c>
      <c r="D17">
        <v>34</v>
      </c>
      <c r="E17">
        <v>26</v>
      </c>
      <c r="F17">
        <v>38</v>
      </c>
      <c r="G17">
        <v>3</v>
      </c>
      <c r="H17">
        <v>27</v>
      </c>
      <c r="I17">
        <v>151</v>
      </c>
      <c r="J17">
        <v>136</v>
      </c>
      <c r="K17">
        <v>1</v>
      </c>
      <c r="L17">
        <v>6</v>
      </c>
      <c r="M17">
        <v>64</v>
      </c>
      <c r="N17">
        <v>17</v>
      </c>
      <c r="O17">
        <v>42</v>
      </c>
      <c r="P17">
        <v>83</v>
      </c>
      <c r="Q17">
        <v>43</v>
      </c>
      <c r="R17">
        <v>69</v>
      </c>
      <c r="S17">
        <v>24</v>
      </c>
      <c r="T17">
        <v>6</v>
      </c>
      <c r="U17">
        <v>3</v>
      </c>
      <c r="V17">
        <v>90</v>
      </c>
      <c r="W17">
        <v>44</v>
      </c>
      <c r="X17">
        <v>51</v>
      </c>
      <c r="Y17">
        <v>3</v>
      </c>
      <c r="Z17">
        <v>65</v>
      </c>
      <c r="AA17">
        <v>48</v>
      </c>
      <c r="AB17">
        <v>43</v>
      </c>
      <c r="AC17">
        <v>21</v>
      </c>
      <c r="AD17">
        <v>9</v>
      </c>
      <c r="AE17">
        <v>3</v>
      </c>
      <c r="AF17">
        <v>26</v>
      </c>
      <c r="AG17">
        <v>20</v>
      </c>
      <c r="AH17">
        <v>53</v>
      </c>
      <c r="AI17">
        <v>2</v>
      </c>
      <c r="AJ17">
        <v>23</v>
      </c>
      <c r="AK17">
        <v>7</v>
      </c>
      <c r="AL17">
        <v>56</v>
      </c>
      <c r="AM17">
        <v>25</v>
      </c>
      <c r="AN17">
        <v>27</v>
      </c>
      <c r="AO17">
        <v>56</v>
      </c>
      <c r="AP17">
        <v>20</v>
      </c>
      <c r="AQ17">
        <v>29</v>
      </c>
      <c r="AR17">
        <v>46</v>
      </c>
      <c r="AS17">
        <v>1</v>
      </c>
      <c r="AT17">
        <v>5</v>
      </c>
      <c r="AU17">
        <v>24</v>
      </c>
      <c r="AV17">
        <v>9</v>
      </c>
      <c r="AW17">
        <v>17</v>
      </c>
      <c r="AX17">
        <v>7</v>
      </c>
      <c r="AY17">
        <v>22</v>
      </c>
      <c r="AZ17">
        <v>6</v>
      </c>
      <c r="BA17">
        <v>13</v>
      </c>
      <c r="BB17">
        <v>1</v>
      </c>
      <c r="BC17">
        <v>10</v>
      </c>
      <c r="BD17">
        <v>20</v>
      </c>
      <c r="BE17">
        <v>143</v>
      </c>
      <c r="BF17">
        <v>23</v>
      </c>
      <c r="BG17">
        <v>7</v>
      </c>
      <c r="BH17">
        <v>11</v>
      </c>
      <c r="BI17">
        <v>40</v>
      </c>
      <c r="BJ17">
        <v>54</v>
      </c>
      <c r="BK17">
        <v>2</v>
      </c>
      <c r="BL17">
        <v>17</v>
      </c>
      <c r="BM17">
        <v>33</v>
      </c>
      <c r="BN17">
        <v>15</v>
      </c>
      <c r="BO17">
        <v>1</v>
      </c>
      <c r="BP17">
        <v>26</v>
      </c>
      <c r="BQ17">
        <v>1</v>
      </c>
      <c r="BR17">
        <v>0</v>
      </c>
      <c r="BS17">
        <v>1</v>
      </c>
      <c r="BT17">
        <v>42</v>
      </c>
      <c r="BU17">
        <v>6</v>
      </c>
      <c r="BV17">
        <v>31</v>
      </c>
      <c r="BW17">
        <v>25</v>
      </c>
      <c r="BX17">
        <v>19</v>
      </c>
      <c r="BY17">
        <v>18</v>
      </c>
      <c r="BZ17">
        <v>19</v>
      </c>
      <c r="CA17">
        <v>2</v>
      </c>
      <c r="CB17">
        <v>1</v>
      </c>
      <c r="CC17">
        <v>48</v>
      </c>
      <c r="CD17">
        <v>19</v>
      </c>
      <c r="CE17">
        <v>1</v>
      </c>
      <c r="CF17">
        <v>15</v>
      </c>
      <c r="CG17">
        <v>9</v>
      </c>
      <c r="CH17">
        <v>4</v>
      </c>
      <c r="CI17">
        <v>2</v>
      </c>
      <c r="CJ17">
        <v>4</v>
      </c>
      <c r="CK17">
        <v>2</v>
      </c>
      <c r="CL17">
        <v>4</v>
      </c>
      <c r="CM17">
        <v>3</v>
      </c>
      <c r="CN17">
        <v>24</v>
      </c>
      <c r="CO17">
        <v>8</v>
      </c>
      <c r="CP17">
        <v>0</v>
      </c>
      <c r="CQ17">
        <v>13</v>
      </c>
      <c r="CR17">
        <v>3</v>
      </c>
      <c r="CS17">
        <v>11</v>
      </c>
      <c r="CT17">
        <v>13</v>
      </c>
      <c r="CU17">
        <v>0</v>
      </c>
      <c r="CV17">
        <v>0</v>
      </c>
      <c r="CW17">
        <v>40</v>
      </c>
      <c r="CX17">
        <v>17</v>
      </c>
      <c r="CY17">
        <v>29</v>
      </c>
      <c r="CZ17">
        <v>7</v>
      </c>
      <c r="DA17">
        <v>2</v>
      </c>
      <c r="DB17">
        <v>4</v>
      </c>
      <c r="DC17">
        <v>19</v>
      </c>
      <c r="DD17">
        <v>8</v>
      </c>
      <c r="DE17">
        <v>19</v>
      </c>
      <c r="DF17">
        <v>9</v>
      </c>
      <c r="DG17">
        <v>63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544FD-1E11-4226-AEDA-D34AAED2FD85}">
  <sheetPr>
    <tabColor rgb="FFFF0000"/>
  </sheetPr>
  <dimension ref="A1:DG17"/>
  <sheetViews>
    <sheetView topLeftCell="CF1" workbookViewId="0">
      <selection activeCell="CP36" sqref="CP36"/>
    </sheetView>
  </sheetViews>
  <sheetFormatPr defaultRowHeight="15" x14ac:dyDescent="0.25"/>
  <cols>
    <col min="1" max="1" width="41.140625" customWidth="1"/>
  </cols>
  <sheetData>
    <row r="1" spans="1:111" x14ac:dyDescent="0.25">
      <c r="A1" t="s">
        <v>1593</v>
      </c>
    </row>
    <row r="3" spans="1:111" x14ac:dyDescent="0.25">
      <c r="A3" t="s">
        <v>1458</v>
      </c>
      <c r="B3">
        <v>45294.690972222219</v>
      </c>
      <c r="C3" t="s">
        <v>1459</v>
      </c>
      <c r="D3">
        <v>45292</v>
      </c>
    </row>
    <row r="5" spans="1:111" x14ac:dyDescent="0.25">
      <c r="A5" t="s">
        <v>1460</v>
      </c>
      <c r="B5" t="s">
        <v>1461</v>
      </c>
      <c r="C5" t="s">
        <v>1462</v>
      </c>
    </row>
    <row r="6" spans="1:111" x14ac:dyDescent="0.25">
      <c r="A6">
        <v>55841</v>
      </c>
      <c r="B6">
        <v>23248</v>
      </c>
      <c r="C6">
        <v>32593</v>
      </c>
    </row>
    <row r="8" spans="1:111" x14ac:dyDescent="0.25">
      <c r="B8" t="s">
        <v>1463</v>
      </c>
      <c r="C8" t="s">
        <v>14</v>
      </c>
      <c r="D8" t="s">
        <v>519</v>
      </c>
      <c r="E8" t="s">
        <v>39</v>
      </c>
      <c r="F8" t="s">
        <v>24</v>
      </c>
      <c r="G8" t="s">
        <v>566</v>
      </c>
      <c r="H8" t="s">
        <v>475</v>
      </c>
      <c r="I8" t="s">
        <v>525</v>
      </c>
      <c r="J8" t="s">
        <v>442</v>
      </c>
      <c r="K8" t="s">
        <v>451</v>
      </c>
      <c r="L8" t="s">
        <v>385</v>
      </c>
      <c r="M8" t="s">
        <v>125</v>
      </c>
      <c r="N8" t="s">
        <v>430</v>
      </c>
      <c r="O8" t="s">
        <v>469</v>
      </c>
      <c r="P8" t="s">
        <v>46</v>
      </c>
      <c r="Q8" t="s">
        <v>471</v>
      </c>
      <c r="R8" t="s">
        <v>51</v>
      </c>
      <c r="S8" t="s">
        <v>88</v>
      </c>
      <c r="T8" t="s">
        <v>400</v>
      </c>
      <c r="U8" t="s">
        <v>437</v>
      </c>
      <c r="V8" t="s">
        <v>536</v>
      </c>
      <c r="W8" t="s">
        <v>419</v>
      </c>
      <c r="X8" t="s">
        <v>132</v>
      </c>
      <c r="Y8" t="s">
        <v>95</v>
      </c>
      <c r="Z8" t="s">
        <v>531</v>
      </c>
      <c r="AA8" t="s">
        <v>490</v>
      </c>
      <c r="AB8" t="s">
        <v>417</v>
      </c>
      <c r="AC8" t="s">
        <v>506</v>
      </c>
      <c r="AD8" t="s">
        <v>67</v>
      </c>
      <c r="AE8" t="s">
        <v>137</v>
      </c>
      <c r="AF8" t="s">
        <v>412</v>
      </c>
      <c r="AG8" t="s">
        <v>100</v>
      </c>
      <c r="AH8" t="s">
        <v>74</v>
      </c>
      <c r="AI8" t="s">
        <v>481</v>
      </c>
      <c r="AJ8" t="s">
        <v>142</v>
      </c>
      <c r="AK8" t="s">
        <v>571</v>
      </c>
      <c r="AL8" t="s">
        <v>513</v>
      </c>
      <c r="AM8" t="s">
        <v>166</v>
      </c>
      <c r="AN8" t="s">
        <v>555</v>
      </c>
      <c r="AO8" t="s">
        <v>515</v>
      </c>
      <c r="AP8" t="s">
        <v>501</v>
      </c>
      <c r="AQ8" t="s">
        <v>105</v>
      </c>
      <c r="AR8" t="s">
        <v>542</v>
      </c>
      <c r="AS8" t="s">
        <v>56</v>
      </c>
      <c r="AT8" t="s">
        <v>576</v>
      </c>
      <c r="AU8" t="s">
        <v>78</v>
      </c>
      <c r="AV8" t="s">
        <v>546</v>
      </c>
      <c r="AW8" t="s">
        <v>496</v>
      </c>
      <c r="AX8" t="s">
        <v>57</v>
      </c>
      <c r="AY8" t="s">
        <v>406</v>
      </c>
      <c r="AZ8" t="s">
        <v>147</v>
      </c>
      <c r="BA8" t="s">
        <v>110</v>
      </c>
      <c r="BB8" t="s">
        <v>457</v>
      </c>
      <c r="BC8" t="s">
        <v>550</v>
      </c>
      <c r="BD8" t="s">
        <v>115</v>
      </c>
      <c r="BE8" t="s">
        <v>173</v>
      </c>
      <c r="BF8" t="s">
        <v>152</v>
      </c>
      <c r="BG8" t="s">
        <v>395</v>
      </c>
      <c r="BH8" t="s">
        <v>465</v>
      </c>
      <c r="BI8" t="s">
        <v>462</v>
      </c>
      <c r="BJ8" t="s">
        <v>560</v>
      </c>
      <c r="BK8" t="s">
        <v>425</v>
      </c>
      <c r="BL8" t="s">
        <v>178</v>
      </c>
      <c r="BM8" t="s">
        <v>60</v>
      </c>
      <c r="BN8" t="s">
        <v>62</v>
      </c>
      <c r="BO8" t="s">
        <v>447</v>
      </c>
      <c r="BP8" t="s">
        <v>893</v>
      </c>
      <c r="BQ8" t="s">
        <v>836</v>
      </c>
      <c r="BR8" t="s">
        <v>895</v>
      </c>
      <c r="BS8" t="s">
        <v>876</v>
      </c>
      <c r="BT8" t="s">
        <v>991</v>
      </c>
      <c r="BU8" t="s">
        <v>968</v>
      </c>
      <c r="BV8" t="s">
        <v>996</v>
      </c>
      <c r="BW8" t="s">
        <v>940</v>
      </c>
      <c r="BX8" t="s">
        <v>930</v>
      </c>
      <c r="BY8" t="s">
        <v>948</v>
      </c>
      <c r="BZ8" t="s">
        <v>924</v>
      </c>
      <c r="CA8" t="s">
        <v>157</v>
      </c>
      <c r="CB8" t="s">
        <v>826</v>
      </c>
      <c r="CC8" t="s">
        <v>887</v>
      </c>
      <c r="CD8" t="s">
        <v>903</v>
      </c>
      <c r="CE8" t="s">
        <v>973</v>
      </c>
      <c r="CF8" t="s">
        <v>959</v>
      </c>
      <c r="CG8" t="s">
        <v>847</v>
      </c>
      <c r="CH8" t="s">
        <v>854</v>
      </c>
      <c r="CI8" t="s">
        <v>881</v>
      </c>
      <c r="CJ8" t="s">
        <v>908</v>
      </c>
      <c r="CK8" t="s">
        <v>859</v>
      </c>
      <c r="CL8" t="s">
        <v>865</v>
      </c>
      <c r="CM8" t="s">
        <v>914</v>
      </c>
      <c r="CN8" t="s">
        <v>965</v>
      </c>
      <c r="CO8" t="s">
        <v>929</v>
      </c>
      <c r="CP8" t="s">
        <v>801</v>
      </c>
      <c r="CQ8" t="s">
        <v>978</v>
      </c>
      <c r="CR8" t="s">
        <v>980</v>
      </c>
      <c r="CS8" t="s">
        <v>1010</v>
      </c>
      <c r="CT8" t="s">
        <v>831</v>
      </c>
      <c r="CU8" t="s">
        <v>816</v>
      </c>
      <c r="CV8" t="s">
        <v>842</v>
      </c>
      <c r="CW8" t="s">
        <v>871</v>
      </c>
      <c r="CX8" t="s">
        <v>953</v>
      </c>
      <c r="CY8" t="s">
        <v>919</v>
      </c>
      <c r="CZ8" t="s">
        <v>473</v>
      </c>
      <c r="DA8" t="s">
        <v>821</v>
      </c>
      <c r="DB8" t="s">
        <v>83</v>
      </c>
      <c r="DC8" t="s">
        <v>29</v>
      </c>
      <c r="DD8" t="s">
        <v>162</v>
      </c>
      <c r="DE8" t="s">
        <v>34</v>
      </c>
      <c r="DF8" t="s">
        <v>486</v>
      </c>
      <c r="DG8" t="s">
        <v>1008</v>
      </c>
    </row>
    <row r="9" spans="1:111" x14ac:dyDescent="0.25">
      <c r="A9" t="s">
        <v>1379</v>
      </c>
    </row>
    <row r="10" spans="1:111" x14ac:dyDescent="0.25">
      <c r="A10" t="s">
        <v>1493</v>
      </c>
      <c r="C10">
        <v>122</v>
      </c>
      <c r="D10">
        <v>234</v>
      </c>
      <c r="E10">
        <v>204</v>
      </c>
      <c r="F10">
        <v>168</v>
      </c>
      <c r="G10">
        <v>373</v>
      </c>
      <c r="H10">
        <v>237</v>
      </c>
      <c r="I10">
        <v>445</v>
      </c>
      <c r="J10">
        <v>498</v>
      </c>
      <c r="K10">
        <v>130</v>
      </c>
      <c r="L10">
        <v>115</v>
      </c>
      <c r="M10">
        <v>131</v>
      </c>
      <c r="N10">
        <v>347</v>
      </c>
      <c r="O10">
        <v>266</v>
      </c>
      <c r="P10">
        <v>202</v>
      </c>
      <c r="Q10">
        <v>214</v>
      </c>
      <c r="R10">
        <v>232</v>
      </c>
      <c r="S10">
        <v>429</v>
      </c>
      <c r="T10">
        <v>133</v>
      </c>
      <c r="U10">
        <v>315</v>
      </c>
      <c r="V10">
        <v>301</v>
      </c>
      <c r="W10">
        <v>103</v>
      </c>
      <c r="X10">
        <v>181</v>
      </c>
      <c r="Y10">
        <v>45</v>
      </c>
      <c r="Z10">
        <v>259</v>
      </c>
      <c r="AA10">
        <v>324</v>
      </c>
      <c r="AB10">
        <v>202</v>
      </c>
      <c r="AC10">
        <v>99</v>
      </c>
      <c r="AD10">
        <v>131</v>
      </c>
      <c r="AE10">
        <v>98</v>
      </c>
      <c r="AF10">
        <v>69</v>
      </c>
      <c r="AG10">
        <v>77</v>
      </c>
      <c r="AH10">
        <v>245</v>
      </c>
      <c r="AI10">
        <v>61</v>
      </c>
      <c r="AJ10">
        <v>270</v>
      </c>
      <c r="AK10">
        <v>98</v>
      </c>
      <c r="AL10">
        <v>274</v>
      </c>
      <c r="AM10">
        <v>109</v>
      </c>
      <c r="AN10">
        <v>141</v>
      </c>
      <c r="AO10">
        <v>134</v>
      </c>
      <c r="AP10">
        <v>87</v>
      </c>
      <c r="AQ10">
        <v>190</v>
      </c>
      <c r="AR10">
        <v>81</v>
      </c>
      <c r="AS10">
        <v>12</v>
      </c>
      <c r="AT10">
        <v>195</v>
      </c>
      <c r="AU10">
        <v>226</v>
      </c>
      <c r="AV10">
        <v>124</v>
      </c>
      <c r="AW10">
        <v>173</v>
      </c>
      <c r="AX10">
        <v>84</v>
      </c>
      <c r="AY10">
        <v>142</v>
      </c>
      <c r="AZ10">
        <v>295</v>
      </c>
      <c r="BA10">
        <v>135</v>
      </c>
      <c r="BB10">
        <v>107</v>
      </c>
      <c r="BC10">
        <v>170</v>
      </c>
      <c r="BD10">
        <v>180</v>
      </c>
      <c r="BE10">
        <v>510</v>
      </c>
      <c r="BF10">
        <v>93</v>
      </c>
      <c r="BG10">
        <v>46</v>
      </c>
      <c r="BH10">
        <v>119</v>
      </c>
      <c r="BI10">
        <v>69</v>
      </c>
      <c r="BJ10">
        <v>226</v>
      </c>
      <c r="BK10">
        <v>107</v>
      </c>
      <c r="BL10">
        <v>241</v>
      </c>
      <c r="BM10">
        <v>79</v>
      </c>
      <c r="BN10">
        <v>53</v>
      </c>
      <c r="BO10">
        <v>69</v>
      </c>
      <c r="BP10">
        <v>455</v>
      </c>
      <c r="BQ10">
        <v>185</v>
      </c>
      <c r="BR10">
        <v>266</v>
      </c>
      <c r="BS10">
        <v>327</v>
      </c>
      <c r="BT10">
        <v>343</v>
      </c>
      <c r="BU10">
        <v>280</v>
      </c>
      <c r="BV10">
        <v>786</v>
      </c>
      <c r="BW10">
        <v>406</v>
      </c>
      <c r="BX10">
        <v>250</v>
      </c>
      <c r="BY10">
        <v>227</v>
      </c>
      <c r="BZ10">
        <v>154</v>
      </c>
      <c r="CA10">
        <v>71</v>
      </c>
      <c r="CB10">
        <v>216</v>
      </c>
      <c r="CC10">
        <v>253</v>
      </c>
      <c r="CD10">
        <v>457</v>
      </c>
      <c r="CE10">
        <v>164</v>
      </c>
      <c r="CF10">
        <v>266</v>
      </c>
      <c r="CG10">
        <v>173</v>
      </c>
      <c r="CH10">
        <v>211</v>
      </c>
      <c r="CI10">
        <v>51</v>
      </c>
      <c r="CJ10">
        <v>125</v>
      </c>
      <c r="CK10">
        <v>40</v>
      </c>
      <c r="CL10">
        <v>84</v>
      </c>
      <c r="CM10">
        <v>124</v>
      </c>
      <c r="CN10">
        <v>283</v>
      </c>
      <c r="CO10">
        <v>104</v>
      </c>
      <c r="CP10">
        <v>134</v>
      </c>
      <c r="CQ10">
        <v>131</v>
      </c>
      <c r="CR10">
        <v>471</v>
      </c>
      <c r="CS10">
        <v>317</v>
      </c>
      <c r="CT10">
        <v>201</v>
      </c>
      <c r="CU10">
        <v>204</v>
      </c>
      <c r="CV10">
        <v>17</v>
      </c>
      <c r="CW10">
        <v>227</v>
      </c>
      <c r="CX10">
        <v>174</v>
      </c>
      <c r="CY10">
        <v>304</v>
      </c>
      <c r="CZ10">
        <v>143</v>
      </c>
      <c r="DA10">
        <v>278</v>
      </c>
      <c r="DB10">
        <v>45</v>
      </c>
      <c r="DC10">
        <v>162</v>
      </c>
      <c r="DD10">
        <v>147</v>
      </c>
      <c r="DE10">
        <v>293</v>
      </c>
      <c r="DF10">
        <v>154</v>
      </c>
      <c r="DG10">
        <v>482</v>
      </c>
    </row>
    <row r="11" spans="1:111" x14ac:dyDescent="0.25">
      <c r="A11" t="s">
        <v>1494</v>
      </c>
      <c r="C11">
        <v>121</v>
      </c>
      <c r="D11">
        <v>232</v>
      </c>
      <c r="E11">
        <v>203</v>
      </c>
      <c r="F11">
        <v>159</v>
      </c>
      <c r="G11">
        <v>363</v>
      </c>
      <c r="H11">
        <v>210</v>
      </c>
      <c r="I11">
        <v>444</v>
      </c>
      <c r="J11">
        <v>494</v>
      </c>
      <c r="K11">
        <v>48</v>
      </c>
      <c r="L11">
        <v>109</v>
      </c>
      <c r="M11">
        <v>94</v>
      </c>
      <c r="N11">
        <v>343</v>
      </c>
      <c r="O11">
        <v>263</v>
      </c>
      <c r="P11">
        <v>202</v>
      </c>
      <c r="Q11">
        <v>203</v>
      </c>
      <c r="R11">
        <v>232</v>
      </c>
      <c r="S11">
        <v>423</v>
      </c>
      <c r="T11">
        <v>129</v>
      </c>
      <c r="U11">
        <v>152</v>
      </c>
      <c r="V11">
        <v>295</v>
      </c>
      <c r="W11">
        <v>103</v>
      </c>
      <c r="X11">
        <v>149</v>
      </c>
      <c r="Y11">
        <v>42</v>
      </c>
      <c r="Z11">
        <v>258</v>
      </c>
      <c r="AA11">
        <v>307</v>
      </c>
      <c r="AB11">
        <v>128</v>
      </c>
      <c r="AC11">
        <v>75</v>
      </c>
      <c r="AD11">
        <v>131</v>
      </c>
      <c r="AE11">
        <v>86</v>
      </c>
      <c r="AF11">
        <v>61</v>
      </c>
      <c r="AG11">
        <v>77</v>
      </c>
      <c r="AH11">
        <v>243</v>
      </c>
      <c r="AI11">
        <v>60</v>
      </c>
      <c r="AJ11">
        <v>181</v>
      </c>
      <c r="AK11">
        <v>98</v>
      </c>
      <c r="AL11">
        <v>270</v>
      </c>
      <c r="AM11">
        <v>102</v>
      </c>
      <c r="AN11">
        <v>130</v>
      </c>
      <c r="AO11">
        <v>127</v>
      </c>
      <c r="AP11">
        <v>79</v>
      </c>
      <c r="AQ11">
        <v>188</v>
      </c>
      <c r="AR11">
        <v>79</v>
      </c>
      <c r="AS11">
        <v>11</v>
      </c>
      <c r="AT11">
        <v>195</v>
      </c>
      <c r="AU11">
        <v>220</v>
      </c>
      <c r="AV11">
        <v>108</v>
      </c>
      <c r="AW11">
        <v>173</v>
      </c>
      <c r="AX11">
        <v>82</v>
      </c>
      <c r="AY11">
        <v>139</v>
      </c>
      <c r="AZ11">
        <v>68</v>
      </c>
      <c r="BA11">
        <v>127</v>
      </c>
      <c r="BB11">
        <v>53</v>
      </c>
      <c r="BC11">
        <v>169</v>
      </c>
      <c r="BD11">
        <v>178</v>
      </c>
      <c r="BE11">
        <v>414</v>
      </c>
      <c r="BF11">
        <v>93</v>
      </c>
      <c r="BG11">
        <v>46</v>
      </c>
      <c r="BH11">
        <v>118</v>
      </c>
      <c r="BI11">
        <v>62</v>
      </c>
      <c r="BJ11">
        <v>225</v>
      </c>
      <c r="BK11">
        <v>105</v>
      </c>
      <c r="BL11">
        <v>209</v>
      </c>
      <c r="BM11">
        <v>76</v>
      </c>
      <c r="BN11">
        <v>52</v>
      </c>
      <c r="BO11">
        <v>67</v>
      </c>
      <c r="BP11">
        <v>402</v>
      </c>
      <c r="BQ11">
        <v>181</v>
      </c>
      <c r="BR11">
        <v>117</v>
      </c>
      <c r="BS11">
        <v>326</v>
      </c>
      <c r="BT11">
        <v>342</v>
      </c>
      <c r="BU11">
        <v>278</v>
      </c>
      <c r="BV11">
        <v>734</v>
      </c>
      <c r="BW11">
        <v>309</v>
      </c>
      <c r="BX11">
        <v>246</v>
      </c>
      <c r="BY11">
        <v>218</v>
      </c>
      <c r="BZ11">
        <v>149</v>
      </c>
      <c r="CA11">
        <v>66</v>
      </c>
      <c r="CB11">
        <v>211</v>
      </c>
      <c r="CC11">
        <v>214</v>
      </c>
      <c r="CD11">
        <v>449</v>
      </c>
      <c r="CE11">
        <v>163</v>
      </c>
      <c r="CF11">
        <v>257</v>
      </c>
      <c r="CG11">
        <v>164</v>
      </c>
      <c r="CH11">
        <v>183</v>
      </c>
      <c r="CI11">
        <v>49</v>
      </c>
      <c r="CJ11">
        <v>121</v>
      </c>
      <c r="CK11">
        <v>34</v>
      </c>
      <c r="CL11">
        <v>83</v>
      </c>
      <c r="CM11">
        <v>120</v>
      </c>
      <c r="CN11">
        <v>262</v>
      </c>
      <c r="CO11">
        <v>102</v>
      </c>
      <c r="CP11">
        <v>98</v>
      </c>
      <c r="CQ11">
        <v>129</v>
      </c>
      <c r="CR11">
        <v>468</v>
      </c>
      <c r="CS11">
        <v>317</v>
      </c>
      <c r="CT11">
        <v>196</v>
      </c>
      <c r="CU11">
        <v>80</v>
      </c>
      <c r="CV11">
        <v>12</v>
      </c>
      <c r="CW11">
        <v>227</v>
      </c>
      <c r="CX11">
        <v>174</v>
      </c>
      <c r="CY11">
        <v>291</v>
      </c>
      <c r="CZ11">
        <v>138</v>
      </c>
      <c r="DA11">
        <v>274</v>
      </c>
      <c r="DB11">
        <v>45</v>
      </c>
      <c r="DC11">
        <v>151</v>
      </c>
      <c r="DD11">
        <v>143</v>
      </c>
      <c r="DE11">
        <v>277</v>
      </c>
      <c r="DF11">
        <v>152</v>
      </c>
      <c r="DG11">
        <v>451</v>
      </c>
    </row>
    <row r="12" spans="1:111" x14ac:dyDescent="0.25">
      <c r="A12" t="s">
        <v>1594</v>
      </c>
      <c r="C12">
        <v>100</v>
      </c>
      <c r="D12">
        <v>65</v>
      </c>
      <c r="E12">
        <v>9</v>
      </c>
      <c r="F12">
        <v>13</v>
      </c>
      <c r="G12">
        <v>0</v>
      </c>
      <c r="H12">
        <v>2</v>
      </c>
      <c r="I12">
        <v>13</v>
      </c>
      <c r="J12">
        <v>171</v>
      </c>
      <c r="K12">
        <v>9</v>
      </c>
      <c r="L12">
        <v>2</v>
      </c>
      <c r="M12">
        <v>89</v>
      </c>
      <c r="N12">
        <v>28</v>
      </c>
      <c r="O12">
        <v>2</v>
      </c>
      <c r="P12">
        <v>6</v>
      </c>
      <c r="Q12">
        <v>8</v>
      </c>
      <c r="R12">
        <v>13</v>
      </c>
      <c r="S12">
        <v>22</v>
      </c>
      <c r="T12">
        <v>49</v>
      </c>
      <c r="U12">
        <v>3</v>
      </c>
      <c r="V12">
        <v>6</v>
      </c>
      <c r="W12">
        <v>5</v>
      </c>
      <c r="X12">
        <v>19</v>
      </c>
      <c r="Y12">
        <v>36</v>
      </c>
      <c r="Z12">
        <v>0</v>
      </c>
      <c r="AA12">
        <v>1</v>
      </c>
      <c r="AB12">
        <v>3</v>
      </c>
      <c r="AC12">
        <v>0</v>
      </c>
      <c r="AD12">
        <v>2</v>
      </c>
      <c r="AE12">
        <v>0</v>
      </c>
      <c r="AF12">
        <v>41</v>
      </c>
      <c r="AG12">
        <v>4</v>
      </c>
      <c r="AH12">
        <v>3</v>
      </c>
      <c r="AI12">
        <v>0</v>
      </c>
      <c r="AJ12">
        <v>3</v>
      </c>
      <c r="AK12">
        <v>1</v>
      </c>
      <c r="AL12">
        <v>2</v>
      </c>
      <c r="AM12">
        <v>1</v>
      </c>
      <c r="AN12">
        <v>6</v>
      </c>
      <c r="AO12">
        <v>0</v>
      </c>
      <c r="AP12">
        <v>25</v>
      </c>
      <c r="AQ12">
        <v>15</v>
      </c>
      <c r="AR12">
        <v>1</v>
      </c>
      <c r="AS12">
        <v>0</v>
      </c>
      <c r="AT12">
        <v>6</v>
      </c>
      <c r="AU12">
        <v>0</v>
      </c>
      <c r="AV12">
        <v>70</v>
      </c>
      <c r="AW12">
        <v>85</v>
      </c>
      <c r="AX12">
        <v>1</v>
      </c>
      <c r="AY12">
        <v>3</v>
      </c>
      <c r="AZ12">
        <v>27</v>
      </c>
      <c r="BA12">
        <v>83</v>
      </c>
      <c r="BB12">
        <v>17</v>
      </c>
      <c r="BC12">
        <v>0</v>
      </c>
      <c r="BD12">
        <v>16</v>
      </c>
      <c r="BE12">
        <v>23</v>
      </c>
      <c r="BF12">
        <v>2</v>
      </c>
      <c r="BG12">
        <v>1</v>
      </c>
      <c r="BH12">
        <v>2</v>
      </c>
      <c r="BI12">
        <v>0</v>
      </c>
      <c r="BJ12">
        <v>1</v>
      </c>
      <c r="BK12">
        <v>2</v>
      </c>
      <c r="BL12">
        <v>38</v>
      </c>
      <c r="BM12">
        <v>4</v>
      </c>
      <c r="BN12">
        <v>0</v>
      </c>
      <c r="BO12">
        <v>19</v>
      </c>
      <c r="BP12">
        <v>2</v>
      </c>
      <c r="BQ12">
        <v>0</v>
      </c>
      <c r="BR12">
        <v>0</v>
      </c>
      <c r="BS12">
        <v>0</v>
      </c>
      <c r="BT12">
        <v>9</v>
      </c>
      <c r="BU12">
        <v>4</v>
      </c>
      <c r="BV12">
        <v>14</v>
      </c>
      <c r="BW12">
        <v>8</v>
      </c>
      <c r="BX12">
        <v>4</v>
      </c>
      <c r="BY12">
        <v>2</v>
      </c>
      <c r="BZ12">
        <v>1</v>
      </c>
      <c r="CA12">
        <v>0</v>
      </c>
      <c r="CB12">
        <v>173</v>
      </c>
      <c r="CC12">
        <v>53</v>
      </c>
      <c r="CD12">
        <v>1</v>
      </c>
      <c r="CE12">
        <v>7</v>
      </c>
      <c r="CF12">
        <v>3</v>
      </c>
      <c r="CG12">
        <v>45</v>
      </c>
      <c r="CH12">
        <v>12</v>
      </c>
      <c r="CI12">
        <v>0</v>
      </c>
      <c r="CJ12">
        <v>0</v>
      </c>
      <c r="CK12">
        <v>0</v>
      </c>
      <c r="CL12">
        <v>0</v>
      </c>
      <c r="CM12">
        <v>7</v>
      </c>
      <c r="CN12">
        <v>1</v>
      </c>
      <c r="CO12">
        <v>0</v>
      </c>
      <c r="CP12">
        <v>1</v>
      </c>
      <c r="CQ12">
        <v>1</v>
      </c>
      <c r="CR12">
        <v>2</v>
      </c>
      <c r="CS12">
        <v>9</v>
      </c>
      <c r="CT12">
        <v>13</v>
      </c>
      <c r="CU12">
        <v>0</v>
      </c>
      <c r="CV12">
        <v>0</v>
      </c>
      <c r="CW12">
        <v>16</v>
      </c>
      <c r="CX12">
        <v>1</v>
      </c>
      <c r="CY12">
        <v>2</v>
      </c>
      <c r="CZ12">
        <v>11</v>
      </c>
      <c r="DA12">
        <v>7</v>
      </c>
      <c r="DB12">
        <v>0</v>
      </c>
      <c r="DC12">
        <v>0</v>
      </c>
      <c r="DD12">
        <v>16</v>
      </c>
      <c r="DE12">
        <v>0</v>
      </c>
      <c r="DF12">
        <v>0</v>
      </c>
      <c r="DG12">
        <v>11</v>
      </c>
    </row>
    <row r="13" spans="1:111" x14ac:dyDescent="0.25">
      <c r="A13" t="s">
        <v>1595</v>
      </c>
      <c r="C13">
        <v>100</v>
      </c>
      <c r="D13">
        <v>65</v>
      </c>
      <c r="E13">
        <v>9</v>
      </c>
      <c r="F13">
        <v>13</v>
      </c>
      <c r="G13">
        <v>0</v>
      </c>
      <c r="H13">
        <v>2</v>
      </c>
      <c r="I13">
        <v>13</v>
      </c>
      <c r="J13">
        <v>168</v>
      </c>
      <c r="K13">
        <v>8</v>
      </c>
      <c r="L13">
        <v>2</v>
      </c>
      <c r="M13">
        <v>87</v>
      </c>
      <c r="N13">
        <v>27</v>
      </c>
      <c r="O13">
        <v>2</v>
      </c>
      <c r="P13">
        <v>6</v>
      </c>
      <c r="Q13">
        <v>8</v>
      </c>
      <c r="R13">
        <v>13</v>
      </c>
      <c r="S13">
        <v>20</v>
      </c>
      <c r="T13">
        <v>46</v>
      </c>
      <c r="U13">
        <v>3</v>
      </c>
      <c r="V13">
        <v>6</v>
      </c>
      <c r="W13">
        <v>5</v>
      </c>
      <c r="X13">
        <v>19</v>
      </c>
      <c r="Y13">
        <v>36</v>
      </c>
      <c r="Z13">
        <v>0</v>
      </c>
      <c r="AA13">
        <v>1</v>
      </c>
      <c r="AB13">
        <v>3</v>
      </c>
      <c r="AC13">
        <v>0</v>
      </c>
      <c r="AD13">
        <v>2</v>
      </c>
      <c r="AE13">
        <v>0</v>
      </c>
      <c r="AF13">
        <v>36</v>
      </c>
      <c r="AG13">
        <v>4</v>
      </c>
      <c r="AH13">
        <v>3</v>
      </c>
      <c r="AI13">
        <v>0</v>
      </c>
      <c r="AJ13">
        <v>3</v>
      </c>
      <c r="AK13">
        <v>1</v>
      </c>
      <c r="AL13">
        <v>2</v>
      </c>
      <c r="AM13">
        <v>1</v>
      </c>
      <c r="AN13">
        <v>6</v>
      </c>
      <c r="AO13">
        <v>0</v>
      </c>
      <c r="AP13">
        <v>25</v>
      </c>
      <c r="AQ13">
        <v>15</v>
      </c>
      <c r="AR13">
        <v>1</v>
      </c>
      <c r="AS13">
        <v>0</v>
      </c>
      <c r="AT13">
        <v>6</v>
      </c>
      <c r="AU13">
        <v>0</v>
      </c>
      <c r="AV13">
        <v>67</v>
      </c>
      <c r="AW13">
        <v>85</v>
      </c>
      <c r="AX13">
        <v>1</v>
      </c>
      <c r="AY13">
        <v>3</v>
      </c>
      <c r="AZ13">
        <v>27</v>
      </c>
      <c r="BA13">
        <v>80</v>
      </c>
      <c r="BB13">
        <v>16</v>
      </c>
      <c r="BC13">
        <v>0</v>
      </c>
      <c r="BD13">
        <v>16</v>
      </c>
      <c r="BE13">
        <v>22</v>
      </c>
      <c r="BF13">
        <v>2</v>
      </c>
      <c r="BG13">
        <v>1</v>
      </c>
      <c r="BH13">
        <v>2</v>
      </c>
      <c r="BI13">
        <v>0</v>
      </c>
      <c r="BJ13">
        <v>1</v>
      </c>
      <c r="BK13">
        <v>2</v>
      </c>
      <c r="BL13">
        <v>37</v>
      </c>
      <c r="BM13">
        <v>4</v>
      </c>
      <c r="BN13">
        <v>0</v>
      </c>
      <c r="BO13">
        <v>18</v>
      </c>
      <c r="BP13">
        <v>2</v>
      </c>
      <c r="BQ13">
        <v>0</v>
      </c>
      <c r="BR13">
        <v>0</v>
      </c>
      <c r="BS13">
        <v>0</v>
      </c>
      <c r="BT13">
        <v>9</v>
      </c>
      <c r="BU13">
        <v>4</v>
      </c>
      <c r="BV13">
        <v>14</v>
      </c>
      <c r="BW13">
        <v>7</v>
      </c>
      <c r="BX13">
        <v>4</v>
      </c>
      <c r="BY13">
        <v>1</v>
      </c>
      <c r="BZ13">
        <v>0</v>
      </c>
      <c r="CA13">
        <v>0</v>
      </c>
      <c r="CB13">
        <v>172</v>
      </c>
      <c r="CC13">
        <v>53</v>
      </c>
      <c r="CD13">
        <v>1</v>
      </c>
      <c r="CE13">
        <v>7</v>
      </c>
      <c r="CF13">
        <v>2</v>
      </c>
      <c r="CG13">
        <v>45</v>
      </c>
      <c r="CH13">
        <v>12</v>
      </c>
      <c r="CI13">
        <v>0</v>
      </c>
      <c r="CJ13">
        <v>0</v>
      </c>
      <c r="CK13">
        <v>0</v>
      </c>
      <c r="CL13">
        <v>0</v>
      </c>
      <c r="CM13">
        <v>5</v>
      </c>
      <c r="CN13">
        <v>1</v>
      </c>
      <c r="CO13">
        <v>0</v>
      </c>
      <c r="CP13">
        <v>1</v>
      </c>
      <c r="CQ13">
        <v>1</v>
      </c>
      <c r="CR13">
        <v>2</v>
      </c>
      <c r="CS13">
        <v>9</v>
      </c>
      <c r="CT13">
        <v>13</v>
      </c>
      <c r="CU13">
        <v>0</v>
      </c>
      <c r="CV13">
        <v>0</v>
      </c>
      <c r="CW13">
        <v>16</v>
      </c>
      <c r="CX13">
        <v>1</v>
      </c>
      <c r="CY13">
        <v>2</v>
      </c>
      <c r="CZ13">
        <v>11</v>
      </c>
      <c r="DA13">
        <v>7</v>
      </c>
      <c r="DB13">
        <v>0</v>
      </c>
      <c r="DC13">
        <v>0</v>
      </c>
      <c r="DD13">
        <v>16</v>
      </c>
      <c r="DE13">
        <v>0</v>
      </c>
      <c r="DF13">
        <v>0</v>
      </c>
      <c r="DG13">
        <v>11</v>
      </c>
    </row>
    <row r="14" spans="1:111" x14ac:dyDescent="0.25">
      <c r="A14" t="s">
        <v>1596</v>
      </c>
      <c r="C14">
        <v>17</v>
      </c>
      <c r="D14">
        <v>8</v>
      </c>
      <c r="E14">
        <v>3</v>
      </c>
      <c r="F14">
        <v>5</v>
      </c>
      <c r="G14">
        <v>0</v>
      </c>
      <c r="H14">
        <v>2</v>
      </c>
      <c r="I14">
        <v>4</v>
      </c>
      <c r="J14">
        <v>48</v>
      </c>
      <c r="K14">
        <v>3</v>
      </c>
      <c r="L14">
        <v>0</v>
      </c>
      <c r="M14">
        <v>24</v>
      </c>
      <c r="N14">
        <v>0</v>
      </c>
      <c r="O14">
        <v>2</v>
      </c>
      <c r="P14">
        <v>0</v>
      </c>
      <c r="Q14">
        <v>11</v>
      </c>
      <c r="R14">
        <v>10</v>
      </c>
      <c r="S14">
        <v>0</v>
      </c>
      <c r="T14">
        <v>6</v>
      </c>
      <c r="U14">
        <v>0</v>
      </c>
      <c r="V14">
        <v>0</v>
      </c>
      <c r="W14">
        <v>5</v>
      </c>
      <c r="X14">
        <v>5</v>
      </c>
      <c r="Y14">
        <v>1</v>
      </c>
      <c r="Z14">
        <v>6</v>
      </c>
      <c r="AA14">
        <v>0</v>
      </c>
      <c r="AB14">
        <v>1</v>
      </c>
      <c r="AC14">
        <v>0</v>
      </c>
      <c r="AD14">
        <v>0</v>
      </c>
      <c r="AE14">
        <v>1</v>
      </c>
      <c r="AF14">
        <v>7</v>
      </c>
      <c r="AG14">
        <v>2</v>
      </c>
      <c r="AH14">
        <v>1</v>
      </c>
      <c r="AI14">
        <v>0</v>
      </c>
      <c r="AJ14">
        <v>0</v>
      </c>
      <c r="AK14">
        <v>2</v>
      </c>
      <c r="AL14">
        <v>0</v>
      </c>
      <c r="AM14">
        <v>0</v>
      </c>
      <c r="AN14">
        <v>14</v>
      </c>
      <c r="AO14">
        <v>0</v>
      </c>
      <c r="AP14">
        <v>6</v>
      </c>
      <c r="AQ14">
        <v>5</v>
      </c>
      <c r="AR14">
        <v>3</v>
      </c>
      <c r="AS14">
        <v>0</v>
      </c>
      <c r="AT14">
        <v>6</v>
      </c>
      <c r="AU14">
        <v>1</v>
      </c>
      <c r="AV14">
        <v>9</v>
      </c>
      <c r="AW14">
        <v>28</v>
      </c>
      <c r="AX14">
        <v>2</v>
      </c>
      <c r="AY14">
        <v>0</v>
      </c>
      <c r="AZ14">
        <v>7</v>
      </c>
      <c r="BA14">
        <v>3</v>
      </c>
      <c r="BB14">
        <v>2</v>
      </c>
      <c r="BC14">
        <v>0</v>
      </c>
      <c r="BD14">
        <v>9</v>
      </c>
      <c r="BE14">
        <v>9</v>
      </c>
      <c r="BF14">
        <v>4</v>
      </c>
      <c r="BG14">
        <v>1</v>
      </c>
      <c r="BH14">
        <v>0</v>
      </c>
      <c r="BI14">
        <v>3</v>
      </c>
      <c r="BJ14">
        <v>1</v>
      </c>
      <c r="BK14">
        <v>1</v>
      </c>
      <c r="BL14">
        <v>13</v>
      </c>
      <c r="BM14">
        <v>1</v>
      </c>
      <c r="BN14">
        <v>0</v>
      </c>
      <c r="BO14">
        <v>0</v>
      </c>
      <c r="BP14">
        <v>0</v>
      </c>
      <c r="BQ14">
        <v>0</v>
      </c>
      <c r="BR14">
        <v>0</v>
      </c>
      <c r="BS14">
        <v>0</v>
      </c>
      <c r="BT14">
        <v>5</v>
      </c>
      <c r="BU14">
        <v>0</v>
      </c>
      <c r="BV14">
        <v>0</v>
      </c>
      <c r="BW14">
        <v>1</v>
      </c>
      <c r="BX14">
        <v>1</v>
      </c>
      <c r="BY14">
        <v>0</v>
      </c>
      <c r="BZ14">
        <v>0</v>
      </c>
      <c r="CA14">
        <v>0</v>
      </c>
      <c r="CB14">
        <v>0</v>
      </c>
      <c r="CC14">
        <v>24</v>
      </c>
      <c r="CD14">
        <v>0</v>
      </c>
      <c r="CE14">
        <v>0</v>
      </c>
      <c r="CF14">
        <v>2</v>
      </c>
      <c r="CG14">
        <v>0</v>
      </c>
      <c r="CH14">
        <v>0</v>
      </c>
      <c r="CI14">
        <v>0</v>
      </c>
      <c r="CJ14">
        <v>0</v>
      </c>
      <c r="CK14">
        <v>1</v>
      </c>
      <c r="CL14">
        <v>0</v>
      </c>
      <c r="CM14">
        <v>1</v>
      </c>
      <c r="CN14">
        <v>3</v>
      </c>
      <c r="CO14">
        <v>0</v>
      </c>
      <c r="CP14">
        <v>0</v>
      </c>
      <c r="CQ14">
        <v>3</v>
      </c>
      <c r="CR14">
        <v>0</v>
      </c>
      <c r="CS14">
        <v>1</v>
      </c>
      <c r="CT14">
        <v>2</v>
      </c>
      <c r="CU14">
        <v>0</v>
      </c>
      <c r="CV14">
        <v>0</v>
      </c>
      <c r="CW14">
        <v>5</v>
      </c>
      <c r="CX14">
        <v>0</v>
      </c>
      <c r="CY14">
        <v>1</v>
      </c>
      <c r="CZ14">
        <v>14</v>
      </c>
      <c r="DA14">
        <v>2</v>
      </c>
      <c r="DB14">
        <v>0</v>
      </c>
      <c r="DC14">
        <v>0</v>
      </c>
      <c r="DD14">
        <v>9</v>
      </c>
      <c r="DE14">
        <v>0</v>
      </c>
      <c r="DF14">
        <v>0</v>
      </c>
      <c r="DG14">
        <v>0</v>
      </c>
    </row>
    <row r="15" spans="1:111" x14ac:dyDescent="0.25">
      <c r="A15" t="s">
        <v>1597</v>
      </c>
      <c r="C15">
        <v>17</v>
      </c>
      <c r="D15">
        <v>8</v>
      </c>
      <c r="E15">
        <v>3</v>
      </c>
      <c r="F15">
        <v>4</v>
      </c>
      <c r="G15">
        <v>0</v>
      </c>
      <c r="H15">
        <v>2</v>
      </c>
      <c r="I15">
        <v>4</v>
      </c>
      <c r="J15">
        <v>47</v>
      </c>
      <c r="K15">
        <v>0</v>
      </c>
      <c r="L15">
        <v>0</v>
      </c>
      <c r="M15">
        <v>21</v>
      </c>
      <c r="N15">
        <v>0</v>
      </c>
      <c r="O15">
        <v>2</v>
      </c>
      <c r="P15">
        <v>0</v>
      </c>
      <c r="Q15">
        <v>11</v>
      </c>
      <c r="R15">
        <v>10</v>
      </c>
      <c r="S15">
        <v>0</v>
      </c>
      <c r="T15">
        <v>2</v>
      </c>
      <c r="U15">
        <v>0</v>
      </c>
      <c r="V15">
        <v>0</v>
      </c>
      <c r="W15">
        <v>5</v>
      </c>
      <c r="X15">
        <v>5</v>
      </c>
      <c r="Y15">
        <v>0</v>
      </c>
      <c r="Z15">
        <v>6</v>
      </c>
      <c r="AA15">
        <v>0</v>
      </c>
      <c r="AB15">
        <v>1</v>
      </c>
      <c r="AC15">
        <v>0</v>
      </c>
      <c r="AD15">
        <v>0</v>
      </c>
      <c r="AE15">
        <v>0</v>
      </c>
      <c r="AF15">
        <v>6</v>
      </c>
      <c r="AG15">
        <v>1</v>
      </c>
      <c r="AH15">
        <v>0</v>
      </c>
      <c r="AI15">
        <v>0</v>
      </c>
      <c r="AJ15">
        <v>0</v>
      </c>
      <c r="AK15">
        <v>1</v>
      </c>
      <c r="AL15">
        <v>0</v>
      </c>
      <c r="AM15">
        <v>0</v>
      </c>
      <c r="AN15">
        <v>13</v>
      </c>
      <c r="AO15">
        <v>0</v>
      </c>
      <c r="AP15">
        <v>6</v>
      </c>
      <c r="AQ15">
        <v>5</v>
      </c>
      <c r="AR15">
        <v>3</v>
      </c>
      <c r="AS15">
        <v>0</v>
      </c>
      <c r="AT15">
        <v>3</v>
      </c>
      <c r="AU15">
        <v>1</v>
      </c>
      <c r="AV15">
        <v>4</v>
      </c>
      <c r="AW15">
        <v>6</v>
      </c>
      <c r="AX15">
        <v>2</v>
      </c>
      <c r="AY15">
        <v>0</v>
      </c>
      <c r="AZ15">
        <v>6</v>
      </c>
      <c r="BA15">
        <v>3</v>
      </c>
      <c r="BB15">
        <v>0</v>
      </c>
      <c r="BC15">
        <v>0</v>
      </c>
      <c r="BD15">
        <v>9</v>
      </c>
      <c r="BE15">
        <v>7</v>
      </c>
      <c r="BF15">
        <v>4</v>
      </c>
      <c r="BG15">
        <v>1</v>
      </c>
      <c r="BH15">
        <v>0</v>
      </c>
      <c r="BI15">
        <v>3</v>
      </c>
      <c r="BJ15">
        <v>1</v>
      </c>
      <c r="BK15">
        <v>0</v>
      </c>
      <c r="BL15">
        <v>7</v>
      </c>
      <c r="BM15">
        <v>1</v>
      </c>
      <c r="BN15">
        <v>0</v>
      </c>
      <c r="BO15">
        <v>0</v>
      </c>
      <c r="BP15">
        <v>0</v>
      </c>
      <c r="BQ15">
        <v>0</v>
      </c>
      <c r="BR15">
        <v>0</v>
      </c>
      <c r="BS15">
        <v>0</v>
      </c>
      <c r="BT15">
        <v>5</v>
      </c>
      <c r="BU15">
        <v>0</v>
      </c>
      <c r="BV15">
        <v>0</v>
      </c>
      <c r="BW15">
        <v>1</v>
      </c>
      <c r="BX15">
        <v>1</v>
      </c>
      <c r="BY15">
        <v>0</v>
      </c>
      <c r="BZ15">
        <v>0</v>
      </c>
      <c r="CA15">
        <v>0</v>
      </c>
      <c r="CB15">
        <v>0</v>
      </c>
      <c r="CC15">
        <v>24</v>
      </c>
      <c r="CD15">
        <v>0</v>
      </c>
      <c r="CE15">
        <v>0</v>
      </c>
      <c r="CF15">
        <v>2</v>
      </c>
      <c r="CG15">
        <v>0</v>
      </c>
      <c r="CH15">
        <v>0</v>
      </c>
      <c r="CI15">
        <v>0</v>
      </c>
      <c r="CJ15">
        <v>0</v>
      </c>
      <c r="CK15">
        <v>1</v>
      </c>
      <c r="CL15">
        <v>0</v>
      </c>
      <c r="CM15">
        <v>1</v>
      </c>
      <c r="CN15">
        <v>3</v>
      </c>
      <c r="CO15">
        <v>0</v>
      </c>
      <c r="CP15">
        <v>0</v>
      </c>
      <c r="CQ15">
        <v>3</v>
      </c>
      <c r="CR15">
        <v>0</v>
      </c>
      <c r="CS15">
        <v>1</v>
      </c>
      <c r="CT15">
        <v>2</v>
      </c>
      <c r="CU15">
        <v>0</v>
      </c>
      <c r="CV15">
        <v>0</v>
      </c>
      <c r="CW15">
        <v>5</v>
      </c>
      <c r="CX15">
        <v>0</v>
      </c>
      <c r="CY15">
        <v>1</v>
      </c>
      <c r="CZ15">
        <v>2</v>
      </c>
      <c r="DA15">
        <v>0</v>
      </c>
      <c r="DB15">
        <v>0</v>
      </c>
      <c r="DC15">
        <v>0</v>
      </c>
      <c r="DD15">
        <v>8</v>
      </c>
      <c r="DE15">
        <v>0</v>
      </c>
      <c r="DF15">
        <v>0</v>
      </c>
      <c r="DG15">
        <v>0</v>
      </c>
    </row>
    <row r="16" spans="1:111" x14ac:dyDescent="0.25">
      <c r="A16" t="s">
        <v>1491</v>
      </c>
      <c r="C16">
        <v>48</v>
      </c>
      <c r="D16">
        <v>61</v>
      </c>
      <c r="E16">
        <v>53</v>
      </c>
      <c r="F16">
        <v>85</v>
      </c>
      <c r="G16">
        <v>73</v>
      </c>
      <c r="H16">
        <v>97</v>
      </c>
      <c r="I16">
        <v>223</v>
      </c>
      <c r="J16">
        <v>202</v>
      </c>
      <c r="K16">
        <v>40</v>
      </c>
      <c r="L16">
        <v>31</v>
      </c>
      <c r="M16">
        <v>89</v>
      </c>
      <c r="N16">
        <v>46</v>
      </c>
      <c r="O16">
        <v>127</v>
      </c>
      <c r="P16">
        <v>94</v>
      </c>
      <c r="Q16">
        <v>101</v>
      </c>
      <c r="R16">
        <v>142</v>
      </c>
      <c r="S16">
        <v>65</v>
      </c>
      <c r="T16">
        <v>45</v>
      </c>
      <c r="U16">
        <v>94</v>
      </c>
      <c r="V16">
        <v>148</v>
      </c>
      <c r="W16">
        <v>54</v>
      </c>
      <c r="X16">
        <v>67</v>
      </c>
      <c r="Y16">
        <v>15</v>
      </c>
      <c r="Z16">
        <v>117</v>
      </c>
      <c r="AA16">
        <v>158</v>
      </c>
      <c r="AB16">
        <v>76</v>
      </c>
      <c r="AC16">
        <v>40</v>
      </c>
      <c r="AD16">
        <v>30</v>
      </c>
      <c r="AE16">
        <v>33</v>
      </c>
      <c r="AF16">
        <v>31</v>
      </c>
      <c r="AG16">
        <v>38</v>
      </c>
      <c r="AH16">
        <v>134</v>
      </c>
      <c r="AI16">
        <v>27</v>
      </c>
      <c r="AJ16">
        <v>131</v>
      </c>
      <c r="AK16">
        <v>36</v>
      </c>
      <c r="AL16">
        <v>104</v>
      </c>
      <c r="AM16">
        <v>47</v>
      </c>
      <c r="AN16">
        <v>65</v>
      </c>
      <c r="AO16">
        <v>91</v>
      </c>
      <c r="AP16">
        <v>37</v>
      </c>
      <c r="AQ16">
        <v>78</v>
      </c>
      <c r="AR16">
        <v>71</v>
      </c>
      <c r="AS16">
        <v>4</v>
      </c>
      <c r="AT16">
        <v>65</v>
      </c>
      <c r="AU16">
        <v>51</v>
      </c>
      <c r="AV16">
        <v>44</v>
      </c>
      <c r="AW16">
        <v>92</v>
      </c>
      <c r="AX16">
        <v>46</v>
      </c>
      <c r="AY16">
        <v>40</v>
      </c>
      <c r="AZ16">
        <v>26</v>
      </c>
      <c r="BA16">
        <v>27</v>
      </c>
      <c r="BB16">
        <v>30</v>
      </c>
      <c r="BC16">
        <v>64</v>
      </c>
      <c r="BD16">
        <v>72</v>
      </c>
      <c r="BE16">
        <v>278</v>
      </c>
      <c r="BF16">
        <v>29</v>
      </c>
      <c r="BG16">
        <v>15</v>
      </c>
      <c r="BH16">
        <v>50</v>
      </c>
      <c r="BI16">
        <v>61</v>
      </c>
      <c r="BJ16">
        <v>89</v>
      </c>
      <c r="BK16">
        <v>23</v>
      </c>
      <c r="BL16">
        <v>77</v>
      </c>
      <c r="BM16">
        <v>71</v>
      </c>
      <c r="BN16">
        <v>18</v>
      </c>
      <c r="BO16">
        <v>5</v>
      </c>
      <c r="BP16">
        <v>87</v>
      </c>
      <c r="BQ16">
        <v>14</v>
      </c>
      <c r="BR16">
        <v>22</v>
      </c>
      <c r="BS16">
        <v>58</v>
      </c>
      <c r="BT16">
        <v>86</v>
      </c>
      <c r="BU16">
        <v>21</v>
      </c>
      <c r="BV16">
        <v>232</v>
      </c>
      <c r="BW16">
        <v>46</v>
      </c>
      <c r="BX16">
        <v>26</v>
      </c>
      <c r="BY16">
        <v>53</v>
      </c>
      <c r="BZ16">
        <v>51</v>
      </c>
      <c r="CA16">
        <v>44</v>
      </c>
      <c r="CB16">
        <v>14</v>
      </c>
      <c r="CC16">
        <v>75</v>
      </c>
      <c r="CD16">
        <v>55</v>
      </c>
      <c r="CE16">
        <v>31</v>
      </c>
      <c r="CF16">
        <v>33</v>
      </c>
      <c r="CG16">
        <v>18</v>
      </c>
      <c r="CH16">
        <v>8</v>
      </c>
      <c r="CI16">
        <v>8</v>
      </c>
      <c r="CJ16">
        <v>31</v>
      </c>
      <c r="CK16">
        <v>4</v>
      </c>
      <c r="CL16">
        <v>5</v>
      </c>
      <c r="CM16">
        <v>6</v>
      </c>
      <c r="CN16">
        <v>51</v>
      </c>
      <c r="CO16">
        <v>9</v>
      </c>
      <c r="CP16">
        <v>0</v>
      </c>
      <c r="CQ16">
        <v>17</v>
      </c>
      <c r="CR16">
        <v>86</v>
      </c>
      <c r="CS16">
        <v>32</v>
      </c>
      <c r="CT16">
        <v>21</v>
      </c>
      <c r="CU16">
        <v>12</v>
      </c>
      <c r="CV16">
        <v>1</v>
      </c>
      <c r="CW16">
        <v>65</v>
      </c>
      <c r="CX16">
        <v>43</v>
      </c>
      <c r="CY16">
        <v>45</v>
      </c>
      <c r="CZ16">
        <v>42</v>
      </c>
      <c r="DA16">
        <v>18</v>
      </c>
      <c r="DB16">
        <v>8</v>
      </c>
      <c r="DC16">
        <v>74</v>
      </c>
      <c r="DD16">
        <v>63</v>
      </c>
      <c r="DE16">
        <v>60</v>
      </c>
      <c r="DF16">
        <v>37</v>
      </c>
      <c r="DG16">
        <v>89</v>
      </c>
    </row>
    <row r="17" spans="1:111" x14ac:dyDescent="0.25">
      <c r="A17" t="s">
        <v>1492</v>
      </c>
      <c r="C17">
        <v>48</v>
      </c>
      <c r="D17">
        <v>59</v>
      </c>
      <c r="E17">
        <v>52</v>
      </c>
      <c r="F17">
        <v>59</v>
      </c>
      <c r="G17">
        <v>3</v>
      </c>
      <c r="H17">
        <v>30</v>
      </c>
      <c r="I17">
        <v>219</v>
      </c>
      <c r="J17">
        <v>188</v>
      </c>
      <c r="K17">
        <v>2</v>
      </c>
      <c r="L17">
        <v>8</v>
      </c>
      <c r="M17">
        <v>81</v>
      </c>
      <c r="N17">
        <v>27</v>
      </c>
      <c r="O17">
        <v>63</v>
      </c>
      <c r="P17">
        <v>94</v>
      </c>
      <c r="Q17">
        <v>93</v>
      </c>
      <c r="R17">
        <v>142</v>
      </c>
      <c r="S17">
        <v>28</v>
      </c>
      <c r="T17">
        <v>11</v>
      </c>
      <c r="U17">
        <v>4</v>
      </c>
      <c r="V17">
        <v>115</v>
      </c>
      <c r="W17">
        <v>54</v>
      </c>
      <c r="X17">
        <v>55</v>
      </c>
      <c r="Y17">
        <v>11</v>
      </c>
      <c r="Z17">
        <v>116</v>
      </c>
      <c r="AA17">
        <v>154</v>
      </c>
      <c r="AB17">
        <v>57</v>
      </c>
      <c r="AC17">
        <v>30</v>
      </c>
      <c r="AD17">
        <v>17</v>
      </c>
      <c r="AE17">
        <v>4</v>
      </c>
      <c r="AF17">
        <v>26</v>
      </c>
      <c r="AG17">
        <v>21</v>
      </c>
      <c r="AH17">
        <v>116</v>
      </c>
      <c r="AI17">
        <v>2</v>
      </c>
      <c r="AJ17">
        <v>24</v>
      </c>
      <c r="AK17">
        <v>35</v>
      </c>
      <c r="AL17">
        <v>66</v>
      </c>
      <c r="AM17">
        <v>36</v>
      </c>
      <c r="AN17">
        <v>54</v>
      </c>
      <c r="AO17">
        <v>75</v>
      </c>
      <c r="AP17">
        <v>27</v>
      </c>
      <c r="AQ17">
        <v>30</v>
      </c>
      <c r="AR17">
        <v>63</v>
      </c>
      <c r="AS17">
        <v>1</v>
      </c>
      <c r="AT17">
        <v>7</v>
      </c>
      <c r="AU17">
        <v>37</v>
      </c>
      <c r="AV17">
        <v>16</v>
      </c>
      <c r="AW17">
        <v>33</v>
      </c>
      <c r="AX17">
        <v>20</v>
      </c>
      <c r="AY17">
        <v>34</v>
      </c>
      <c r="AZ17">
        <v>13</v>
      </c>
      <c r="BA17">
        <v>21</v>
      </c>
      <c r="BB17">
        <v>2</v>
      </c>
      <c r="BC17">
        <v>32</v>
      </c>
      <c r="BD17">
        <v>69</v>
      </c>
      <c r="BE17">
        <v>179</v>
      </c>
      <c r="BF17">
        <v>26</v>
      </c>
      <c r="BG17">
        <v>15</v>
      </c>
      <c r="BH17">
        <v>48</v>
      </c>
      <c r="BI17">
        <v>60</v>
      </c>
      <c r="BJ17">
        <v>80</v>
      </c>
      <c r="BK17">
        <v>4</v>
      </c>
      <c r="BL17">
        <v>26</v>
      </c>
      <c r="BM17">
        <v>37</v>
      </c>
      <c r="BN17">
        <v>16</v>
      </c>
      <c r="BO17">
        <v>2</v>
      </c>
      <c r="BP17">
        <v>37</v>
      </c>
      <c r="BQ17">
        <v>12</v>
      </c>
      <c r="BR17">
        <v>1</v>
      </c>
      <c r="BS17">
        <v>57</v>
      </c>
      <c r="BT17">
        <v>80</v>
      </c>
      <c r="BU17">
        <v>15</v>
      </c>
      <c r="BV17">
        <v>198</v>
      </c>
      <c r="BW17">
        <v>38</v>
      </c>
      <c r="BX17">
        <v>24</v>
      </c>
      <c r="BY17">
        <v>27</v>
      </c>
      <c r="BZ17">
        <v>22</v>
      </c>
      <c r="CA17">
        <v>5</v>
      </c>
      <c r="CB17">
        <v>4</v>
      </c>
      <c r="CC17">
        <v>69</v>
      </c>
      <c r="CD17">
        <v>52</v>
      </c>
      <c r="CE17">
        <v>29</v>
      </c>
      <c r="CF17">
        <v>25</v>
      </c>
      <c r="CG17">
        <v>12</v>
      </c>
      <c r="CH17">
        <v>4</v>
      </c>
      <c r="CI17">
        <v>5</v>
      </c>
      <c r="CJ17">
        <v>15</v>
      </c>
      <c r="CK17">
        <v>2</v>
      </c>
      <c r="CL17">
        <v>4</v>
      </c>
      <c r="CM17">
        <v>3</v>
      </c>
      <c r="CN17">
        <v>40</v>
      </c>
      <c r="CO17">
        <v>8</v>
      </c>
      <c r="CP17">
        <v>0</v>
      </c>
      <c r="CQ17">
        <v>13</v>
      </c>
      <c r="CR17">
        <v>67</v>
      </c>
      <c r="CS17">
        <v>31</v>
      </c>
      <c r="CT17">
        <v>18</v>
      </c>
      <c r="CU17">
        <v>5</v>
      </c>
      <c r="CV17">
        <v>0</v>
      </c>
      <c r="CW17">
        <v>65</v>
      </c>
      <c r="CX17">
        <v>24</v>
      </c>
      <c r="CY17">
        <v>39</v>
      </c>
      <c r="CZ17">
        <v>8</v>
      </c>
      <c r="DA17">
        <v>4</v>
      </c>
      <c r="DB17">
        <v>5</v>
      </c>
      <c r="DC17">
        <v>33</v>
      </c>
      <c r="DD17">
        <v>55</v>
      </c>
      <c r="DE17">
        <v>23</v>
      </c>
      <c r="DF17">
        <v>15</v>
      </c>
      <c r="DG17">
        <v>66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G36"/>
  <sheetViews>
    <sheetView workbookViewId="0">
      <selection sqref="A1:DG36"/>
    </sheetView>
  </sheetViews>
  <sheetFormatPr defaultRowHeight="15" x14ac:dyDescent="0.25"/>
  <sheetData>
    <row r="1" spans="1:111" x14ac:dyDescent="0.25">
      <c r="A1" t="s">
        <v>1457</v>
      </c>
    </row>
    <row r="3" spans="1:111" x14ac:dyDescent="0.25">
      <c r="A3" t="s">
        <v>1458</v>
      </c>
      <c r="B3" s="18">
        <v>44490.568749999999</v>
      </c>
      <c r="C3" t="s">
        <v>1459</v>
      </c>
      <c r="D3" s="19">
        <v>44287</v>
      </c>
    </row>
    <row r="5" spans="1:111" x14ac:dyDescent="0.25">
      <c r="A5" t="s">
        <v>1460</v>
      </c>
      <c r="B5" t="s">
        <v>1461</v>
      </c>
      <c r="C5" t="s">
        <v>1462</v>
      </c>
    </row>
    <row r="6" spans="1:111" x14ac:dyDescent="0.25">
      <c r="A6">
        <v>844119</v>
      </c>
      <c r="B6">
        <v>418068</v>
      </c>
      <c r="C6">
        <v>426051</v>
      </c>
    </row>
    <row r="8" spans="1:111" x14ac:dyDescent="0.25">
      <c r="B8" t="s">
        <v>1463</v>
      </c>
      <c r="C8" t="s">
        <v>14</v>
      </c>
      <c r="D8" t="s">
        <v>519</v>
      </c>
      <c r="E8" t="s">
        <v>39</v>
      </c>
      <c r="F8" t="s">
        <v>24</v>
      </c>
      <c r="G8" t="s">
        <v>566</v>
      </c>
      <c r="H8" t="s">
        <v>475</v>
      </c>
      <c r="I8" t="s">
        <v>525</v>
      </c>
      <c r="J8" t="s">
        <v>442</v>
      </c>
      <c r="K8" t="s">
        <v>451</v>
      </c>
      <c r="L8" t="s">
        <v>385</v>
      </c>
      <c r="M8" t="s">
        <v>125</v>
      </c>
      <c r="N8" t="s">
        <v>430</v>
      </c>
      <c r="O8" t="s">
        <v>469</v>
      </c>
      <c r="P8" t="s">
        <v>46</v>
      </c>
      <c r="Q8" t="s">
        <v>471</v>
      </c>
      <c r="R8" t="s">
        <v>51</v>
      </c>
      <c r="S8" t="s">
        <v>88</v>
      </c>
      <c r="T8" t="s">
        <v>400</v>
      </c>
      <c r="U8" t="s">
        <v>437</v>
      </c>
      <c r="V8" t="s">
        <v>536</v>
      </c>
      <c r="W8" t="s">
        <v>419</v>
      </c>
      <c r="X8" t="s">
        <v>132</v>
      </c>
      <c r="Y8" t="s">
        <v>95</v>
      </c>
      <c r="Z8" t="s">
        <v>531</v>
      </c>
      <c r="AA8" t="s">
        <v>490</v>
      </c>
      <c r="AB8" t="s">
        <v>417</v>
      </c>
      <c r="AC8" t="s">
        <v>67</v>
      </c>
      <c r="AD8" t="s">
        <v>137</v>
      </c>
      <c r="AE8" t="s">
        <v>412</v>
      </c>
      <c r="AF8" t="s">
        <v>100</v>
      </c>
      <c r="AG8" t="s">
        <v>74</v>
      </c>
      <c r="AH8" t="s">
        <v>481</v>
      </c>
      <c r="AI8" t="s">
        <v>142</v>
      </c>
      <c r="AJ8" t="s">
        <v>571</v>
      </c>
      <c r="AK8" t="s">
        <v>513</v>
      </c>
      <c r="AL8" t="s">
        <v>166</v>
      </c>
      <c r="AM8" t="s">
        <v>555</v>
      </c>
      <c r="AN8" t="s">
        <v>515</v>
      </c>
      <c r="AO8" t="s">
        <v>501</v>
      </c>
      <c r="AP8" t="s">
        <v>105</v>
      </c>
      <c r="AQ8" t="s">
        <v>542</v>
      </c>
      <c r="AR8" t="s">
        <v>56</v>
      </c>
      <c r="AS8" t="s">
        <v>576</v>
      </c>
      <c r="AT8" t="s">
        <v>78</v>
      </c>
      <c r="AU8" t="s">
        <v>546</v>
      </c>
      <c r="AV8" t="s">
        <v>496</v>
      </c>
      <c r="AW8" t="s">
        <v>57</v>
      </c>
      <c r="AX8" t="s">
        <v>406</v>
      </c>
      <c r="AY8" t="s">
        <v>147</v>
      </c>
      <c r="AZ8" t="s">
        <v>110</v>
      </c>
      <c r="BA8" t="s">
        <v>457</v>
      </c>
      <c r="BB8" t="s">
        <v>550</v>
      </c>
      <c r="BC8" t="s">
        <v>115</v>
      </c>
      <c r="BD8" t="s">
        <v>173</v>
      </c>
      <c r="BE8" t="s">
        <v>152</v>
      </c>
      <c r="BF8" t="s">
        <v>395</v>
      </c>
      <c r="BG8" t="s">
        <v>535</v>
      </c>
      <c r="BH8" t="s">
        <v>465</v>
      </c>
      <c r="BI8" t="s">
        <v>462</v>
      </c>
      <c r="BJ8" t="s">
        <v>560</v>
      </c>
      <c r="BK8" t="s">
        <v>425</v>
      </c>
      <c r="BL8" t="s">
        <v>178</v>
      </c>
      <c r="BM8" t="s">
        <v>60</v>
      </c>
      <c r="BN8" t="s">
        <v>62</v>
      </c>
      <c r="BO8" t="s">
        <v>447</v>
      </c>
      <c r="BP8" t="s">
        <v>893</v>
      </c>
      <c r="BQ8" t="s">
        <v>836</v>
      </c>
      <c r="BR8" t="s">
        <v>895</v>
      </c>
      <c r="BS8" t="s">
        <v>876</v>
      </c>
      <c r="BT8" t="s">
        <v>991</v>
      </c>
      <c r="BU8" t="s">
        <v>968</v>
      </c>
      <c r="BV8" t="s">
        <v>996</v>
      </c>
      <c r="BW8" t="s">
        <v>940</v>
      </c>
      <c r="BX8" t="s">
        <v>930</v>
      </c>
      <c r="BY8" t="s">
        <v>948</v>
      </c>
      <c r="BZ8" t="s">
        <v>924</v>
      </c>
      <c r="CA8" t="s">
        <v>157</v>
      </c>
      <c r="CB8" t="s">
        <v>826</v>
      </c>
      <c r="CC8" t="s">
        <v>887</v>
      </c>
      <c r="CD8" t="s">
        <v>903</v>
      </c>
      <c r="CE8" t="s">
        <v>973</v>
      </c>
      <c r="CF8" t="s">
        <v>959</v>
      </c>
      <c r="CG8" t="s">
        <v>847</v>
      </c>
      <c r="CH8" t="s">
        <v>854</v>
      </c>
      <c r="CI8" t="s">
        <v>881</v>
      </c>
      <c r="CJ8" t="s">
        <v>908</v>
      </c>
      <c r="CK8" t="s">
        <v>859</v>
      </c>
      <c r="CL8" t="s">
        <v>865</v>
      </c>
      <c r="CM8" t="s">
        <v>914</v>
      </c>
      <c r="CN8" t="s">
        <v>965</v>
      </c>
      <c r="CO8" t="s">
        <v>929</v>
      </c>
      <c r="CP8" t="s">
        <v>801</v>
      </c>
      <c r="CQ8" t="s">
        <v>978</v>
      </c>
      <c r="CR8" t="s">
        <v>980</v>
      </c>
      <c r="CS8" t="s">
        <v>1010</v>
      </c>
      <c r="CT8" t="s">
        <v>831</v>
      </c>
      <c r="CU8" t="s">
        <v>816</v>
      </c>
      <c r="CV8" t="s">
        <v>842</v>
      </c>
      <c r="CW8" t="s">
        <v>871</v>
      </c>
      <c r="CX8" t="s">
        <v>953</v>
      </c>
      <c r="CY8" t="s">
        <v>919</v>
      </c>
      <c r="CZ8" t="s">
        <v>473</v>
      </c>
      <c r="DA8" t="s">
        <v>821</v>
      </c>
      <c r="DB8" t="s">
        <v>83</v>
      </c>
      <c r="DC8" t="s">
        <v>29</v>
      </c>
      <c r="DD8" t="s">
        <v>162</v>
      </c>
      <c r="DE8" t="s">
        <v>34</v>
      </c>
      <c r="DF8" t="s">
        <v>486</v>
      </c>
      <c r="DG8" t="s">
        <v>1008</v>
      </c>
    </row>
    <row r="9" spans="1:111" x14ac:dyDescent="0.25">
      <c r="A9" t="s">
        <v>1379</v>
      </c>
    </row>
    <row r="10" spans="1:111" x14ac:dyDescent="0.25">
      <c r="A10" t="s">
        <v>1413</v>
      </c>
      <c r="C10">
        <v>6703</v>
      </c>
      <c r="D10">
        <v>6424</v>
      </c>
      <c r="E10">
        <v>5741</v>
      </c>
      <c r="F10">
        <v>6331</v>
      </c>
      <c r="G10">
        <v>12145</v>
      </c>
      <c r="H10">
        <v>11641</v>
      </c>
      <c r="I10">
        <v>14478</v>
      </c>
      <c r="J10">
        <v>19841</v>
      </c>
      <c r="K10">
        <v>7833</v>
      </c>
      <c r="L10">
        <v>10540</v>
      </c>
      <c r="M10">
        <v>3872</v>
      </c>
      <c r="N10">
        <v>17008</v>
      </c>
      <c r="O10">
        <v>7062</v>
      </c>
      <c r="P10">
        <v>5326</v>
      </c>
      <c r="Q10">
        <v>7075</v>
      </c>
      <c r="R10">
        <v>8519</v>
      </c>
      <c r="S10">
        <v>11371</v>
      </c>
      <c r="T10">
        <v>6365</v>
      </c>
      <c r="U10">
        <v>9806</v>
      </c>
      <c r="V10">
        <v>12535</v>
      </c>
      <c r="W10">
        <v>3346</v>
      </c>
      <c r="X10">
        <v>5607</v>
      </c>
      <c r="Y10">
        <v>2308</v>
      </c>
      <c r="Z10">
        <v>9682</v>
      </c>
      <c r="AA10">
        <v>13373</v>
      </c>
      <c r="AB10">
        <v>4583</v>
      </c>
      <c r="AC10">
        <v>4697</v>
      </c>
      <c r="AD10">
        <v>5568</v>
      </c>
      <c r="AE10">
        <v>3601</v>
      </c>
      <c r="AF10">
        <v>2941</v>
      </c>
      <c r="AG10">
        <v>18918</v>
      </c>
      <c r="AH10">
        <v>3571</v>
      </c>
      <c r="AI10">
        <v>9776</v>
      </c>
      <c r="AJ10">
        <v>3724</v>
      </c>
      <c r="AK10">
        <v>8421</v>
      </c>
      <c r="AL10">
        <v>5115</v>
      </c>
      <c r="AM10">
        <v>4835</v>
      </c>
      <c r="AN10">
        <v>4474</v>
      </c>
      <c r="AO10">
        <v>2978</v>
      </c>
      <c r="AP10">
        <v>5757</v>
      </c>
      <c r="AQ10">
        <v>3142</v>
      </c>
      <c r="AR10">
        <v>4117</v>
      </c>
      <c r="AS10">
        <v>3830</v>
      </c>
      <c r="AT10">
        <v>7157</v>
      </c>
      <c r="AU10">
        <v>5160</v>
      </c>
      <c r="AV10">
        <v>6569</v>
      </c>
      <c r="AW10">
        <v>5234</v>
      </c>
      <c r="AX10">
        <v>6475</v>
      </c>
      <c r="AY10">
        <v>6793</v>
      </c>
      <c r="AZ10">
        <v>4712</v>
      </c>
      <c r="BA10">
        <v>3395</v>
      </c>
      <c r="BB10">
        <v>4741</v>
      </c>
      <c r="BC10">
        <v>8716</v>
      </c>
      <c r="BD10">
        <v>20643</v>
      </c>
      <c r="BE10">
        <v>3767</v>
      </c>
      <c r="BF10">
        <v>3815</v>
      </c>
      <c r="BG10">
        <v>4743</v>
      </c>
      <c r="BH10">
        <v>2984</v>
      </c>
      <c r="BI10">
        <v>3186</v>
      </c>
      <c r="BJ10">
        <v>5110</v>
      </c>
      <c r="BK10">
        <v>3641</v>
      </c>
      <c r="BL10">
        <v>7158</v>
      </c>
      <c r="BM10">
        <v>4768</v>
      </c>
      <c r="BN10">
        <v>4860</v>
      </c>
      <c r="BO10">
        <v>3308</v>
      </c>
      <c r="BP10">
        <v>13002</v>
      </c>
      <c r="BQ10">
        <v>10104</v>
      </c>
      <c r="BR10">
        <v>7383</v>
      </c>
      <c r="BS10">
        <v>13949</v>
      </c>
      <c r="BT10">
        <v>10054</v>
      </c>
      <c r="BU10">
        <v>5689</v>
      </c>
      <c r="BV10">
        <v>14045</v>
      </c>
      <c r="BW10">
        <v>9289</v>
      </c>
      <c r="BX10">
        <v>10395</v>
      </c>
      <c r="BY10">
        <v>9360</v>
      </c>
      <c r="BZ10">
        <v>5665</v>
      </c>
      <c r="CA10">
        <v>5376</v>
      </c>
      <c r="CB10">
        <v>6524</v>
      </c>
      <c r="CC10">
        <v>6595</v>
      </c>
      <c r="CD10">
        <v>15639</v>
      </c>
      <c r="CE10">
        <v>4843</v>
      </c>
      <c r="CF10">
        <v>8165</v>
      </c>
      <c r="CG10">
        <v>6279</v>
      </c>
      <c r="CH10">
        <v>6678</v>
      </c>
      <c r="CI10">
        <v>3181</v>
      </c>
      <c r="CJ10">
        <v>7582</v>
      </c>
      <c r="CK10">
        <v>3435</v>
      </c>
      <c r="CL10">
        <v>3177</v>
      </c>
      <c r="CM10">
        <v>5037</v>
      </c>
      <c r="CN10">
        <v>7922</v>
      </c>
      <c r="CO10">
        <v>4717</v>
      </c>
      <c r="CP10">
        <v>6810</v>
      </c>
      <c r="CQ10">
        <v>4992</v>
      </c>
      <c r="CR10">
        <v>10558</v>
      </c>
      <c r="CS10">
        <v>10470</v>
      </c>
      <c r="CT10">
        <v>4813</v>
      </c>
      <c r="CU10">
        <v>5027</v>
      </c>
      <c r="CV10">
        <v>3804</v>
      </c>
      <c r="CW10">
        <v>6810</v>
      </c>
      <c r="CX10">
        <v>4122</v>
      </c>
      <c r="CY10">
        <v>8205</v>
      </c>
      <c r="CZ10">
        <v>4888</v>
      </c>
      <c r="DA10">
        <v>6642</v>
      </c>
      <c r="DB10">
        <v>2208</v>
      </c>
      <c r="DC10">
        <v>6624</v>
      </c>
      <c r="DD10">
        <v>3491</v>
      </c>
      <c r="DE10">
        <v>20929</v>
      </c>
      <c r="DF10">
        <v>8501</v>
      </c>
      <c r="DG10">
        <v>21367</v>
      </c>
    </row>
    <row r="11" spans="1:111" x14ac:dyDescent="0.25">
      <c r="A11" t="s">
        <v>1414</v>
      </c>
      <c r="C11">
        <v>198</v>
      </c>
      <c r="D11">
        <v>290</v>
      </c>
      <c r="E11">
        <v>275</v>
      </c>
      <c r="F11">
        <v>218</v>
      </c>
      <c r="G11">
        <v>580</v>
      </c>
      <c r="H11">
        <v>506</v>
      </c>
      <c r="I11">
        <v>660</v>
      </c>
      <c r="J11">
        <v>890</v>
      </c>
      <c r="K11">
        <v>362</v>
      </c>
      <c r="L11">
        <v>466</v>
      </c>
      <c r="M11">
        <v>149</v>
      </c>
      <c r="N11">
        <v>635</v>
      </c>
      <c r="O11">
        <v>329</v>
      </c>
      <c r="P11">
        <v>225</v>
      </c>
      <c r="Q11">
        <v>310</v>
      </c>
      <c r="R11">
        <v>344</v>
      </c>
      <c r="S11">
        <v>510</v>
      </c>
      <c r="T11">
        <v>346</v>
      </c>
      <c r="U11">
        <v>477</v>
      </c>
      <c r="V11">
        <v>551</v>
      </c>
      <c r="W11">
        <v>118</v>
      </c>
      <c r="X11">
        <v>196</v>
      </c>
      <c r="Y11">
        <v>75</v>
      </c>
      <c r="Z11">
        <v>364</v>
      </c>
      <c r="AA11">
        <v>595</v>
      </c>
      <c r="AB11">
        <v>211</v>
      </c>
      <c r="AC11">
        <v>141</v>
      </c>
      <c r="AD11">
        <v>206</v>
      </c>
      <c r="AE11">
        <v>111</v>
      </c>
      <c r="AF11">
        <v>96</v>
      </c>
      <c r="AG11">
        <v>638</v>
      </c>
      <c r="AH11">
        <v>142</v>
      </c>
      <c r="AI11">
        <v>406</v>
      </c>
      <c r="AJ11">
        <v>179</v>
      </c>
      <c r="AK11">
        <v>347</v>
      </c>
      <c r="AL11">
        <v>146</v>
      </c>
      <c r="AM11">
        <v>232</v>
      </c>
      <c r="AN11">
        <v>205</v>
      </c>
      <c r="AO11">
        <v>120</v>
      </c>
      <c r="AP11">
        <v>230</v>
      </c>
      <c r="AQ11">
        <v>96</v>
      </c>
      <c r="AR11">
        <v>152</v>
      </c>
      <c r="AS11">
        <v>193</v>
      </c>
      <c r="AT11">
        <v>265</v>
      </c>
      <c r="AU11">
        <v>195</v>
      </c>
      <c r="AV11">
        <v>314</v>
      </c>
      <c r="AW11">
        <v>126</v>
      </c>
      <c r="AX11">
        <v>230</v>
      </c>
      <c r="AY11">
        <v>305</v>
      </c>
      <c r="AZ11">
        <v>151</v>
      </c>
      <c r="BA11">
        <v>130</v>
      </c>
      <c r="BB11">
        <v>233</v>
      </c>
      <c r="BC11">
        <v>286</v>
      </c>
      <c r="BD11">
        <v>883</v>
      </c>
      <c r="BE11">
        <v>98</v>
      </c>
      <c r="BF11">
        <v>110</v>
      </c>
      <c r="BG11">
        <v>228</v>
      </c>
      <c r="BH11">
        <v>121</v>
      </c>
      <c r="BI11">
        <v>106</v>
      </c>
      <c r="BJ11">
        <v>213</v>
      </c>
      <c r="BK11">
        <v>162</v>
      </c>
      <c r="BL11">
        <v>321</v>
      </c>
      <c r="BM11">
        <v>190</v>
      </c>
      <c r="BN11">
        <v>138</v>
      </c>
      <c r="BO11">
        <v>106</v>
      </c>
      <c r="BP11">
        <v>593</v>
      </c>
      <c r="BQ11">
        <v>327</v>
      </c>
      <c r="BR11">
        <v>314</v>
      </c>
      <c r="BS11">
        <v>544</v>
      </c>
      <c r="BT11">
        <v>474</v>
      </c>
      <c r="BU11">
        <v>245</v>
      </c>
      <c r="BV11">
        <v>520</v>
      </c>
      <c r="BW11">
        <v>442</v>
      </c>
      <c r="BX11">
        <v>353</v>
      </c>
      <c r="BY11">
        <v>398</v>
      </c>
      <c r="BZ11">
        <v>206</v>
      </c>
      <c r="CA11">
        <v>134</v>
      </c>
      <c r="CB11">
        <v>202</v>
      </c>
      <c r="CC11">
        <v>275</v>
      </c>
      <c r="CD11">
        <v>553</v>
      </c>
      <c r="CE11">
        <v>237</v>
      </c>
      <c r="CF11">
        <v>327</v>
      </c>
      <c r="CG11">
        <v>216</v>
      </c>
      <c r="CH11">
        <v>264</v>
      </c>
      <c r="CI11">
        <v>103</v>
      </c>
      <c r="CJ11">
        <v>203</v>
      </c>
      <c r="CK11">
        <v>142</v>
      </c>
      <c r="CL11">
        <v>120</v>
      </c>
      <c r="CM11">
        <v>224</v>
      </c>
      <c r="CN11">
        <v>344</v>
      </c>
      <c r="CO11">
        <v>184</v>
      </c>
      <c r="CP11">
        <v>333</v>
      </c>
      <c r="CQ11">
        <v>208</v>
      </c>
      <c r="CR11">
        <v>509</v>
      </c>
      <c r="CS11">
        <v>407</v>
      </c>
      <c r="CT11">
        <v>205</v>
      </c>
      <c r="CU11">
        <v>213</v>
      </c>
      <c r="CV11">
        <v>180</v>
      </c>
      <c r="CW11">
        <v>200</v>
      </c>
      <c r="CX11">
        <v>173</v>
      </c>
      <c r="CY11">
        <v>395</v>
      </c>
      <c r="CZ11">
        <v>203</v>
      </c>
      <c r="DA11">
        <v>301</v>
      </c>
      <c r="DB11">
        <v>48</v>
      </c>
      <c r="DC11">
        <v>219</v>
      </c>
      <c r="DD11">
        <v>120</v>
      </c>
      <c r="DE11">
        <v>423</v>
      </c>
      <c r="DF11">
        <v>308</v>
      </c>
      <c r="DG11">
        <v>523</v>
      </c>
    </row>
    <row r="12" spans="1:111" x14ac:dyDescent="0.25">
      <c r="A12" t="s">
        <v>1415</v>
      </c>
      <c r="C12">
        <v>30</v>
      </c>
      <c r="D12">
        <v>18</v>
      </c>
      <c r="E12">
        <v>36</v>
      </c>
      <c r="F12">
        <v>23</v>
      </c>
      <c r="G12">
        <v>43</v>
      </c>
      <c r="H12">
        <v>70</v>
      </c>
      <c r="I12">
        <v>53</v>
      </c>
      <c r="J12">
        <v>75</v>
      </c>
      <c r="K12">
        <v>53</v>
      </c>
      <c r="L12">
        <v>56</v>
      </c>
      <c r="M12">
        <v>18</v>
      </c>
      <c r="N12">
        <v>70</v>
      </c>
      <c r="O12">
        <v>52</v>
      </c>
      <c r="P12">
        <v>15</v>
      </c>
      <c r="Q12">
        <v>38</v>
      </c>
      <c r="R12">
        <v>66</v>
      </c>
      <c r="S12">
        <v>47</v>
      </c>
      <c r="T12">
        <v>43</v>
      </c>
      <c r="U12">
        <v>38</v>
      </c>
      <c r="V12">
        <v>70</v>
      </c>
      <c r="W12">
        <v>9</v>
      </c>
      <c r="X12">
        <v>29</v>
      </c>
      <c r="Y12">
        <v>10</v>
      </c>
      <c r="Z12">
        <v>25</v>
      </c>
      <c r="AA12">
        <v>104</v>
      </c>
      <c r="AB12">
        <v>20</v>
      </c>
      <c r="AC12">
        <v>21</v>
      </c>
      <c r="AD12">
        <v>45</v>
      </c>
      <c r="AE12">
        <v>16</v>
      </c>
      <c r="AF12">
        <v>11</v>
      </c>
      <c r="AG12">
        <v>73</v>
      </c>
      <c r="AH12">
        <v>35</v>
      </c>
      <c r="AI12">
        <v>88</v>
      </c>
      <c r="AJ12">
        <v>34</v>
      </c>
      <c r="AK12">
        <v>36</v>
      </c>
      <c r="AL12">
        <v>20</v>
      </c>
      <c r="AM12">
        <v>26</v>
      </c>
      <c r="AN12">
        <v>17</v>
      </c>
      <c r="AO12">
        <v>21</v>
      </c>
      <c r="AP12">
        <v>22</v>
      </c>
      <c r="AQ12">
        <v>10</v>
      </c>
      <c r="AR12">
        <v>32</v>
      </c>
      <c r="AS12">
        <v>5</v>
      </c>
      <c r="AT12">
        <v>30</v>
      </c>
      <c r="AU12">
        <v>17</v>
      </c>
      <c r="AV12">
        <v>19</v>
      </c>
      <c r="AW12">
        <v>16</v>
      </c>
      <c r="AX12">
        <v>26</v>
      </c>
      <c r="AY12">
        <v>39</v>
      </c>
      <c r="AZ12">
        <v>7</v>
      </c>
      <c r="BA12">
        <v>14</v>
      </c>
      <c r="BB12">
        <v>23</v>
      </c>
      <c r="BC12">
        <v>49</v>
      </c>
      <c r="BD12">
        <v>154</v>
      </c>
      <c r="BE12">
        <v>3</v>
      </c>
      <c r="BF12">
        <v>14</v>
      </c>
      <c r="BG12">
        <v>22</v>
      </c>
      <c r="BH12">
        <v>11</v>
      </c>
      <c r="BI12">
        <v>4</v>
      </c>
      <c r="BJ12">
        <v>11</v>
      </c>
      <c r="BK12">
        <v>13</v>
      </c>
      <c r="BL12">
        <v>25</v>
      </c>
      <c r="BM12">
        <v>27</v>
      </c>
      <c r="BN12">
        <v>18</v>
      </c>
      <c r="BO12">
        <v>8</v>
      </c>
      <c r="BP12">
        <v>95</v>
      </c>
      <c r="BQ12">
        <v>36</v>
      </c>
      <c r="BR12">
        <v>27</v>
      </c>
      <c r="BS12">
        <v>26</v>
      </c>
      <c r="BT12">
        <v>49</v>
      </c>
      <c r="BU12">
        <v>23</v>
      </c>
      <c r="BV12">
        <v>64</v>
      </c>
      <c r="BW12">
        <v>11</v>
      </c>
      <c r="BX12">
        <v>37</v>
      </c>
      <c r="BY12">
        <v>28</v>
      </c>
      <c r="BZ12">
        <v>44</v>
      </c>
      <c r="CA12">
        <v>16</v>
      </c>
      <c r="CB12">
        <v>11</v>
      </c>
      <c r="CC12">
        <v>40</v>
      </c>
      <c r="CD12">
        <v>32</v>
      </c>
      <c r="CE12">
        <v>10</v>
      </c>
      <c r="CF12">
        <v>33</v>
      </c>
      <c r="CG12">
        <v>8</v>
      </c>
      <c r="CH12">
        <v>37</v>
      </c>
      <c r="CI12">
        <v>15</v>
      </c>
      <c r="CJ12">
        <v>15</v>
      </c>
      <c r="CK12">
        <v>12</v>
      </c>
      <c r="CL12">
        <v>18</v>
      </c>
      <c r="CM12">
        <v>43</v>
      </c>
      <c r="CN12">
        <v>28</v>
      </c>
      <c r="CO12">
        <v>20</v>
      </c>
      <c r="CP12">
        <v>46</v>
      </c>
      <c r="CQ12">
        <v>14</v>
      </c>
      <c r="CR12">
        <v>35</v>
      </c>
      <c r="CS12">
        <v>53</v>
      </c>
      <c r="CT12">
        <v>24</v>
      </c>
      <c r="CU12">
        <v>28</v>
      </c>
      <c r="CV12">
        <v>24</v>
      </c>
      <c r="CW12">
        <v>39</v>
      </c>
      <c r="CX12">
        <v>35</v>
      </c>
      <c r="CY12">
        <v>53</v>
      </c>
      <c r="CZ12">
        <v>35</v>
      </c>
      <c r="DA12">
        <v>50</v>
      </c>
      <c r="DB12">
        <v>8</v>
      </c>
      <c r="DC12">
        <v>32</v>
      </c>
      <c r="DD12">
        <v>27</v>
      </c>
      <c r="DE12">
        <v>44</v>
      </c>
      <c r="DF12">
        <v>46</v>
      </c>
      <c r="DG12">
        <v>47</v>
      </c>
    </row>
    <row r="13" spans="1:111" x14ac:dyDescent="0.25">
      <c r="A13" t="s">
        <v>1464</v>
      </c>
      <c r="C13">
        <v>0</v>
      </c>
      <c r="D13">
        <v>0</v>
      </c>
      <c r="E13">
        <v>0</v>
      </c>
      <c r="F13">
        <v>0</v>
      </c>
      <c r="G13">
        <v>0</v>
      </c>
      <c r="H13">
        <v>0</v>
      </c>
      <c r="I13">
        <v>0</v>
      </c>
      <c r="J13">
        <v>0</v>
      </c>
      <c r="K13">
        <v>0</v>
      </c>
      <c r="L13">
        <v>0</v>
      </c>
      <c r="M13">
        <v>0</v>
      </c>
      <c r="N13">
        <v>0</v>
      </c>
      <c r="O13">
        <v>0</v>
      </c>
      <c r="P13">
        <v>0</v>
      </c>
      <c r="Q13">
        <v>0</v>
      </c>
      <c r="R13">
        <v>0</v>
      </c>
      <c r="S13">
        <v>0</v>
      </c>
      <c r="T13">
        <v>0</v>
      </c>
      <c r="U13">
        <v>0</v>
      </c>
      <c r="V13">
        <v>0</v>
      </c>
      <c r="W13">
        <v>0</v>
      </c>
      <c r="X13">
        <v>0</v>
      </c>
      <c r="Y13">
        <v>0</v>
      </c>
      <c r="Z13">
        <v>0</v>
      </c>
      <c r="AA13">
        <v>0</v>
      </c>
      <c r="AB13">
        <v>0</v>
      </c>
      <c r="AC13">
        <v>0</v>
      </c>
      <c r="AD13">
        <v>0</v>
      </c>
      <c r="AE13">
        <v>0</v>
      </c>
      <c r="AF13">
        <v>0</v>
      </c>
      <c r="AG13">
        <v>0</v>
      </c>
      <c r="AH13">
        <v>0</v>
      </c>
      <c r="AI13">
        <v>0</v>
      </c>
      <c r="AJ13">
        <v>0</v>
      </c>
      <c r="AK13">
        <v>0</v>
      </c>
      <c r="AL13">
        <v>0</v>
      </c>
      <c r="AM13">
        <v>0</v>
      </c>
      <c r="AN13">
        <v>0</v>
      </c>
      <c r="AO13">
        <v>0</v>
      </c>
      <c r="AP13">
        <v>0</v>
      </c>
      <c r="AQ13">
        <v>0</v>
      </c>
      <c r="AR13">
        <v>0</v>
      </c>
      <c r="AS13">
        <v>0</v>
      </c>
      <c r="AT13">
        <v>0</v>
      </c>
      <c r="AU13">
        <v>0</v>
      </c>
      <c r="AV13">
        <v>0</v>
      </c>
      <c r="AW13">
        <v>0</v>
      </c>
      <c r="AX13">
        <v>0</v>
      </c>
      <c r="AY13">
        <v>0</v>
      </c>
      <c r="AZ13">
        <v>0</v>
      </c>
      <c r="BA13">
        <v>0</v>
      </c>
      <c r="BB13">
        <v>0</v>
      </c>
      <c r="BC13">
        <v>0</v>
      </c>
      <c r="BD13">
        <v>0</v>
      </c>
      <c r="BE13">
        <v>0</v>
      </c>
      <c r="BF13">
        <v>0</v>
      </c>
      <c r="BG13">
        <v>0</v>
      </c>
      <c r="BH13">
        <v>0</v>
      </c>
      <c r="BI13">
        <v>0</v>
      </c>
      <c r="BJ13">
        <v>0</v>
      </c>
      <c r="BK13">
        <v>0</v>
      </c>
      <c r="BL13">
        <v>0</v>
      </c>
      <c r="BM13">
        <v>0</v>
      </c>
      <c r="BN13">
        <v>0</v>
      </c>
      <c r="BO13">
        <v>0</v>
      </c>
      <c r="BP13">
        <v>0</v>
      </c>
      <c r="BQ13">
        <v>0</v>
      </c>
      <c r="BR13">
        <v>0</v>
      </c>
      <c r="BS13">
        <v>0</v>
      </c>
      <c r="BT13">
        <v>0</v>
      </c>
      <c r="BU13">
        <v>0</v>
      </c>
      <c r="BV13">
        <v>0</v>
      </c>
      <c r="BW13">
        <v>0</v>
      </c>
      <c r="BX13">
        <v>0</v>
      </c>
      <c r="BY13">
        <v>0</v>
      </c>
      <c r="BZ13">
        <v>0</v>
      </c>
      <c r="CA13">
        <v>0</v>
      </c>
      <c r="CB13">
        <v>0</v>
      </c>
      <c r="CC13">
        <v>0</v>
      </c>
      <c r="CD13">
        <v>0</v>
      </c>
      <c r="CE13">
        <v>0</v>
      </c>
      <c r="CF13">
        <v>0</v>
      </c>
      <c r="CG13">
        <v>0</v>
      </c>
      <c r="CH13">
        <v>0</v>
      </c>
      <c r="CI13">
        <v>0</v>
      </c>
      <c r="CJ13">
        <v>0</v>
      </c>
      <c r="CK13">
        <v>0</v>
      </c>
      <c r="CL13">
        <v>0</v>
      </c>
      <c r="CM13">
        <v>0</v>
      </c>
      <c r="CN13">
        <v>0</v>
      </c>
      <c r="CO13">
        <v>0</v>
      </c>
      <c r="CP13">
        <v>0</v>
      </c>
      <c r="CQ13">
        <v>0</v>
      </c>
      <c r="CR13">
        <v>0</v>
      </c>
      <c r="CS13">
        <v>0</v>
      </c>
      <c r="CT13">
        <v>0</v>
      </c>
      <c r="CU13">
        <v>0</v>
      </c>
      <c r="CV13">
        <v>0</v>
      </c>
      <c r="CW13">
        <v>0</v>
      </c>
      <c r="CX13">
        <v>0</v>
      </c>
      <c r="CY13">
        <v>0</v>
      </c>
      <c r="CZ13">
        <v>0</v>
      </c>
      <c r="DA13">
        <v>0</v>
      </c>
      <c r="DB13">
        <v>0</v>
      </c>
      <c r="DC13">
        <v>0</v>
      </c>
      <c r="DD13">
        <v>0</v>
      </c>
      <c r="DE13">
        <v>0</v>
      </c>
      <c r="DF13">
        <v>0</v>
      </c>
      <c r="DG13">
        <v>0</v>
      </c>
    </row>
    <row r="14" spans="1:111" x14ac:dyDescent="0.25">
      <c r="A14" t="s">
        <v>1416</v>
      </c>
      <c r="C14">
        <v>0</v>
      </c>
      <c r="D14">
        <v>0</v>
      </c>
      <c r="E14">
        <v>0</v>
      </c>
      <c r="F14">
        <v>0</v>
      </c>
      <c r="G14">
        <v>0</v>
      </c>
      <c r="H14">
        <v>0</v>
      </c>
      <c r="I14">
        <v>0</v>
      </c>
      <c r="J14">
        <v>0</v>
      </c>
      <c r="K14">
        <v>0</v>
      </c>
      <c r="L14">
        <v>0</v>
      </c>
      <c r="M14">
        <v>0</v>
      </c>
      <c r="N14">
        <v>0</v>
      </c>
      <c r="O14">
        <v>0</v>
      </c>
      <c r="P14">
        <v>0</v>
      </c>
      <c r="Q14">
        <v>0</v>
      </c>
      <c r="R14">
        <v>0</v>
      </c>
      <c r="S14">
        <v>0</v>
      </c>
      <c r="T14">
        <v>0</v>
      </c>
      <c r="U14">
        <v>0</v>
      </c>
      <c r="V14">
        <v>0</v>
      </c>
      <c r="W14">
        <v>0</v>
      </c>
      <c r="X14">
        <v>0</v>
      </c>
      <c r="Y14">
        <v>0</v>
      </c>
      <c r="Z14">
        <v>0</v>
      </c>
      <c r="AA14">
        <v>0</v>
      </c>
      <c r="AB14">
        <v>0</v>
      </c>
      <c r="AC14">
        <v>0</v>
      </c>
      <c r="AD14">
        <v>0</v>
      </c>
      <c r="AE14">
        <v>0</v>
      </c>
      <c r="AF14">
        <v>0</v>
      </c>
      <c r="AG14">
        <v>0</v>
      </c>
      <c r="AH14">
        <v>0</v>
      </c>
      <c r="AI14">
        <v>0</v>
      </c>
      <c r="AJ14">
        <v>0</v>
      </c>
      <c r="AK14">
        <v>0</v>
      </c>
      <c r="AL14">
        <v>0</v>
      </c>
      <c r="AM14">
        <v>0</v>
      </c>
      <c r="AN14">
        <v>0</v>
      </c>
      <c r="AO14">
        <v>0</v>
      </c>
      <c r="AP14">
        <v>0</v>
      </c>
      <c r="AQ14">
        <v>0</v>
      </c>
      <c r="AR14">
        <v>0</v>
      </c>
      <c r="AS14">
        <v>0</v>
      </c>
      <c r="AT14">
        <v>0</v>
      </c>
      <c r="AU14">
        <v>0</v>
      </c>
      <c r="AV14">
        <v>0</v>
      </c>
      <c r="AW14">
        <v>0</v>
      </c>
      <c r="AX14">
        <v>0</v>
      </c>
      <c r="AY14">
        <v>0</v>
      </c>
      <c r="AZ14">
        <v>0</v>
      </c>
      <c r="BA14">
        <v>0</v>
      </c>
      <c r="BB14">
        <v>0</v>
      </c>
      <c r="BC14">
        <v>0</v>
      </c>
      <c r="BD14">
        <v>0</v>
      </c>
      <c r="BE14">
        <v>0</v>
      </c>
      <c r="BF14">
        <v>0</v>
      </c>
      <c r="BG14">
        <v>0</v>
      </c>
      <c r="BH14">
        <v>0</v>
      </c>
      <c r="BI14">
        <v>0</v>
      </c>
      <c r="BJ14">
        <v>0</v>
      </c>
      <c r="BK14">
        <v>0</v>
      </c>
      <c r="BL14">
        <v>0</v>
      </c>
      <c r="BM14">
        <v>0</v>
      </c>
      <c r="BN14">
        <v>0</v>
      </c>
      <c r="BO14">
        <v>0</v>
      </c>
      <c r="BP14">
        <v>0</v>
      </c>
      <c r="BQ14">
        <v>0</v>
      </c>
      <c r="BR14">
        <v>0</v>
      </c>
      <c r="BS14">
        <v>0</v>
      </c>
      <c r="BT14">
        <v>0</v>
      </c>
      <c r="BU14">
        <v>0</v>
      </c>
      <c r="BV14">
        <v>0</v>
      </c>
      <c r="BW14">
        <v>0</v>
      </c>
      <c r="BX14">
        <v>0</v>
      </c>
      <c r="BY14">
        <v>0</v>
      </c>
      <c r="BZ14">
        <v>0</v>
      </c>
      <c r="CA14">
        <v>0</v>
      </c>
      <c r="CB14">
        <v>0</v>
      </c>
      <c r="CC14">
        <v>0</v>
      </c>
      <c r="CD14">
        <v>0</v>
      </c>
      <c r="CE14">
        <v>0</v>
      </c>
      <c r="CF14">
        <v>0</v>
      </c>
      <c r="CG14">
        <v>0</v>
      </c>
      <c r="CH14">
        <v>0</v>
      </c>
      <c r="CI14">
        <v>0</v>
      </c>
      <c r="CJ14">
        <v>0</v>
      </c>
      <c r="CK14">
        <v>0</v>
      </c>
      <c r="CL14">
        <v>0</v>
      </c>
      <c r="CM14">
        <v>0</v>
      </c>
      <c r="CN14">
        <v>0</v>
      </c>
      <c r="CO14">
        <v>0</v>
      </c>
      <c r="CP14">
        <v>0</v>
      </c>
      <c r="CQ14">
        <v>0</v>
      </c>
      <c r="CR14">
        <v>0</v>
      </c>
      <c r="CS14">
        <v>0</v>
      </c>
      <c r="CT14">
        <v>0</v>
      </c>
      <c r="CU14">
        <v>0</v>
      </c>
      <c r="CV14">
        <v>0</v>
      </c>
      <c r="CW14">
        <v>0</v>
      </c>
      <c r="CX14">
        <v>0</v>
      </c>
      <c r="CY14">
        <v>0</v>
      </c>
      <c r="CZ14">
        <v>0</v>
      </c>
      <c r="DA14">
        <v>0</v>
      </c>
      <c r="DB14">
        <v>0</v>
      </c>
      <c r="DC14">
        <v>0</v>
      </c>
      <c r="DD14">
        <v>0</v>
      </c>
      <c r="DE14">
        <v>0</v>
      </c>
      <c r="DF14">
        <v>0</v>
      </c>
      <c r="DG14">
        <v>0</v>
      </c>
    </row>
    <row r="15" spans="1:111" x14ac:dyDescent="0.25">
      <c r="A15" t="s">
        <v>1465</v>
      </c>
      <c r="C15">
        <v>0</v>
      </c>
      <c r="D15">
        <v>0</v>
      </c>
      <c r="E15">
        <v>0</v>
      </c>
      <c r="F15">
        <v>0</v>
      </c>
      <c r="G15">
        <v>0</v>
      </c>
      <c r="H15">
        <v>0</v>
      </c>
      <c r="I15">
        <v>0</v>
      </c>
      <c r="J15">
        <v>0</v>
      </c>
      <c r="K15">
        <v>0</v>
      </c>
      <c r="L15">
        <v>0</v>
      </c>
      <c r="M15">
        <v>0</v>
      </c>
      <c r="N15">
        <v>0</v>
      </c>
      <c r="O15">
        <v>0</v>
      </c>
      <c r="P15">
        <v>0</v>
      </c>
      <c r="Q15">
        <v>0</v>
      </c>
      <c r="R15">
        <v>0</v>
      </c>
      <c r="S15">
        <v>0</v>
      </c>
      <c r="T15">
        <v>0</v>
      </c>
      <c r="U15">
        <v>0</v>
      </c>
      <c r="V15">
        <v>0</v>
      </c>
      <c r="W15">
        <v>0</v>
      </c>
      <c r="X15">
        <v>0</v>
      </c>
      <c r="Y15">
        <v>0</v>
      </c>
      <c r="Z15">
        <v>0</v>
      </c>
      <c r="AA15">
        <v>0</v>
      </c>
      <c r="AB15">
        <v>0</v>
      </c>
      <c r="AC15">
        <v>0</v>
      </c>
      <c r="AD15">
        <v>0</v>
      </c>
      <c r="AE15">
        <v>0</v>
      </c>
      <c r="AF15">
        <v>0</v>
      </c>
      <c r="AG15">
        <v>0</v>
      </c>
      <c r="AH15">
        <v>0</v>
      </c>
      <c r="AI15">
        <v>0</v>
      </c>
      <c r="AJ15">
        <v>0</v>
      </c>
      <c r="AK15">
        <v>0</v>
      </c>
      <c r="AL15">
        <v>0</v>
      </c>
      <c r="AM15">
        <v>0</v>
      </c>
      <c r="AN15">
        <v>0</v>
      </c>
      <c r="AO15">
        <v>0</v>
      </c>
      <c r="AP15">
        <v>0</v>
      </c>
      <c r="AQ15">
        <v>0</v>
      </c>
      <c r="AR15">
        <v>0</v>
      </c>
      <c r="AS15">
        <v>0</v>
      </c>
      <c r="AT15">
        <v>0</v>
      </c>
      <c r="AU15">
        <v>0</v>
      </c>
      <c r="AV15">
        <v>0</v>
      </c>
      <c r="AW15">
        <v>0</v>
      </c>
      <c r="AX15">
        <v>0</v>
      </c>
      <c r="AY15">
        <v>0</v>
      </c>
      <c r="AZ15">
        <v>0</v>
      </c>
      <c r="BA15">
        <v>0</v>
      </c>
      <c r="BB15">
        <v>0</v>
      </c>
      <c r="BC15">
        <v>0</v>
      </c>
      <c r="BD15">
        <v>0</v>
      </c>
      <c r="BE15">
        <v>0</v>
      </c>
      <c r="BF15">
        <v>0</v>
      </c>
      <c r="BG15">
        <v>0</v>
      </c>
      <c r="BH15">
        <v>0</v>
      </c>
      <c r="BI15">
        <v>0</v>
      </c>
      <c r="BJ15">
        <v>0</v>
      </c>
      <c r="BK15">
        <v>0</v>
      </c>
      <c r="BL15">
        <v>0</v>
      </c>
      <c r="BM15">
        <v>0</v>
      </c>
      <c r="BN15">
        <v>0</v>
      </c>
      <c r="BO15">
        <v>0</v>
      </c>
      <c r="BP15">
        <v>0</v>
      </c>
      <c r="BQ15">
        <v>0</v>
      </c>
      <c r="BR15">
        <v>0</v>
      </c>
      <c r="BS15">
        <v>0</v>
      </c>
      <c r="BT15">
        <v>0</v>
      </c>
      <c r="BU15">
        <v>0</v>
      </c>
      <c r="BV15">
        <v>0</v>
      </c>
      <c r="BW15">
        <v>0</v>
      </c>
      <c r="BX15">
        <v>0</v>
      </c>
      <c r="BY15">
        <v>0</v>
      </c>
      <c r="BZ15">
        <v>0</v>
      </c>
      <c r="CA15">
        <v>0</v>
      </c>
      <c r="CB15">
        <v>0</v>
      </c>
      <c r="CC15">
        <v>0</v>
      </c>
      <c r="CD15">
        <v>0</v>
      </c>
      <c r="CE15">
        <v>0</v>
      </c>
      <c r="CF15">
        <v>0</v>
      </c>
      <c r="CG15">
        <v>0</v>
      </c>
      <c r="CH15">
        <v>0</v>
      </c>
      <c r="CI15">
        <v>0</v>
      </c>
      <c r="CJ15">
        <v>0</v>
      </c>
      <c r="CK15">
        <v>0</v>
      </c>
      <c r="CL15">
        <v>0</v>
      </c>
      <c r="CM15">
        <v>0</v>
      </c>
      <c r="CN15">
        <v>0</v>
      </c>
      <c r="CO15">
        <v>0</v>
      </c>
      <c r="CP15">
        <v>0</v>
      </c>
      <c r="CQ15">
        <v>0</v>
      </c>
      <c r="CR15">
        <v>0</v>
      </c>
      <c r="CS15">
        <v>0</v>
      </c>
      <c r="CT15">
        <v>0</v>
      </c>
      <c r="CU15">
        <v>0</v>
      </c>
      <c r="CV15">
        <v>0</v>
      </c>
      <c r="CW15">
        <v>0</v>
      </c>
      <c r="CX15">
        <v>0</v>
      </c>
      <c r="CY15">
        <v>0</v>
      </c>
      <c r="CZ15">
        <v>0</v>
      </c>
      <c r="DA15">
        <v>0</v>
      </c>
      <c r="DB15">
        <v>0</v>
      </c>
      <c r="DC15">
        <v>0</v>
      </c>
      <c r="DD15">
        <v>0</v>
      </c>
      <c r="DE15">
        <v>0</v>
      </c>
      <c r="DF15">
        <v>0</v>
      </c>
      <c r="DG15">
        <v>0</v>
      </c>
    </row>
    <row r="16" spans="1:111" x14ac:dyDescent="0.25">
      <c r="A16" t="s">
        <v>1418</v>
      </c>
      <c r="C16">
        <v>0</v>
      </c>
      <c r="D16">
        <v>0</v>
      </c>
      <c r="E16">
        <v>0</v>
      </c>
      <c r="F16">
        <v>0</v>
      </c>
      <c r="G16">
        <v>0</v>
      </c>
      <c r="H16">
        <v>0</v>
      </c>
      <c r="I16">
        <v>0</v>
      </c>
      <c r="J16">
        <v>0</v>
      </c>
      <c r="K16">
        <v>0</v>
      </c>
      <c r="L16">
        <v>0</v>
      </c>
      <c r="M16">
        <v>0</v>
      </c>
      <c r="N16">
        <v>0</v>
      </c>
      <c r="O16">
        <v>0</v>
      </c>
      <c r="P16">
        <v>0</v>
      </c>
      <c r="Q16">
        <v>0</v>
      </c>
      <c r="R16">
        <v>0</v>
      </c>
      <c r="S16">
        <v>0</v>
      </c>
      <c r="T16">
        <v>0</v>
      </c>
      <c r="U16">
        <v>0</v>
      </c>
      <c r="V16">
        <v>0</v>
      </c>
      <c r="W16">
        <v>0</v>
      </c>
      <c r="X16">
        <v>0</v>
      </c>
      <c r="Y16">
        <v>0</v>
      </c>
      <c r="Z16">
        <v>0</v>
      </c>
      <c r="AA16">
        <v>0</v>
      </c>
      <c r="AB16">
        <v>0</v>
      </c>
      <c r="AC16">
        <v>0</v>
      </c>
      <c r="AD16">
        <v>0</v>
      </c>
      <c r="AE16">
        <v>0</v>
      </c>
      <c r="AF16">
        <v>0</v>
      </c>
      <c r="AG16">
        <v>0</v>
      </c>
      <c r="AH16">
        <v>0</v>
      </c>
      <c r="AI16">
        <v>0</v>
      </c>
      <c r="AJ16">
        <v>0</v>
      </c>
      <c r="AK16">
        <v>0</v>
      </c>
      <c r="AL16">
        <v>0</v>
      </c>
      <c r="AM16">
        <v>0</v>
      </c>
      <c r="AN16">
        <v>0</v>
      </c>
      <c r="AO16">
        <v>0</v>
      </c>
      <c r="AP16">
        <v>0</v>
      </c>
      <c r="AQ16">
        <v>0</v>
      </c>
      <c r="AR16">
        <v>0</v>
      </c>
      <c r="AS16">
        <v>0</v>
      </c>
      <c r="AT16">
        <v>0</v>
      </c>
      <c r="AU16">
        <v>0</v>
      </c>
      <c r="AV16">
        <v>0</v>
      </c>
      <c r="AW16">
        <v>0</v>
      </c>
      <c r="AX16">
        <v>0</v>
      </c>
      <c r="AY16">
        <v>0</v>
      </c>
      <c r="AZ16">
        <v>0</v>
      </c>
      <c r="BA16">
        <v>0</v>
      </c>
      <c r="BB16">
        <v>0</v>
      </c>
      <c r="BC16">
        <v>0</v>
      </c>
      <c r="BD16">
        <v>0</v>
      </c>
      <c r="BE16">
        <v>0</v>
      </c>
      <c r="BF16">
        <v>0</v>
      </c>
      <c r="BG16">
        <v>0</v>
      </c>
      <c r="BH16">
        <v>0</v>
      </c>
      <c r="BI16">
        <v>0</v>
      </c>
      <c r="BJ16">
        <v>0</v>
      </c>
      <c r="BK16">
        <v>0</v>
      </c>
      <c r="BL16">
        <v>0</v>
      </c>
      <c r="BM16">
        <v>0</v>
      </c>
      <c r="BN16">
        <v>0</v>
      </c>
      <c r="BO16">
        <v>0</v>
      </c>
      <c r="BP16">
        <v>0</v>
      </c>
      <c r="BQ16">
        <v>0</v>
      </c>
      <c r="BR16">
        <v>0</v>
      </c>
      <c r="BS16">
        <v>0</v>
      </c>
      <c r="BT16">
        <v>0</v>
      </c>
      <c r="BU16">
        <v>0</v>
      </c>
      <c r="BV16">
        <v>0</v>
      </c>
      <c r="BW16">
        <v>0</v>
      </c>
      <c r="BX16">
        <v>0</v>
      </c>
      <c r="BY16">
        <v>0</v>
      </c>
      <c r="BZ16">
        <v>0</v>
      </c>
      <c r="CA16">
        <v>0</v>
      </c>
      <c r="CB16">
        <v>0</v>
      </c>
      <c r="CC16">
        <v>0</v>
      </c>
      <c r="CD16">
        <v>0</v>
      </c>
      <c r="CE16">
        <v>0</v>
      </c>
      <c r="CF16">
        <v>0</v>
      </c>
      <c r="CG16">
        <v>0</v>
      </c>
      <c r="CH16">
        <v>0</v>
      </c>
      <c r="CI16">
        <v>0</v>
      </c>
      <c r="CJ16">
        <v>0</v>
      </c>
      <c r="CK16">
        <v>0</v>
      </c>
      <c r="CL16">
        <v>0</v>
      </c>
      <c r="CM16">
        <v>0</v>
      </c>
      <c r="CN16">
        <v>0</v>
      </c>
      <c r="CO16">
        <v>0</v>
      </c>
      <c r="CP16">
        <v>0</v>
      </c>
      <c r="CQ16">
        <v>0</v>
      </c>
      <c r="CR16">
        <v>0</v>
      </c>
      <c r="CS16">
        <v>0</v>
      </c>
      <c r="CT16">
        <v>0</v>
      </c>
      <c r="CU16">
        <v>0</v>
      </c>
      <c r="CV16">
        <v>0</v>
      </c>
      <c r="CW16">
        <v>0</v>
      </c>
      <c r="CX16">
        <v>0</v>
      </c>
      <c r="CY16">
        <v>0</v>
      </c>
      <c r="CZ16">
        <v>0</v>
      </c>
      <c r="DA16">
        <v>0</v>
      </c>
      <c r="DB16">
        <v>0</v>
      </c>
      <c r="DC16">
        <v>0</v>
      </c>
      <c r="DD16">
        <v>0</v>
      </c>
      <c r="DE16">
        <v>0</v>
      </c>
      <c r="DF16">
        <v>0</v>
      </c>
      <c r="DG16">
        <v>0</v>
      </c>
    </row>
    <row r="17" spans="1:111" x14ac:dyDescent="0.25">
      <c r="A17" t="s">
        <v>1419</v>
      </c>
      <c r="C17">
        <v>0</v>
      </c>
      <c r="D17">
        <v>0</v>
      </c>
      <c r="E17">
        <v>0</v>
      </c>
      <c r="F17">
        <v>0</v>
      </c>
      <c r="G17">
        <v>0</v>
      </c>
      <c r="H17">
        <v>0</v>
      </c>
      <c r="I17">
        <v>0</v>
      </c>
      <c r="J17">
        <v>0</v>
      </c>
      <c r="K17">
        <v>0</v>
      </c>
      <c r="L17">
        <v>0</v>
      </c>
      <c r="M17">
        <v>0</v>
      </c>
      <c r="N17">
        <v>0</v>
      </c>
      <c r="O17">
        <v>0</v>
      </c>
      <c r="P17">
        <v>0</v>
      </c>
      <c r="Q17">
        <v>0</v>
      </c>
      <c r="R17">
        <v>0</v>
      </c>
      <c r="S17">
        <v>0</v>
      </c>
      <c r="T17">
        <v>0</v>
      </c>
      <c r="U17">
        <v>0</v>
      </c>
      <c r="V17">
        <v>0</v>
      </c>
      <c r="W17">
        <v>0</v>
      </c>
      <c r="X17">
        <v>0</v>
      </c>
      <c r="Y17">
        <v>0</v>
      </c>
      <c r="Z17">
        <v>0</v>
      </c>
      <c r="AA17">
        <v>0</v>
      </c>
      <c r="AB17">
        <v>0</v>
      </c>
      <c r="AC17">
        <v>0</v>
      </c>
      <c r="AD17">
        <v>0</v>
      </c>
      <c r="AE17">
        <v>0</v>
      </c>
      <c r="AF17">
        <v>0</v>
      </c>
      <c r="AG17">
        <v>0</v>
      </c>
      <c r="AH17">
        <v>0</v>
      </c>
      <c r="AI17">
        <v>0</v>
      </c>
      <c r="AJ17">
        <v>0</v>
      </c>
      <c r="AK17">
        <v>0</v>
      </c>
      <c r="AL17">
        <v>0</v>
      </c>
      <c r="AM17">
        <v>0</v>
      </c>
      <c r="AN17">
        <v>0</v>
      </c>
      <c r="AO17">
        <v>0</v>
      </c>
      <c r="AP17">
        <v>0</v>
      </c>
      <c r="AQ17">
        <v>0</v>
      </c>
      <c r="AR17">
        <v>0</v>
      </c>
      <c r="AS17">
        <v>0</v>
      </c>
      <c r="AT17">
        <v>0</v>
      </c>
      <c r="AU17">
        <v>0</v>
      </c>
      <c r="AV17">
        <v>0</v>
      </c>
      <c r="AW17">
        <v>0</v>
      </c>
      <c r="AX17">
        <v>0</v>
      </c>
      <c r="AY17">
        <v>0</v>
      </c>
      <c r="AZ17">
        <v>0</v>
      </c>
      <c r="BA17">
        <v>0</v>
      </c>
      <c r="BB17">
        <v>0</v>
      </c>
      <c r="BC17">
        <v>0</v>
      </c>
      <c r="BD17">
        <v>0</v>
      </c>
      <c r="BE17">
        <v>0</v>
      </c>
      <c r="BF17">
        <v>0</v>
      </c>
      <c r="BG17">
        <v>0</v>
      </c>
      <c r="BH17">
        <v>0</v>
      </c>
      <c r="BI17">
        <v>0</v>
      </c>
      <c r="BJ17">
        <v>0</v>
      </c>
      <c r="BK17">
        <v>0</v>
      </c>
      <c r="BL17">
        <v>0</v>
      </c>
      <c r="BM17">
        <v>0</v>
      </c>
      <c r="BN17">
        <v>0</v>
      </c>
      <c r="BO17">
        <v>0</v>
      </c>
      <c r="BP17">
        <v>0</v>
      </c>
      <c r="BQ17">
        <v>0</v>
      </c>
      <c r="BR17">
        <v>0</v>
      </c>
      <c r="BS17">
        <v>0</v>
      </c>
      <c r="BT17">
        <v>0</v>
      </c>
      <c r="BU17">
        <v>0</v>
      </c>
      <c r="BV17">
        <v>0</v>
      </c>
      <c r="BW17">
        <v>0</v>
      </c>
      <c r="BX17">
        <v>0</v>
      </c>
      <c r="BY17">
        <v>0</v>
      </c>
      <c r="BZ17">
        <v>0</v>
      </c>
      <c r="CA17">
        <v>0</v>
      </c>
      <c r="CB17">
        <v>0</v>
      </c>
      <c r="CC17">
        <v>0</v>
      </c>
      <c r="CD17">
        <v>0</v>
      </c>
      <c r="CE17">
        <v>0</v>
      </c>
      <c r="CF17">
        <v>0</v>
      </c>
      <c r="CG17">
        <v>0</v>
      </c>
      <c r="CH17">
        <v>0</v>
      </c>
      <c r="CI17">
        <v>0</v>
      </c>
      <c r="CJ17">
        <v>0</v>
      </c>
      <c r="CK17">
        <v>0</v>
      </c>
      <c r="CL17">
        <v>0</v>
      </c>
      <c r="CM17">
        <v>0</v>
      </c>
      <c r="CN17">
        <v>0</v>
      </c>
      <c r="CO17">
        <v>0</v>
      </c>
      <c r="CP17">
        <v>0</v>
      </c>
      <c r="CQ17">
        <v>0</v>
      </c>
      <c r="CR17">
        <v>0</v>
      </c>
      <c r="CS17">
        <v>0</v>
      </c>
      <c r="CT17">
        <v>0</v>
      </c>
      <c r="CU17">
        <v>0</v>
      </c>
      <c r="CV17">
        <v>0</v>
      </c>
      <c r="CW17">
        <v>0</v>
      </c>
      <c r="CX17">
        <v>0</v>
      </c>
      <c r="CY17">
        <v>0</v>
      </c>
      <c r="CZ17">
        <v>0</v>
      </c>
      <c r="DA17">
        <v>0</v>
      </c>
      <c r="DB17">
        <v>0</v>
      </c>
      <c r="DC17">
        <v>0</v>
      </c>
      <c r="DD17">
        <v>0</v>
      </c>
      <c r="DE17">
        <v>0</v>
      </c>
      <c r="DF17">
        <v>0</v>
      </c>
      <c r="DG17">
        <v>0</v>
      </c>
    </row>
    <row r="18" spans="1:111" x14ac:dyDescent="0.25">
      <c r="A18" t="s">
        <v>1420</v>
      </c>
      <c r="C18">
        <v>74</v>
      </c>
      <c r="D18">
        <v>81</v>
      </c>
      <c r="E18">
        <v>76</v>
      </c>
      <c r="F18">
        <v>126</v>
      </c>
      <c r="G18">
        <v>191</v>
      </c>
      <c r="H18">
        <v>195</v>
      </c>
      <c r="I18">
        <v>300</v>
      </c>
      <c r="J18">
        <v>304</v>
      </c>
      <c r="K18">
        <v>244</v>
      </c>
      <c r="L18">
        <v>201</v>
      </c>
      <c r="M18">
        <v>118</v>
      </c>
      <c r="N18">
        <v>190</v>
      </c>
      <c r="O18">
        <v>171</v>
      </c>
      <c r="P18">
        <v>106</v>
      </c>
      <c r="Q18">
        <v>157</v>
      </c>
      <c r="R18">
        <v>201</v>
      </c>
      <c r="S18">
        <v>91</v>
      </c>
      <c r="T18">
        <v>103</v>
      </c>
      <c r="U18">
        <v>129</v>
      </c>
      <c r="V18">
        <v>245</v>
      </c>
      <c r="W18">
        <v>64</v>
      </c>
      <c r="X18">
        <v>111</v>
      </c>
      <c r="Y18">
        <v>34</v>
      </c>
      <c r="Z18">
        <v>164</v>
      </c>
      <c r="AA18">
        <v>491</v>
      </c>
      <c r="AB18">
        <v>77</v>
      </c>
      <c r="AC18">
        <v>33</v>
      </c>
      <c r="AD18">
        <v>85</v>
      </c>
      <c r="AE18">
        <v>50</v>
      </c>
      <c r="AF18">
        <v>40</v>
      </c>
      <c r="AG18">
        <v>197</v>
      </c>
      <c r="AH18">
        <v>58</v>
      </c>
      <c r="AI18">
        <v>150</v>
      </c>
      <c r="AJ18">
        <v>68</v>
      </c>
      <c r="AK18">
        <v>94</v>
      </c>
      <c r="AL18">
        <v>62</v>
      </c>
      <c r="AM18">
        <v>81</v>
      </c>
      <c r="AN18">
        <v>115</v>
      </c>
      <c r="AO18">
        <v>48</v>
      </c>
      <c r="AP18">
        <v>84</v>
      </c>
      <c r="AQ18">
        <v>69</v>
      </c>
      <c r="AR18">
        <v>78</v>
      </c>
      <c r="AS18">
        <v>67</v>
      </c>
      <c r="AT18">
        <v>51</v>
      </c>
      <c r="AU18">
        <v>80</v>
      </c>
      <c r="AV18">
        <v>159</v>
      </c>
      <c r="AW18">
        <v>71</v>
      </c>
      <c r="AX18">
        <v>80</v>
      </c>
      <c r="AY18">
        <v>145</v>
      </c>
      <c r="AZ18">
        <v>40</v>
      </c>
      <c r="BA18">
        <v>79</v>
      </c>
      <c r="BB18">
        <v>113</v>
      </c>
      <c r="BC18">
        <v>80</v>
      </c>
      <c r="BD18">
        <v>476</v>
      </c>
      <c r="BE18">
        <v>23</v>
      </c>
      <c r="BF18">
        <v>44</v>
      </c>
      <c r="BG18">
        <v>64</v>
      </c>
      <c r="BH18">
        <v>40</v>
      </c>
      <c r="BI18">
        <v>71</v>
      </c>
      <c r="BJ18">
        <v>85</v>
      </c>
      <c r="BK18">
        <v>54</v>
      </c>
      <c r="BL18">
        <v>114</v>
      </c>
      <c r="BM18">
        <v>120</v>
      </c>
      <c r="BN18">
        <v>72</v>
      </c>
      <c r="BO18">
        <v>13</v>
      </c>
      <c r="BP18">
        <v>151</v>
      </c>
      <c r="BQ18">
        <v>51</v>
      </c>
      <c r="BR18">
        <v>48</v>
      </c>
      <c r="BS18">
        <v>139</v>
      </c>
      <c r="BT18">
        <v>130</v>
      </c>
      <c r="BU18">
        <v>43</v>
      </c>
      <c r="BV18">
        <v>161</v>
      </c>
      <c r="BW18">
        <v>89</v>
      </c>
      <c r="BX18">
        <v>55</v>
      </c>
      <c r="BY18">
        <v>108</v>
      </c>
      <c r="BZ18">
        <v>60</v>
      </c>
      <c r="CA18">
        <v>60</v>
      </c>
      <c r="CB18">
        <v>23</v>
      </c>
      <c r="CC18">
        <v>93</v>
      </c>
      <c r="CD18">
        <v>72</v>
      </c>
      <c r="CE18">
        <v>47</v>
      </c>
      <c r="CF18">
        <v>95</v>
      </c>
      <c r="CG18">
        <v>32</v>
      </c>
      <c r="CH18">
        <v>43</v>
      </c>
      <c r="CI18">
        <v>26</v>
      </c>
      <c r="CJ18">
        <v>38</v>
      </c>
      <c r="CK18">
        <v>27</v>
      </c>
      <c r="CL18">
        <v>20</v>
      </c>
      <c r="CM18">
        <v>31</v>
      </c>
      <c r="CN18">
        <v>64</v>
      </c>
      <c r="CO18">
        <v>18</v>
      </c>
      <c r="CP18">
        <v>38</v>
      </c>
      <c r="CQ18">
        <v>28</v>
      </c>
      <c r="CR18">
        <v>102</v>
      </c>
      <c r="CS18">
        <v>58</v>
      </c>
      <c r="CT18">
        <v>32</v>
      </c>
      <c r="CU18">
        <v>25</v>
      </c>
      <c r="CV18">
        <v>20</v>
      </c>
      <c r="CW18">
        <v>55</v>
      </c>
      <c r="CX18">
        <v>56</v>
      </c>
      <c r="CY18">
        <v>76</v>
      </c>
      <c r="CZ18">
        <v>68</v>
      </c>
      <c r="DA18">
        <v>28</v>
      </c>
      <c r="DB18">
        <v>8</v>
      </c>
      <c r="DC18">
        <v>71</v>
      </c>
      <c r="DD18">
        <v>40</v>
      </c>
      <c r="DE18">
        <v>94</v>
      </c>
      <c r="DF18">
        <v>60</v>
      </c>
      <c r="DG18">
        <v>77</v>
      </c>
    </row>
    <row r="19" spans="1:111" x14ac:dyDescent="0.25">
      <c r="A19" t="s">
        <v>1421</v>
      </c>
      <c r="C19">
        <v>35</v>
      </c>
      <c r="D19">
        <v>13</v>
      </c>
      <c r="E19">
        <v>18</v>
      </c>
      <c r="F19">
        <v>19</v>
      </c>
      <c r="G19">
        <v>35</v>
      </c>
      <c r="H19">
        <v>42</v>
      </c>
      <c r="I19">
        <v>63</v>
      </c>
      <c r="J19">
        <v>98</v>
      </c>
      <c r="K19">
        <v>57</v>
      </c>
      <c r="L19">
        <v>35</v>
      </c>
      <c r="M19">
        <v>14</v>
      </c>
      <c r="N19">
        <v>37</v>
      </c>
      <c r="O19">
        <v>64</v>
      </c>
      <c r="P19">
        <v>27</v>
      </c>
      <c r="Q19">
        <v>50</v>
      </c>
      <c r="R19">
        <v>52</v>
      </c>
      <c r="S19">
        <v>17</v>
      </c>
      <c r="T19">
        <v>24</v>
      </c>
      <c r="U19">
        <v>13</v>
      </c>
      <c r="V19">
        <v>59</v>
      </c>
      <c r="W19">
        <v>7</v>
      </c>
      <c r="X19">
        <v>30</v>
      </c>
      <c r="Y19">
        <v>10</v>
      </c>
      <c r="Z19">
        <v>39</v>
      </c>
      <c r="AA19">
        <v>101</v>
      </c>
      <c r="AB19">
        <v>17</v>
      </c>
      <c r="AC19">
        <v>10</v>
      </c>
      <c r="AD19">
        <v>38</v>
      </c>
      <c r="AE19">
        <v>16</v>
      </c>
      <c r="AF19">
        <v>7</v>
      </c>
      <c r="AG19">
        <v>54</v>
      </c>
      <c r="AH19">
        <v>22</v>
      </c>
      <c r="AI19">
        <v>56</v>
      </c>
      <c r="AJ19">
        <v>21</v>
      </c>
      <c r="AK19">
        <v>23</v>
      </c>
      <c r="AL19">
        <v>7</v>
      </c>
      <c r="AM19">
        <v>31</v>
      </c>
      <c r="AN19">
        <v>11</v>
      </c>
      <c r="AO19">
        <v>19</v>
      </c>
      <c r="AP19">
        <v>23</v>
      </c>
      <c r="AQ19">
        <v>13</v>
      </c>
      <c r="AR19">
        <v>28</v>
      </c>
      <c r="AS19">
        <v>5</v>
      </c>
      <c r="AT19">
        <v>16</v>
      </c>
      <c r="AU19">
        <v>28</v>
      </c>
      <c r="AV19">
        <v>45</v>
      </c>
      <c r="AW19">
        <v>19</v>
      </c>
      <c r="AX19">
        <v>21</v>
      </c>
      <c r="AY19">
        <v>27</v>
      </c>
      <c r="AZ19">
        <v>4</v>
      </c>
      <c r="BA19">
        <v>21</v>
      </c>
      <c r="BB19">
        <v>36</v>
      </c>
      <c r="BC19">
        <v>24</v>
      </c>
      <c r="BD19">
        <v>196</v>
      </c>
      <c r="BE19">
        <v>7</v>
      </c>
      <c r="BF19">
        <v>23</v>
      </c>
      <c r="BG19">
        <v>18</v>
      </c>
      <c r="BH19">
        <v>11</v>
      </c>
      <c r="BI19">
        <v>35</v>
      </c>
      <c r="BJ19">
        <v>23</v>
      </c>
      <c r="BK19">
        <v>9</v>
      </c>
      <c r="BL19">
        <v>22</v>
      </c>
      <c r="BM19">
        <v>46</v>
      </c>
      <c r="BN19">
        <v>18</v>
      </c>
      <c r="BO19">
        <v>0</v>
      </c>
      <c r="BP19">
        <v>36</v>
      </c>
      <c r="BQ19">
        <v>10</v>
      </c>
      <c r="BR19">
        <v>9</v>
      </c>
      <c r="BS19">
        <v>13</v>
      </c>
      <c r="BT19">
        <v>23</v>
      </c>
      <c r="BU19">
        <v>7</v>
      </c>
      <c r="BV19">
        <v>35</v>
      </c>
      <c r="BW19">
        <v>12</v>
      </c>
      <c r="BX19">
        <v>19</v>
      </c>
      <c r="BY19">
        <v>15</v>
      </c>
      <c r="BZ19">
        <v>25</v>
      </c>
      <c r="CA19">
        <v>16</v>
      </c>
      <c r="CB19">
        <v>4</v>
      </c>
      <c r="CC19">
        <v>26</v>
      </c>
      <c r="CD19">
        <v>5</v>
      </c>
      <c r="CE19">
        <v>6</v>
      </c>
      <c r="CF19">
        <v>12</v>
      </c>
      <c r="CG19">
        <v>3</v>
      </c>
      <c r="CH19">
        <v>8</v>
      </c>
      <c r="CI19">
        <v>8</v>
      </c>
      <c r="CJ19">
        <v>6</v>
      </c>
      <c r="CK19">
        <v>4</v>
      </c>
      <c r="CL19">
        <v>0</v>
      </c>
      <c r="CM19">
        <v>11</v>
      </c>
      <c r="CN19">
        <v>11</v>
      </c>
      <c r="CO19">
        <v>3</v>
      </c>
      <c r="CP19">
        <v>10</v>
      </c>
      <c r="CQ19">
        <v>4</v>
      </c>
      <c r="CR19">
        <v>38</v>
      </c>
      <c r="CS19">
        <v>13</v>
      </c>
      <c r="CT19">
        <v>3</v>
      </c>
      <c r="CU19">
        <v>3</v>
      </c>
      <c r="CV19">
        <v>5</v>
      </c>
      <c r="CW19">
        <v>11</v>
      </c>
      <c r="CX19">
        <v>5</v>
      </c>
      <c r="CY19">
        <v>19</v>
      </c>
      <c r="CZ19">
        <v>18</v>
      </c>
      <c r="DA19">
        <v>9</v>
      </c>
      <c r="DB19">
        <v>4</v>
      </c>
      <c r="DC19">
        <v>8</v>
      </c>
      <c r="DD19">
        <v>11</v>
      </c>
      <c r="DE19">
        <v>31</v>
      </c>
      <c r="DF19">
        <v>25</v>
      </c>
      <c r="DG19">
        <v>14</v>
      </c>
    </row>
    <row r="20" spans="1:111" x14ac:dyDescent="0.25">
      <c r="A20" t="s">
        <v>1464</v>
      </c>
      <c r="C20">
        <v>0</v>
      </c>
      <c r="D20">
        <v>0</v>
      </c>
      <c r="E20">
        <v>0</v>
      </c>
      <c r="F20">
        <v>0</v>
      </c>
      <c r="G20">
        <v>0</v>
      </c>
      <c r="H20">
        <v>0</v>
      </c>
      <c r="I20">
        <v>0</v>
      </c>
      <c r="J20">
        <v>0</v>
      </c>
      <c r="K20">
        <v>0</v>
      </c>
      <c r="L20">
        <v>0</v>
      </c>
      <c r="M20">
        <v>0</v>
      </c>
      <c r="N20">
        <v>0</v>
      </c>
      <c r="O20">
        <v>0</v>
      </c>
      <c r="P20">
        <v>0</v>
      </c>
      <c r="Q20">
        <v>0</v>
      </c>
      <c r="R20">
        <v>0</v>
      </c>
      <c r="S20">
        <v>0</v>
      </c>
      <c r="T20">
        <v>0</v>
      </c>
      <c r="U20">
        <v>0</v>
      </c>
      <c r="V20">
        <v>0</v>
      </c>
      <c r="W20">
        <v>0</v>
      </c>
      <c r="X20">
        <v>0</v>
      </c>
      <c r="Y20">
        <v>0</v>
      </c>
      <c r="Z20">
        <v>0</v>
      </c>
      <c r="AA20">
        <v>0</v>
      </c>
      <c r="AB20">
        <v>0</v>
      </c>
      <c r="AC20">
        <v>0</v>
      </c>
      <c r="AD20">
        <v>0</v>
      </c>
      <c r="AE20">
        <v>0</v>
      </c>
      <c r="AF20">
        <v>0</v>
      </c>
      <c r="AG20">
        <v>0</v>
      </c>
      <c r="AH20">
        <v>0</v>
      </c>
      <c r="AI20">
        <v>0</v>
      </c>
      <c r="AJ20">
        <v>0</v>
      </c>
      <c r="AK20">
        <v>0</v>
      </c>
      <c r="AL20">
        <v>0</v>
      </c>
      <c r="AM20">
        <v>0</v>
      </c>
      <c r="AN20">
        <v>0</v>
      </c>
      <c r="AO20">
        <v>0</v>
      </c>
      <c r="AP20">
        <v>0</v>
      </c>
      <c r="AQ20">
        <v>0</v>
      </c>
      <c r="AR20">
        <v>0</v>
      </c>
      <c r="AS20">
        <v>0</v>
      </c>
      <c r="AT20">
        <v>0</v>
      </c>
      <c r="AU20">
        <v>0</v>
      </c>
      <c r="AV20">
        <v>0</v>
      </c>
      <c r="AW20">
        <v>0</v>
      </c>
      <c r="AX20">
        <v>0</v>
      </c>
      <c r="AY20">
        <v>0</v>
      </c>
      <c r="AZ20">
        <v>0</v>
      </c>
      <c r="BA20">
        <v>0</v>
      </c>
      <c r="BB20">
        <v>0</v>
      </c>
      <c r="BC20">
        <v>0</v>
      </c>
      <c r="BD20">
        <v>0</v>
      </c>
      <c r="BE20">
        <v>0</v>
      </c>
      <c r="BF20">
        <v>0</v>
      </c>
      <c r="BG20">
        <v>0</v>
      </c>
      <c r="BH20">
        <v>0</v>
      </c>
      <c r="BI20">
        <v>0</v>
      </c>
      <c r="BJ20">
        <v>0</v>
      </c>
      <c r="BK20">
        <v>0</v>
      </c>
      <c r="BL20">
        <v>0</v>
      </c>
      <c r="BM20">
        <v>0</v>
      </c>
      <c r="BN20">
        <v>0</v>
      </c>
      <c r="BO20">
        <v>0</v>
      </c>
      <c r="BP20">
        <v>0</v>
      </c>
      <c r="BQ20">
        <v>0</v>
      </c>
      <c r="BR20">
        <v>0</v>
      </c>
      <c r="BS20">
        <v>0</v>
      </c>
      <c r="BT20">
        <v>0</v>
      </c>
      <c r="BU20">
        <v>0</v>
      </c>
      <c r="BV20">
        <v>0</v>
      </c>
      <c r="BW20">
        <v>0</v>
      </c>
      <c r="BX20">
        <v>0</v>
      </c>
      <c r="BY20">
        <v>0</v>
      </c>
      <c r="BZ20">
        <v>0</v>
      </c>
      <c r="CA20">
        <v>0</v>
      </c>
      <c r="CB20">
        <v>0</v>
      </c>
      <c r="CC20">
        <v>0</v>
      </c>
      <c r="CD20">
        <v>0</v>
      </c>
      <c r="CE20">
        <v>0</v>
      </c>
      <c r="CF20">
        <v>0</v>
      </c>
      <c r="CG20">
        <v>0</v>
      </c>
      <c r="CH20">
        <v>0</v>
      </c>
      <c r="CI20">
        <v>0</v>
      </c>
      <c r="CJ20">
        <v>0</v>
      </c>
      <c r="CK20">
        <v>0</v>
      </c>
      <c r="CL20">
        <v>0</v>
      </c>
      <c r="CM20">
        <v>0</v>
      </c>
      <c r="CN20">
        <v>0</v>
      </c>
      <c r="CO20">
        <v>0</v>
      </c>
      <c r="CP20">
        <v>0</v>
      </c>
      <c r="CQ20">
        <v>0</v>
      </c>
      <c r="CR20">
        <v>0</v>
      </c>
      <c r="CS20">
        <v>0</v>
      </c>
      <c r="CT20">
        <v>0</v>
      </c>
      <c r="CU20">
        <v>0</v>
      </c>
      <c r="CV20">
        <v>0</v>
      </c>
      <c r="CW20">
        <v>0</v>
      </c>
      <c r="CX20">
        <v>0</v>
      </c>
      <c r="CY20">
        <v>0</v>
      </c>
      <c r="CZ20">
        <v>0</v>
      </c>
      <c r="DA20">
        <v>0</v>
      </c>
      <c r="DB20">
        <v>0</v>
      </c>
      <c r="DC20">
        <v>0</v>
      </c>
      <c r="DD20">
        <v>0</v>
      </c>
      <c r="DE20">
        <v>0</v>
      </c>
      <c r="DF20">
        <v>0</v>
      </c>
      <c r="DG20">
        <v>0</v>
      </c>
    </row>
    <row r="21" spans="1:111" x14ac:dyDescent="0.25">
      <c r="A21" t="s">
        <v>1422</v>
      </c>
      <c r="C21">
        <v>0</v>
      </c>
      <c r="D21">
        <v>0</v>
      </c>
      <c r="E21">
        <v>0</v>
      </c>
      <c r="F21">
        <v>0</v>
      </c>
      <c r="G21">
        <v>0</v>
      </c>
      <c r="H21">
        <v>0</v>
      </c>
      <c r="I21">
        <v>0</v>
      </c>
      <c r="J21">
        <v>0</v>
      </c>
      <c r="K21">
        <v>0</v>
      </c>
      <c r="L21">
        <v>0</v>
      </c>
      <c r="M21">
        <v>0</v>
      </c>
      <c r="N21">
        <v>0</v>
      </c>
      <c r="O21">
        <v>0</v>
      </c>
      <c r="P21">
        <v>0</v>
      </c>
      <c r="Q21">
        <v>0</v>
      </c>
      <c r="R21">
        <v>0</v>
      </c>
      <c r="S21">
        <v>0</v>
      </c>
      <c r="T21">
        <v>0</v>
      </c>
      <c r="U21">
        <v>0</v>
      </c>
      <c r="V21">
        <v>0</v>
      </c>
      <c r="W21">
        <v>0</v>
      </c>
      <c r="X21">
        <v>0</v>
      </c>
      <c r="Y21">
        <v>0</v>
      </c>
      <c r="Z21">
        <v>0</v>
      </c>
      <c r="AA21">
        <v>0</v>
      </c>
      <c r="AB21">
        <v>0</v>
      </c>
      <c r="AC21">
        <v>0</v>
      </c>
      <c r="AD21">
        <v>0</v>
      </c>
      <c r="AE21">
        <v>0</v>
      </c>
      <c r="AF21">
        <v>0</v>
      </c>
      <c r="AG21">
        <v>0</v>
      </c>
      <c r="AH21">
        <v>0</v>
      </c>
      <c r="AI21">
        <v>0</v>
      </c>
      <c r="AJ21">
        <v>0</v>
      </c>
      <c r="AK21">
        <v>0</v>
      </c>
      <c r="AL21">
        <v>0</v>
      </c>
      <c r="AM21">
        <v>0</v>
      </c>
      <c r="AN21">
        <v>0</v>
      </c>
      <c r="AO21">
        <v>0</v>
      </c>
      <c r="AP21">
        <v>0</v>
      </c>
      <c r="AQ21">
        <v>0</v>
      </c>
      <c r="AR21">
        <v>0</v>
      </c>
      <c r="AS21">
        <v>0</v>
      </c>
      <c r="AT21">
        <v>0</v>
      </c>
      <c r="AU21">
        <v>0</v>
      </c>
      <c r="AV21">
        <v>0</v>
      </c>
      <c r="AW21">
        <v>0</v>
      </c>
      <c r="AX21">
        <v>0</v>
      </c>
      <c r="AY21">
        <v>0</v>
      </c>
      <c r="AZ21">
        <v>0</v>
      </c>
      <c r="BA21">
        <v>0</v>
      </c>
      <c r="BB21">
        <v>0</v>
      </c>
      <c r="BC21">
        <v>0</v>
      </c>
      <c r="BD21">
        <v>0</v>
      </c>
      <c r="BE21">
        <v>0</v>
      </c>
      <c r="BF21">
        <v>0</v>
      </c>
      <c r="BG21">
        <v>0</v>
      </c>
      <c r="BH21">
        <v>0</v>
      </c>
      <c r="BI21">
        <v>0</v>
      </c>
      <c r="BJ21">
        <v>0</v>
      </c>
      <c r="BK21">
        <v>0</v>
      </c>
      <c r="BL21">
        <v>0</v>
      </c>
      <c r="BM21">
        <v>0</v>
      </c>
      <c r="BN21">
        <v>0</v>
      </c>
      <c r="BO21">
        <v>0</v>
      </c>
      <c r="BP21">
        <v>0</v>
      </c>
      <c r="BQ21">
        <v>0</v>
      </c>
      <c r="BR21">
        <v>0</v>
      </c>
      <c r="BS21">
        <v>0</v>
      </c>
      <c r="BT21">
        <v>0</v>
      </c>
      <c r="BU21">
        <v>0</v>
      </c>
      <c r="BV21">
        <v>0</v>
      </c>
      <c r="BW21">
        <v>0</v>
      </c>
      <c r="BX21">
        <v>0</v>
      </c>
      <c r="BY21">
        <v>0</v>
      </c>
      <c r="BZ21">
        <v>0</v>
      </c>
      <c r="CA21">
        <v>0</v>
      </c>
      <c r="CB21">
        <v>0</v>
      </c>
      <c r="CC21">
        <v>0</v>
      </c>
      <c r="CD21">
        <v>0</v>
      </c>
      <c r="CE21">
        <v>0</v>
      </c>
      <c r="CF21">
        <v>0</v>
      </c>
      <c r="CG21">
        <v>0</v>
      </c>
      <c r="CH21">
        <v>0</v>
      </c>
      <c r="CI21">
        <v>0</v>
      </c>
      <c r="CJ21">
        <v>0</v>
      </c>
      <c r="CK21">
        <v>0</v>
      </c>
      <c r="CL21">
        <v>0</v>
      </c>
      <c r="CM21">
        <v>0</v>
      </c>
      <c r="CN21">
        <v>0</v>
      </c>
      <c r="CO21">
        <v>0</v>
      </c>
      <c r="CP21">
        <v>0</v>
      </c>
      <c r="CQ21">
        <v>0</v>
      </c>
      <c r="CR21">
        <v>0</v>
      </c>
      <c r="CS21">
        <v>0</v>
      </c>
      <c r="CT21">
        <v>0</v>
      </c>
      <c r="CU21">
        <v>0</v>
      </c>
      <c r="CV21">
        <v>0</v>
      </c>
      <c r="CW21">
        <v>0</v>
      </c>
      <c r="CX21">
        <v>0</v>
      </c>
      <c r="CY21">
        <v>0</v>
      </c>
      <c r="CZ21">
        <v>0</v>
      </c>
      <c r="DA21">
        <v>0</v>
      </c>
      <c r="DB21">
        <v>0</v>
      </c>
      <c r="DC21">
        <v>0</v>
      </c>
      <c r="DD21">
        <v>0</v>
      </c>
      <c r="DE21">
        <v>0</v>
      </c>
      <c r="DF21">
        <v>0</v>
      </c>
      <c r="DG21">
        <v>0</v>
      </c>
    </row>
    <row r="22" spans="1:111" x14ac:dyDescent="0.25">
      <c r="A22" t="s">
        <v>1423</v>
      </c>
      <c r="C22">
        <v>0</v>
      </c>
      <c r="D22">
        <v>0</v>
      </c>
      <c r="E22">
        <v>0</v>
      </c>
      <c r="F22">
        <v>0</v>
      </c>
      <c r="G22">
        <v>0</v>
      </c>
      <c r="H22">
        <v>0</v>
      </c>
      <c r="I22">
        <v>0</v>
      </c>
      <c r="J22">
        <v>0</v>
      </c>
      <c r="K22">
        <v>0</v>
      </c>
      <c r="L22">
        <v>0</v>
      </c>
      <c r="M22">
        <v>0</v>
      </c>
      <c r="N22">
        <v>0</v>
      </c>
      <c r="O22">
        <v>0</v>
      </c>
      <c r="P22">
        <v>0</v>
      </c>
      <c r="Q22">
        <v>0</v>
      </c>
      <c r="R22">
        <v>0</v>
      </c>
      <c r="S22">
        <v>0</v>
      </c>
      <c r="T22">
        <v>0</v>
      </c>
      <c r="U22">
        <v>0</v>
      </c>
      <c r="V22">
        <v>0</v>
      </c>
      <c r="W22">
        <v>0</v>
      </c>
      <c r="X22">
        <v>0</v>
      </c>
      <c r="Y22">
        <v>0</v>
      </c>
      <c r="Z22">
        <v>0</v>
      </c>
      <c r="AA22">
        <v>0</v>
      </c>
      <c r="AB22">
        <v>0</v>
      </c>
      <c r="AC22">
        <v>0</v>
      </c>
      <c r="AD22">
        <v>0</v>
      </c>
      <c r="AE22">
        <v>0</v>
      </c>
      <c r="AF22">
        <v>0</v>
      </c>
      <c r="AG22">
        <v>0</v>
      </c>
      <c r="AH22">
        <v>0</v>
      </c>
      <c r="AI22">
        <v>0</v>
      </c>
      <c r="AJ22">
        <v>0</v>
      </c>
      <c r="AK22">
        <v>0</v>
      </c>
      <c r="AL22">
        <v>0</v>
      </c>
      <c r="AM22">
        <v>0</v>
      </c>
      <c r="AN22">
        <v>0</v>
      </c>
      <c r="AO22">
        <v>0</v>
      </c>
      <c r="AP22">
        <v>0</v>
      </c>
      <c r="AQ22">
        <v>0</v>
      </c>
      <c r="AR22">
        <v>0</v>
      </c>
      <c r="AS22">
        <v>0</v>
      </c>
      <c r="AT22">
        <v>0</v>
      </c>
      <c r="AU22">
        <v>0</v>
      </c>
      <c r="AV22">
        <v>0</v>
      </c>
      <c r="AW22">
        <v>0</v>
      </c>
      <c r="AX22">
        <v>0</v>
      </c>
      <c r="AY22">
        <v>0</v>
      </c>
      <c r="AZ22">
        <v>0</v>
      </c>
      <c r="BA22">
        <v>0</v>
      </c>
      <c r="BB22">
        <v>0</v>
      </c>
      <c r="BC22">
        <v>0</v>
      </c>
      <c r="BD22">
        <v>0</v>
      </c>
      <c r="BE22">
        <v>0</v>
      </c>
      <c r="BF22">
        <v>0</v>
      </c>
      <c r="BG22">
        <v>0</v>
      </c>
      <c r="BH22">
        <v>0</v>
      </c>
      <c r="BI22">
        <v>0</v>
      </c>
      <c r="BJ22">
        <v>0</v>
      </c>
      <c r="BK22">
        <v>0</v>
      </c>
      <c r="BL22">
        <v>0</v>
      </c>
      <c r="BM22">
        <v>0</v>
      </c>
      <c r="BN22">
        <v>0</v>
      </c>
      <c r="BO22">
        <v>0</v>
      </c>
      <c r="BP22">
        <v>0</v>
      </c>
      <c r="BQ22">
        <v>0</v>
      </c>
      <c r="BR22">
        <v>0</v>
      </c>
      <c r="BS22">
        <v>0</v>
      </c>
      <c r="BT22">
        <v>0</v>
      </c>
      <c r="BU22">
        <v>0</v>
      </c>
      <c r="BV22">
        <v>0</v>
      </c>
      <c r="BW22">
        <v>0</v>
      </c>
      <c r="BX22">
        <v>0</v>
      </c>
      <c r="BY22">
        <v>0</v>
      </c>
      <c r="BZ22">
        <v>0</v>
      </c>
      <c r="CA22">
        <v>0</v>
      </c>
      <c r="CB22">
        <v>0</v>
      </c>
      <c r="CC22">
        <v>0</v>
      </c>
      <c r="CD22">
        <v>0</v>
      </c>
      <c r="CE22">
        <v>0</v>
      </c>
      <c r="CF22">
        <v>0</v>
      </c>
      <c r="CG22">
        <v>0</v>
      </c>
      <c r="CH22">
        <v>0</v>
      </c>
      <c r="CI22">
        <v>0</v>
      </c>
      <c r="CJ22">
        <v>0</v>
      </c>
      <c r="CK22">
        <v>0</v>
      </c>
      <c r="CL22">
        <v>0</v>
      </c>
      <c r="CM22">
        <v>0</v>
      </c>
      <c r="CN22">
        <v>0</v>
      </c>
      <c r="CO22">
        <v>0</v>
      </c>
      <c r="CP22">
        <v>0</v>
      </c>
      <c r="CQ22">
        <v>0</v>
      </c>
      <c r="CR22">
        <v>0</v>
      </c>
      <c r="CS22">
        <v>0</v>
      </c>
      <c r="CT22">
        <v>0</v>
      </c>
      <c r="CU22">
        <v>0</v>
      </c>
      <c r="CV22">
        <v>0</v>
      </c>
      <c r="CW22">
        <v>0</v>
      </c>
      <c r="CX22">
        <v>0</v>
      </c>
      <c r="CY22">
        <v>0</v>
      </c>
      <c r="CZ22">
        <v>0</v>
      </c>
      <c r="DA22">
        <v>0</v>
      </c>
      <c r="DB22">
        <v>0</v>
      </c>
      <c r="DC22">
        <v>0</v>
      </c>
      <c r="DD22">
        <v>0</v>
      </c>
      <c r="DE22">
        <v>0</v>
      </c>
      <c r="DF22">
        <v>0</v>
      </c>
      <c r="DG22">
        <v>0</v>
      </c>
    </row>
    <row r="23" spans="1:111" x14ac:dyDescent="0.25">
      <c r="A23" t="s">
        <v>1465</v>
      </c>
      <c r="C23">
        <v>0</v>
      </c>
      <c r="D23">
        <v>0</v>
      </c>
      <c r="E23">
        <v>0</v>
      </c>
      <c r="F23">
        <v>0</v>
      </c>
      <c r="G23">
        <v>0</v>
      </c>
      <c r="H23">
        <v>0</v>
      </c>
      <c r="I23">
        <v>0</v>
      </c>
      <c r="J23">
        <v>0</v>
      </c>
      <c r="K23">
        <v>0</v>
      </c>
      <c r="L23">
        <v>0</v>
      </c>
      <c r="M23">
        <v>0</v>
      </c>
      <c r="N23">
        <v>0</v>
      </c>
      <c r="O23">
        <v>0</v>
      </c>
      <c r="P23">
        <v>0</v>
      </c>
      <c r="Q23">
        <v>0</v>
      </c>
      <c r="R23">
        <v>0</v>
      </c>
      <c r="S23">
        <v>0</v>
      </c>
      <c r="T23">
        <v>0</v>
      </c>
      <c r="U23">
        <v>0</v>
      </c>
      <c r="V23">
        <v>0</v>
      </c>
      <c r="W23">
        <v>0</v>
      </c>
      <c r="X23">
        <v>0</v>
      </c>
      <c r="Y23">
        <v>0</v>
      </c>
      <c r="Z23">
        <v>0</v>
      </c>
      <c r="AA23">
        <v>0</v>
      </c>
      <c r="AB23">
        <v>0</v>
      </c>
      <c r="AC23">
        <v>0</v>
      </c>
      <c r="AD23">
        <v>0</v>
      </c>
      <c r="AE23">
        <v>0</v>
      </c>
      <c r="AF23">
        <v>0</v>
      </c>
      <c r="AG23">
        <v>0</v>
      </c>
      <c r="AH23">
        <v>0</v>
      </c>
      <c r="AI23">
        <v>0</v>
      </c>
      <c r="AJ23">
        <v>0</v>
      </c>
      <c r="AK23">
        <v>0</v>
      </c>
      <c r="AL23">
        <v>0</v>
      </c>
      <c r="AM23">
        <v>0</v>
      </c>
      <c r="AN23">
        <v>0</v>
      </c>
      <c r="AO23">
        <v>0</v>
      </c>
      <c r="AP23">
        <v>0</v>
      </c>
      <c r="AQ23">
        <v>0</v>
      </c>
      <c r="AR23">
        <v>0</v>
      </c>
      <c r="AS23">
        <v>0</v>
      </c>
      <c r="AT23">
        <v>0</v>
      </c>
      <c r="AU23">
        <v>0</v>
      </c>
      <c r="AV23">
        <v>0</v>
      </c>
      <c r="AW23">
        <v>0</v>
      </c>
      <c r="AX23">
        <v>0</v>
      </c>
      <c r="AY23">
        <v>0</v>
      </c>
      <c r="AZ23">
        <v>0</v>
      </c>
      <c r="BA23">
        <v>0</v>
      </c>
      <c r="BB23">
        <v>0</v>
      </c>
      <c r="BC23">
        <v>0</v>
      </c>
      <c r="BD23">
        <v>0</v>
      </c>
      <c r="BE23">
        <v>0</v>
      </c>
      <c r="BF23">
        <v>0</v>
      </c>
      <c r="BG23">
        <v>0</v>
      </c>
      <c r="BH23">
        <v>0</v>
      </c>
      <c r="BI23">
        <v>0</v>
      </c>
      <c r="BJ23">
        <v>0</v>
      </c>
      <c r="BK23">
        <v>0</v>
      </c>
      <c r="BL23">
        <v>0</v>
      </c>
      <c r="BM23">
        <v>0</v>
      </c>
      <c r="BN23">
        <v>0</v>
      </c>
      <c r="BO23">
        <v>0</v>
      </c>
      <c r="BP23">
        <v>0</v>
      </c>
      <c r="BQ23">
        <v>0</v>
      </c>
      <c r="BR23">
        <v>0</v>
      </c>
      <c r="BS23">
        <v>0</v>
      </c>
      <c r="BT23">
        <v>0</v>
      </c>
      <c r="BU23">
        <v>0</v>
      </c>
      <c r="BV23">
        <v>0</v>
      </c>
      <c r="BW23">
        <v>0</v>
      </c>
      <c r="BX23">
        <v>0</v>
      </c>
      <c r="BY23">
        <v>0</v>
      </c>
      <c r="BZ23">
        <v>0</v>
      </c>
      <c r="CA23">
        <v>0</v>
      </c>
      <c r="CB23">
        <v>0</v>
      </c>
      <c r="CC23">
        <v>0</v>
      </c>
      <c r="CD23">
        <v>0</v>
      </c>
      <c r="CE23">
        <v>0</v>
      </c>
      <c r="CF23">
        <v>0</v>
      </c>
      <c r="CG23">
        <v>0</v>
      </c>
      <c r="CH23">
        <v>0</v>
      </c>
      <c r="CI23">
        <v>0</v>
      </c>
      <c r="CJ23">
        <v>0</v>
      </c>
      <c r="CK23">
        <v>0</v>
      </c>
      <c r="CL23">
        <v>0</v>
      </c>
      <c r="CM23">
        <v>0</v>
      </c>
      <c r="CN23">
        <v>0</v>
      </c>
      <c r="CO23">
        <v>0</v>
      </c>
      <c r="CP23">
        <v>0</v>
      </c>
      <c r="CQ23">
        <v>0</v>
      </c>
      <c r="CR23">
        <v>0</v>
      </c>
      <c r="CS23">
        <v>0</v>
      </c>
      <c r="CT23">
        <v>0</v>
      </c>
      <c r="CU23">
        <v>0</v>
      </c>
      <c r="CV23">
        <v>0</v>
      </c>
      <c r="CW23">
        <v>0</v>
      </c>
      <c r="CX23">
        <v>0</v>
      </c>
      <c r="CY23">
        <v>0</v>
      </c>
      <c r="CZ23">
        <v>0</v>
      </c>
      <c r="DA23">
        <v>0</v>
      </c>
      <c r="DB23">
        <v>0</v>
      </c>
      <c r="DC23">
        <v>0</v>
      </c>
      <c r="DD23">
        <v>0</v>
      </c>
      <c r="DE23">
        <v>0</v>
      </c>
      <c r="DF23">
        <v>0</v>
      </c>
      <c r="DG23">
        <v>0</v>
      </c>
    </row>
    <row r="24" spans="1:111" x14ac:dyDescent="0.25">
      <c r="A24" t="s">
        <v>1425</v>
      </c>
      <c r="C24">
        <v>0</v>
      </c>
      <c r="D24">
        <v>0</v>
      </c>
      <c r="E24">
        <v>0</v>
      </c>
      <c r="F24">
        <v>0</v>
      </c>
      <c r="G24">
        <v>0</v>
      </c>
      <c r="H24">
        <v>0</v>
      </c>
      <c r="I24">
        <v>0</v>
      </c>
      <c r="J24">
        <v>0</v>
      </c>
      <c r="K24">
        <v>0</v>
      </c>
      <c r="L24">
        <v>0</v>
      </c>
      <c r="M24">
        <v>0</v>
      </c>
      <c r="N24">
        <v>0</v>
      </c>
      <c r="O24">
        <v>0</v>
      </c>
      <c r="P24">
        <v>0</v>
      </c>
      <c r="Q24">
        <v>0</v>
      </c>
      <c r="R24">
        <v>0</v>
      </c>
      <c r="S24">
        <v>0</v>
      </c>
      <c r="T24">
        <v>0</v>
      </c>
      <c r="U24">
        <v>0</v>
      </c>
      <c r="V24">
        <v>0</v>
      </c>
      <c r="W24">
        <v>0</v>
      </c>
      <c r="X24">
        <v>0</v>
      </c>
      <c r="Y24">
        <v>0</v>
      </c>
      <c r="Z24">
        <v>0</v>
      </c>
      <c r="AA24">
        <v>0</v>
      </c>
      <c r="AB24">
        <v>0</v>
      </c>
      <c r="AC24">
        <v>0</v>
      </c>
      <c r="AD24">
        <v>0</v>
      </c>
      <c r="AE24">
        <v>0</v>
      </c>
      <c r="AF24">
        <v>0</v>
      </c>
      <c r="AG24">
        <v>0</v>
      </c>
      <c r="AH24">
        <v>0</v>
      </c>
      <c r="AI24">
        <v>0</v>
      </c>
      <c r="AJ24">
        <v>0</v>
      </c>
      <c r="AK24">
        <v>0</v>
      </c>
      <c r="AL24">
        <v>0</v>
      </c>
      <c r="AM24">
        <v>0</v>
      </c>
      <c r="AN24">
        <v>0</v>
      </c>
      <c r="AO24">
        <v>0</v>
      </c>
      <c r="AP24">
        <v>0</v>
      </c>
      <c r="AQ24">
        <v>0</v>
      </c>
      <c r="AR24">
        <v>0</v>
      </c>
      <c r="AS24">
        <v>0</v>
      </c>
      <c r="AT24">
        <v>0</v>
      </c>
      <c r="AU24">
        <v>0</v>
      </c>
      <c r="AV24">
        <v>0</v>
      </c>
      <c r="AW24">
        <v>0</v>
      </c>
      <c r="AX24">
        <v>0</v>
      </c>
      <c r="AY24">
        <v>0</v>
      </c>
      <c r="AZ24">
        <v>0</v>
      </c>
      <c r="BA24">
        <v>0</v>
      </c>
      <c r="BB24">
        <v>0</v>
      </c>
      <c r="BC24">
        <v>0</v>
      </c>
      <c r="BD24">
        <v>0</v>
      </c>
      <c r="BE24">
        <v>0</v>
      </c>
      <c r="BF24">
        <v>0</v>
      </c>
      <c r="BG24">
        <v>0</v>
      </c>
      <c r="BH24">
        <v>0</v>
      </c>
      <c r="BI24">
        <v>0</v>
      </c>
      <c r="BJ24">
        <v>0</v>
      </c>
      <c r="BK24">
        <v>0</v>
      </c>
      <c r="BL24">
        <v>0</v>
      </c>
      <c r="BM24">
        <v>0</v>
      </c>
      <c r="BN24">
        <v>0</v>
      </c>
      <c r="BO24">
        <v>0</v>
      </c>
      <c r="BP24">
        <v>0</v>
      </c>
      <c r="BQ24">
        <v>0</v>
      </c>
      <c r="BR24">
        <v>0</v>
      </c>
      <c r="BS24">
        <v>0</v>
      </c>
      <c r="BT24">
        <v>0</v>
      </c>
      <c r="BU24">
        <v>0</v>
      </c>
      <c r="BV24">
        <v>0</v>
      </c>
      <c r="BW24">
        <v>0</v>
      </c>
      <c r="BX24">
        <v>0</v>
      </c>
      <c r="BY24">
        <v>0</v>
      </c>
      <c r="BZ24">
        <v>0</v>
      </c>
      <c r="CA24">
        <v>0</v>
      </c>
      <c r="CB24">
        <v>0</v>
      </c>
      <c r="CC24">
        <v>0</v>
      </c>
      <c r="CD24">
        <v>0</v>
      </c>
      <c r="CE24">
        <v>0</v>
      </c>
      <c r="CF24">
        <v>0</v>
      </c>
      <c r="CG24">
        <v>0</v>
      </c>
      <c r="CH24">
        <v>0</v>
      </c>
      <c r="CI24">
        <v>0</v>
      </c>
      <c r="CJ24">
        <v>0</v>
      </c>
      <c r="CK24">
        <v>0</v>
      </c>
      <c r="CL24">
        <v>0</v>
      </c>
      <c r="CM24">
        <v>0</v>
      </c>
      <c r="CN24">
        <v>0</v>
      </c>
      <c r="CO24">
        <v>0</v>
      </c>
      <c r="CP24">
        <v>0</v>
      </c>
      <c r="CQ24">
        <v>0</v>
      </c>
      <c r="CR24">
        <v>0</v>
      </c>
      <c r="CS24">
        <v>0</v>
      </c>
      <c r="CT24">
        <v>0</v>
      </c>
      <c r="CU24">
        <v>0</v>
      </c>
      <c r="CV24">
        <v>0</v>
      </c>
      <c r="CW24">
        <v>0</v>
      </c>
      <c r="CX24">
        <v>0</v>
      </c>
      <c r="CY24">
        <v>0</v>
      </c>
      <c r="CZ24">
        <v>0</v>
      </c>
      <c r="DA24">
        <v>0</v>
      </c>
      <c r="DB24">
        <v>0</v>
      </c>
      <c r="DC24">
        <v>0</v>
      </c>
      <c r="DD24">
        <v>0</v>
      </c>
      <c r="DE24">
        <v>0</v>
      </c>
      <c r="DF24">
        <v>0</v>
      </c>
      <c r="DG24">
        <v>0</v>
      </c>
    </row>
    <row r="25" spans="1:111" x14ac:dyDescent="0.25">
      <c r="A25" t="s">
        <v>1437</v>
      </c>
      <c r="C25">
        <v>0</v>
      </c>
      <c r="D25">
        <v>0</v>
      </c>
      <c r="E25">
        <v>0</v>
      </c>
      <c r="F25">
        <v>0</v>
      </c>
      <c r="G25">
        <v>0</v>
      </c>
      <c r="H25">
        <v>0</v>
      </c>
      <c r="I25">
        <v>0</v>
      </c>
      <c r="J25">
        <v>0</v>
      </c>
      <c r="K25">
        <v>0</v>
      </c>
      <c r="L25">
        <v>0</v>
      </c>
      <c r="M25">
        <v>0</v>
      </c>
      <c r="N25">
        <v>0</v>
      </c>
      <c r="O25">
        <v>0</v>
      </c>
      <c r="P25">
        <v>0</v>
      </c>
      <c r="Q25">
        <v>0</v>
      </c>
      <c r="R25">
        <v>0</v>
      </c>
      <c r="S25">
        <v>0</v>
      </c>
      <c r="T25">
        <v>0</v>
      </c>
      <c r="U25">
        <v>0</v>
      </c>
      <c r="V25">
        <v>0</v>
      </c>
      <c r="W25">
        <v>0</v>
      </c>
      <c r="X25">
        <v>0</v>
      </c>
      <c r="Y25">
        <v>0</v>
      </c>
      <c r="Z25">
        <v>0</v>
      </c>
      <c r="AA25">
        <v>0</v>
      </c>
      <c r="AB25">
        <v>0</v>
      </c>
      <c r="AC25">
        <v>0</v>
      </c>
      <c r="AD25">
        <v>0</v>
      </c>
      <c r="AE25">
        <v>0</v>
      </c>
      <c r="AF25">
        <v>0</v>
      </c>
      <c r="AG25">
        <v>0</v>
      </c>
      <c r="AH25">
        <v>0</v>
      </c>
      <c r="AI25">
        <v>0</v>
      </c>
      <c r="AJ25">
        <v>0</v>
      </c>
      <c r="AK25">
        <v>0</v>
      </c>
      <c r="AL25">
        <v>0</v>
      </c>
      <c r="AM25">
        <v>0</v>
      </c>
      <c r="AN25">
        <v>0</v>
      </c>
      <c r="AO25">
        <v>0</v>
      </c>
      <c r="AP25">
        <v>0</v>
      </c>
      <c r="AQ25">
        <v>0</v>
      </c>
      <c r="AR25">
        <v>0</v>
      </c>
      <c r="AS25">
        <v>0</v>
      </c>
      <c r="AT25">
        <v>0</v>
      </c>
      <c r="AU25">
        <v>0</v>
      </c>
      <c r="AV25">
        <v>0</v>
      </c>
      <c r="AW25">
        <v>0</v>
      </c>
      <c r="AX25">
        <v>0</v>
      </c>
      <c r="AY25">
        <v>0</v>
      </c>
      <c r="AZ25">
        <v>0</v>
      </c>
      <c r="BA25">
        <v>0</v>
      </c>
      <c r="BB25">
        <v>0</v>
      </c>
      <c r="BC25">
        <v>0</v>
      </c>
      <c r="BD25">
        <v>0</v>
      </c>
      <c r="BE25">
        <v>0</v>
      </c>
      <c r="BF25">
        <v>0</v>
      </c>
      <c r="BG25">
        <v>0</v>
      </c>
      <c r="BH25">
        <v>0</v>
      </c>
      <c r="BI25">
        <v>0</v>
      </c>
      <c r="BJ25">
        <v>0</v>
      </c>
      <c r="BK25">
        <v>0</v>
      </c>
      <c r="BL25">
        <v>0</v>
      </c>
      <c r="BM25">
        <v>0</v>
      </c>
      <c r="BN25">
        <v>0</v>
      </c>
      <c r="BO25">
        <v>0</v>
      </c>
      <c r="BP25">
        <v>0</v>
      </c>
      <c r="BQ25">
        <v>0</v>
      </c>
      <c r="BR25">
        <v>0</v>
      </c>
      <c r="BS25">
        <v>0</v>
      </c>
      <c r="BT25">
        <v>0</v>
      </c>
      <c r="BU25">
        <v>0</v>
      </c>
      <c r="BV25">
        <v>0</v>
      </c>
      <c r="BW25">
        <v>0</v>
      </c>
      <c r="BX25">
        <v>0</v>
      </c>
      <c r="BY25">
        <v>0</v>
      </c>
      <c r="BZ25">
        <v>0</v>
      </c>
      <c r="CA25">
        <v>0</v>
      </c>
      <c r="CB25">
        <v>0</v>
      </c>
      <c r="CC25">
        <v>0</v>
      </c>
      <c r="CD25">
        <v>0</v>
      </c>
      <c r="CE25">
        <v>0</v>
      </c>
      <c r="CF25">
        <v>0</v>
      </c>
      <c r="CG25">
        <v>0</v>
      </c>
      <c r="CH25">
        <v>0</v>
      </c>
      <c r="CI25">
        <v>0</v>
      </c>
      <c r="CJ25">
        <v>0</v>
      </c>
      <c r="CK25">
        <v>0</v>
      </c>
      <c r="CL25">
        <v>0</v>
      </c>
      <c r="CM25">
        <v>0</v>
      </c>
      <c r="CN25">
        <v>0</v>
      </c>
      <c r="CO25">
        <v>0</v>
      </c>
      <c r="CP25">
        <v>0</v>
      </c>
      <c r="CQ25">
        <v>0</v>
      </c>
      <c r="CR25">
        <v>0</v>
      </c>
      <c r="CS25">
        <v>0</v>
      </c>
      <c r="CT25">
        <v>0</v>
      </c>
      <c r="CU25">
        <v>0</v>
      </c>
      <c r="CV25">
        <v>0</v>
      </c>
      <c r="CW25">
        <v>0</v>
      </c>
      <c r="CX25">
        <v>0</v>
      </c>
      <c r="CY25">
        <v>0</v>
      </c>
      <c r="CZ25">
        <v>0</v>
      </c>
      <c r="DA25">
        <v>0</v>
      </c>
      <c r="DB25">
        <v>0</v>
      </c>
      <c r="DC25">
        <v>0</v>
      </c>
      <c r="DD25">
        <v>0</v>
      </c>
      <c r="DE25">
        <v>0</v>
      </c>
      <c r="DF25">
        <v>0</v>
      </c>
      <c r="DG25">
        <v>0</v>
      </c>
    </row>
    <row r="26" spans="1:111" x14ac:dyDescent="0.25">
      <c r="A26" t="s">
        <v>1438</v>
      </c>
      <c r="C26">
        <v>0</v>
      </c>
      <c r="D26">
        <v>0</v>
      </c>
      <c r="E26">
        <v>0</v>
      </c>
      <c r="F26">
        <v>0</v>
      </c>
      <c r="G26">
        <v>0</v>
      </c>
      <c r="H26">
        <v>0</v>
      </c>
      <c r="I26">
        <v>0</v>
      </c>
      <c r="J26">
        <v>0</v>
      </c>
      <c r="K26">
        <v>0</v>
      </c>
      <c r="L26">
        <v>0</v>
      </c>
      <c r="M26">
        <v>0</v>
      </c>
      <c r="N26">
        <v>0</v>
      </c>
      <c r="O26">
        <v>0</v>
      </c>
      <c r="P26">
        <v>0</v>
      </c>
      <c r="Q26">
        <v>0</v>
      </c>
      <c r="R26">
        <v>0</v>
      </c>
      <c r="S26">
        <v>0</v>
      </c>
      <c r="T26">
        <v>0</v>
      </c>
      <c r="U26">
        <v>0</v>
      </c>
      <c r="V26">
        <v>0</v>
      </c>
      <c r="W26">
        <v>0</v>
      </c>
      <c r="X26">
        <v>0</v>
      </c>
      <c r="Y26">
        <v>0</v>
      </c>
      <c r="Z26">
        <v>0</v>
      </c>
      <c r="AA26">
        <v>0</v>
      </c>
      <c r="AB26">
        <v>0</v>
      </c>
      <c r="AC26">
        <v>0</v>
      </c>
      <c r="AD26">
        <v>0</v>
      </c>
      <c r="AE26">
        <v>0</v>
      </c>
      <c r="AF26">
        <v>0</v>
      </c>
      <c r="AG26">
        <v>0</v>
      </c>
      <c r="AH26">
        <v>0</v>
      </c>
      <c r="AI26">
        <v>0</v>
      </c>
      <c r="AJ26">
        <v>0</v>
      </c>
      <c r="AK26">
        <v>0</v>
      </c>
      <c r="AL26">
        <v>0</v>
      </c>
      <c r="AM26">
        <v>0</v>
      </c>
      <c r="AN26">
        <v>0</v>
      </c>
      <c r="AO26">
        <v>0</v>
      </c>
      <c r="AP26">
        <v>0</v>
      </c>
      <c r="AQ26">
        <v>0</v>
      </c>
      <c r="AR26">
        <v>0</v>
      </c>
      <c r="AS26">
        <v>0</v>
      </c>
      <c r="AT26">
        <v>0</v>
      </c>
      <c r="AU26">
        <v>0</v>
      </c>
      <c r="AV26">
        <v>0</v>
      </c>
      <c r="AW26">
        <v>0</v>
      </c>
      <c r="AX26">
        <v>0</v>
      </c>
      <c r="AY26">
        <v>0</v>
      </c>
      <c r="AZ26">
        <v>0</v>
      </c>
      <c r="BA26">
        <v>0</v>
      </c>
      <c r="BB26">
        <v>0</v>
      </c>
      <c r="BC26">
        <v>0</v>
      </c>
      <c r="BD26">
        <v>0</v>
      </c>
      <c r="BE26">
        <v>0</v>
      </c>
      <c r="BF26">
        <v>0</v>
      </c>
      <c r="BG26">
        <v>0</v>
      </c>
      <c r="BH26">
        <v>0</v>
      </c>
      <c r="BI26">
        <v>0</v>
      </c>
      <c r="BJ26">
        <v>0</v>
      </c>
      <c r="BK26">
        <v>0</v>
      </c>
      <c r="BL26">
        <v>0</v>
      </c>
      <c r="BM26">
        <v>0</v>
      </c>
      <c r="BN26">
        <v>0</v>
      </c>
      <c r="BO26">
        <v>0</v>
      </c>
      <c r="BP26">
        <v>0</v>
      </c>
      <c r="BQ26">
        <v>0</v>
      </c>
      <c r="BR26">
        <v>0</v>
      </c>
      <c r="BS26">
        <v>0</v>
      </c>
      <c r="BT26">
        <v>0</v>
      </c>
      <c r="BU26">
        <v>0</v>
      </c>
      <c r="BV26">
        <v>0</v>
      </c>
      <c r="BW26">
        <v>0</v>
      </c>
      <c r="BX26">
        <v>0</v>
      </c>
      <c r="BY26">
        <v>0</v>
      </c>
      <c r="BZ26">
        <v>0</v>
      </c>
      <c r="CA26">
        <v>0</v>
      </c>
      <c r="CB26">
        <v>0</v>
      </c>
      <c r="CC26">
        <v>0</v>
      </c>
      <c r="CD26">
        <v>0</v>
      </c>
      <c r="CE26">
        <v>0</v>
      </c>
      <c r="CF26">
        <v>0</v>
      </c>
      <c r="CG26">
        <v>0</v>
      </c>
      <c r="CH26">
        <v>0</v>
      </c>
      <c r="CI26">
        <v>0</v>
      </c>
      <c r="CJ26">
        <v>0</v>
      </c>
      <c r="CK26">
        <v>0</v>
      </c>
      <c r="CL26">
        <v>0</v>
      </c>
      <c r="CM26">
        <v>0</v>
      </c>
      <c r="CN26">
        <v>0</v>
      </c>
      <c r="CO26">
        <v>0</v>
      </c>
      <c r="CP26">
        <v>0</v>
      </c>
      <c r="CQ26">
        <v>0</v>
      </c>
      <c r="CR26">
        <v>0</v>
      </c>
      <c r="CS26">
        <v>0</v>
      </c>
      <c r="CT26">
        <v>0</v>
      </c>
      <c r="CU26">
        <v>0</v>
      </c>
      <c r="CV26">
        <v>0</v>
      </c>
      <c r="CW26">
        <v>0</v>
      </c>
      <c r="CX26">
        <v>0</v>
      </c>
      <c r="CY26">
        <v>0</v>
      </c>
      <c r="CZ26">
        <v>0</v>
      </c>
      <c r="DA26">
        <v>0</v>
      </c>
      <c r="DB26">
        <v>0</v>
      </c>
      <c r="DC26">
        <v>0</v>
      </c>
      <c r="DD26">
        <v>0</v>
      </c>
      <c r="DE26">
        <v>0</v>
      </c>
      <c r="DF26">
        <v>0</v>
      </c>
      <c r="DG26">
        <v>0</v>
      </c>
    </row>
    <row r="27" spans="1:111" x14ac:dyDescent="0.25">
      <c r="A27" t="s">
        <v>1439</v>
      </c>
      <c r="C27">
        <v>0</v>
      </c>
      <c r="D27">
        <v>0</v>
      </c>
      <c r="E27">
        <v>0</v>
      </c>
      <c r="F27">
        <v>0</v>
      </c>
      <c r="G27">
        <v>0</v>
      </c>
      <c r="H27">
        <v>0</v>
      </c>
      <c r="I27">
        <v>0</v>
      </c>
      <c r="J27">
        <v>0</v>
      </c>
      <c r="K27">
        <v>0</v>
      </c>
      <c r="L27">
        <v>0</v>
      </c>
      <c r="M27">
        <v>0</v>
      </c>
      <c r="N27">
        <v>0</v>
      </c>
      <c r="O27">
        <v>0</v>
      </c>
      <c r="P27">
        <v>0</v>
      </c>
      <c r="Q27">
        <v>0</v>
      </c>
      <c r="R27">
        <v>0</v>
      </c>
      <c r="S27">
        <v>0</v>
      </c>
      <c r="T27">
        <v>0</v>
      </c>
      <c r="U27">
        <v>0</v>
      </c>
      <c r="V27">
        <v>0</v>
      </c>
      <c r="W27">
        <v>0</v>
      </c>
      <c r="X27">
        <v>0</v>
      </c>
      <c r="Y27">
        <v>0</v>
      </c>
      <c r="Z27">
        <v>0</v>
      </c>
      <c r="AA27">
        <v>0</v>
      </c>
      <c r="AB27">
        <v>0</v>
      </c>
      <c r="AC27">
        <v>0</v>
      </c>
      <c r="AD27">
        <v>0</v>
      </c>
      <c r="AE27">
        <v>0</v>
      </c>
      <c r="AF27">
        <v>0</v>
      </c>
      <c r="AG27">
        <v>0</v>
      </c>
      <c r="AH27">
        <v>0</v>
      </c>
      <c r="AI27">
        <v>0</v>
      </c>
      <c r="AJ27">
        <v>0</v>
      </c>
      <c r="AK27">
        <v>0</v>
      </c>
      <c r="AL27">
        <v>0</v>
      </c>
      <c r="AM27">
        <v>0</v>
      </c>
      <c r="AN27">
        <v>0</v>
      </c>
      <c r="AO27">
        <v>0</v>
      </c>
      <c r="AP27">
        <v>0</v>
      </c>
      <c r="AQ27">
        <v>0</v>
      </c>
      <c r="AR27">
        <v>0</v>
      </c>
      <c r="AS27">
        <v>0</v>
      </c>
      <c r="AT27">
        <v>0</v>
      </c>
      <c r="AU27">
        <v>0</v>
      </c>
      <c r="AV27">
        <v>0</v>
      </c>
      <c r="AW27">
        <v>0</v>
      </c>
      <c r="AX27">
        <v>0</v>
      </c>
      <c r="AY27">
        <v>0</v>
      </c>
      <c r="AZ27">
        <v>0</v>
      </c>
      <c r="BA27">
        <v>0</v>
      </c>
      <c r="BB27">
        <v>0</v>
      </c>
      <c r="BC27">
        <v>0</v>
      </c>
      <c r="BD27">
        <v>0</v>
      </c>
      <c r="BE27">
        <v>0</v>
      </c>
      <c r="BF27">
        <v>0</v>
      </c>
      <c r="BG27">
        <v>0</v>
      </c>
      <c r="BH27">
        <v>0</v>
      </c>
      <c r="BI27">
        <v>0</v>
      </c>
      <c r="BJ27">
        <v>0</v>
      </c>
      <c r="BK27">
        <v>0</v>
      </c>
      <c r="BL27">
        <v>0</v>
      </c>
      <c r="BM27">
        <v>0</v>
      </c>
      <c r="BN27">
        <v>0</v>
      </c>
      <c r="BO27">
        <v>0</v>
      </c>
      <c r="BP27">
        <v>0</v>
      </c>
      <c r="BQ27">
        <v>0</v>
      </c>
      <c r="BR27">
        <v>0</v>
      </c>
      <c r="BS27">
        <v>0</v>
      </c>
      <c r="BT27">
        <v>0</v>
      </c>
      <c r="BU27">
        <v>0</v>
      </c>
      <c r="BV27">
        <v>0</v>
      </c>
      <c r="BW27">
        <v>0</v>
      </c>
      <c r="BX27">
        <v>0</v>
      </c>
      <c r="BY27">
        <v>0</v>
      </c>
      <c r="BZ27">
        <v>0</v>
      </c>
      <c r="CA27">
        <v>0</v>
      </c>
      <c r="CB27">
        <v>0</v>
      </c>
      <c r="CC27">
        <v>0</v>
      </c>
      <c r="CD27">
        <v>0</v>
      </c>
      <c r="CE27">
        <v>0</v>
      </c>
      <c r="CF27">
        <v>0</v>
      </c>
      <c r="CG27">
        <v>0</v>
      </c>
      <c r="CH27">
        <v>0</v>
      </c>
      <c r="CI27">
        <v>0</v>
      </c>
      <c r="CJ27">
        <v>0</v>
      </c>
      <c r="CK27">
        <v>0</v>
      </c>
      <c r="CL27">
        <v>0</v>
      </c>
      <c r="CM27">
        <v>0</v>
      </c>
      <c r="CN27">
        <v>0</v>
      </c>
      <c r="CO27">
        <v>0</v>
      </c>
      <c r="CP27">
        <v>0</v>
      </c>
      <c r="CQ27">
        <v>0</v>
      </c>
      <c r="CR27">
        <v>0</v>
      </c>
      <c r="CS27">
        <v>0</v>
      </c>
      <c r="CT27">
        <v>0</v>
      </c>
      <c r="CU27">
        <v>0</v>
      </c>
      <c r="CV27">
        <v>0</v>
      </c>
      <c r="CW27">
        <v>0</v>
      </c>
      <c r="CX27">
        <v>0</v>
      </c>
      <c r="CY27">
        <v>0</v>
      </c>
      <c r="CZ27">
        <v>0</v>
      </c>
      <c r="DA27">
        <v>0</v>
      </c>
      <c r="DB27">
        <v>0</v>
      </c>
      <c r="DC27">
        <v>0</v>
      </c>
      <c r="DD27">
        <v>0</v>
      </c>
      <c r="DE27">
        <v>0</v>
      </c>
      <c r="DF27">
        <v>0</v>
      </c>
      <c r="DG27">
        <v>0</v>
      </c>
    </row>
    <row r="28" spans="1:111" x14ac:dyDescent="0.25">
      <c r="A28" t="s">
        <v>1440</v>
      </c>
      <c r="C28">
        <v>0</v>
      </c>
      <c r="D28">
        <v>0</v>
      </c>
      <c r="E28">
        <v>0</v>
      </c>
      <c r="F28">
        <v>0</v>
      </c>
      <c r="G28">
        <v>0</v>
      </c>
      <c r="H28">
        <v>0</v>
      </c>
      <c r="I28">
        <v>0</v>
      </c>
      <c r="J28">
        <v>0</v>
      </c>
      <c r="K28">
        <v>0</v>
      </c>
      <c r="L28">
        <v>0</v>
      </c>
      <c r="M28">
        <v>0</v>
      </c>
      <c r="N28">
        <v>0</v>
      </c>
      <c r="O28">
        <v>0</v>
      </c>
      <c r="P28">
        <v>0</v>
      </c>
      <c r="Q28">
        <v>0</v>
      </c>
      <c r="R28">
        <v>0</v>
      </c>
      <c r="S28">
        <v>0</v>
      </c>
      <c r="T28">
        <v>0</v>
      </c>
      <c r="U28">
        <v>0</v>
      </c>
      <c r="V28">
        <v>0</v>
      </c>
      <c r="W28">
        <v>0</v>
      </c>
      <c r="X28">
        <v>0</v>
      </c>
      <c r="Y28">
        <v>0</v>
      </c>
      <c r="Z28">
        <v>0</v>
      </c>
      <c r="AA28">
        <v>0</v>
      </c>
      <c r="AB28">
        <v>0</v>
      </c>
      <c r="AC28">
        <v>0</v>
      </c>
      <c r="AD28">
        <v>0</v>
      </c>
      <c r="AE28">
        <v>0</v>
      </c>
      <c r="AF28">
        <v>0</v>
      </c>
      <c r="AG28">
        <v>0</v>
      </c>
      <c r="AH28">
        <v>0</v>
      </c>
      <c r="AI28">
        <v>0</v>
      </c>
      <c r="AJ28">
        <v>0</v>
      </c>
      <c r="AK28">
        <v>0</v>
      </c>
      <c r="AL28">
        <v>0</v>
      </c>
      <c r="AM28">
        <v>0</v>
      </c>
      <c r="AN28">
        <v>0</v>
      </c>
      <c r="AO28">
        <v>0</v>
      </c>
      <c r="AP28">
        <v>0</v>
      </c>
      <c r="AQ28">
        <v>0</v>
      </c>
      <c r="AR28">
        <v>0</v>
      </c>
      <c r="AS28">
        <v>0</v>
      </c>
      <c r="AT28">
        <v>0</v>
      </c>
      <c r="AU28">
        <v>0</v>
      </c>
      <c r="AV28">
        <v>0</v>
      </c>
      <c r="AW28">
        <v>0</v>
      </c>
      <c r="AX28">
        <v>0</v>
      </c>
      <c r="AY28">
        <v>0</v>
      </c>
      <c r="AZ28">
        <v>0</v>
      </c>
      <c r="BA28">
        <v>0</v>
      </c>
      <c r="BB28">
        <v>0</v>
      </c>
      <c r="BC28">
        <v>0</v>
      </c>
      <c r="BD28">
        <v>0</v>
      </c>
      <c r="BE28">
        <v>0</v>
      </c>
      <c r="BF28">
        <v>0</v>
      </c>
      <c r="BG28">
        <v>0</v>
      </c>
      <c r="BH28">
        <v>0</v>
      </c>
      <c r="BI28">
        <v>0</v>
      </c>
      <c r="BJ28">
        <v>0</v>
      </c>
      <c r="BK28">
        <v>0</v>
      </c>
      <c r="BL28">
        <v>0</v>
      </c>
      <c r="BM28">
        <v>0</v>
      </c>
      <c r="BN28">
        <v>0</v>
      </c>
      <c r="BO28">
        <v>0</v>
      </c>
      <c r="BP28">
        <v>0</v>
      </c>
      <c r="BQ28">
        <v>0</v>
      </c>
      <c r="BR28">
        <v>0</v>
      </c>
      <c r="BS28">
        <v>0</v>
      </c>
      <c r="BT28">
        <v>0</v>
      </c>
      <c r="BU28">
        <v>0</v>
      </c>
      <c r="BV28">
        <v>0</v>
      </c>
      <c r="BW28">
        <v>0</v>
      </c>
      <c r="BX28">
        <v>0</v>
      </c>
      <c r="BY28">
        <v>0</v>
      </c>
      <c r="BZ28">
        <v>0</v>
      </c>
      <c r="CA28">
        <v>0</v>
      </c>
      <c r="CB28">
        <v>0</v>
      </c>
      <c r="CC28">
        <v>0</v>
      </c>
      <c r="CD28">
        <v>0</v>
      </c>
      <c r="CE28">
        <v>0</v>
      </c>
      <c r="CF28">
        <v>0</v>
      </c>
      <c r="CG28">
        <v>0</v>
      </c>
      <c r="CH28">
        <v>0</v>
      </c>
      <c r="CI28">
        <v>0</v>
      </c>
      <c r="CJ28">
        <v>0</v>
      </c>
      <c r="CK28">
        <v>0</v>
      </c>
      <c r="CL28">
        <v>0</v>
      </c>
      <c r="CM28">
        <v>0</v>
      </c>
      <c r="CN28">
        <v>0</v>
      </c>
      <c r="CO28">
        <v>0</v>
      </c>
      <c r="CP28">
        <v>0</v>
      </c>
      <c r="CQ28">
        <v>0</v>
      </c>
      <c r="CR28">
        <v>0</v>
      </c>
      <c r="CS28">
        <v>0</v>
      </c>
      <c r="CT28">
        <v>0</v>
      </c>
      <c r="CU28">
        <v>0</v>
      </c>
      <c r="CV28">
        <v>0</v>
      </c>
      <c r="CW28">
        <v>0</v>
      </c>
      <c r="CX28">
        <v>0</v>
      </c>
      <c r="CY28">
        <v>0</v>
      </c>
      <c r="CZ28">
        <v>0</v>
      </c>
      <c r="DA28">
        <v>0</v>
      </c>
      <c r="DB28">
        <v>0</v>
      </c>
      <c r="DC28">
        <v>0</v>
      </c>
      <c r="DD28">
        <v>0</v>
      </c>
      <c r="DE28">
        <v>0</v>
      </c>
      <c r="DF28">
        <v>0</v>
      </c>
      <c r="DG28">
        <v>0</v>
      </c>
    </row>
    <row r="29" spans="1:111" x14ac:dyDescent="0.25">
      <c r="A29" t="s">
        <v>1466</v>
      </c>
      <c r="C29">
        <v>0</v>
      </c>
      <c r="D29">
        <v>0</v>
      </c>
      <c r="E29">
        <v>0</v>
      </c>
      <c r="F29">
        <v>0</v>
      </c>
      <c r="G29">
        <v>0</v>
      </c>
      <c r="H29">
        <v>0</v>
      </c>
      <c r="I29">
        <v>0</v>
      </c>
      <c r="J29">
        <v>0</v>
      </c>
      <c r="K29">
        <v>0</v>
      </c>
      <c r="L29">
        <v>0</v>
      </c>
      <c r="M29">
        <v>0</v>
      </c>
      <c r="N29">
        <v>0</v>
      </c>
      <c r="O29">
        <v>0</v>
      </c>
      <c r="P29">
        <v>0</v>
      </c>
      <c r="Q29">
        <v>0</v>
      </c>
      <c r="R29">
        <v>0</v>
      </c>
      <c r="S29">
        <v>0</v>
      </c>
      <c r="T29">
        <v>0</v>
      </c>
      <c r="U29">
        <v>0</v>
      </c>
      <c r="V29">
        <v>0</v>
      </c>
      <c r="W29">
        <v>0</v>
      </c>
      <c r="X29">
        <v>0</v>
      </c>
      <c r="Y29">
        <v>0</v>
      </c>
      <c r="Z29">
        <v>0</v>
      </c>
      <c r="AA29">
        <v>0</v>
      </c>
      <c r="AB29">
        <v>0</v>
      </c>
      <c r="AC29">
        <v>0</v>
      </c>
      <c r="AD29">
        <v>0</v>
      </c>
      <c r="AE29">
        <v>0</v>
      </c>
      <c r="AF29">
        <v>0</v>
      </c>
      <c r="AG29">
        <v>0</v>
      </c>
      <c r="AH29">
        <v>0</v>
      </c>
      <c r="AI29">
        <v>0</v>
      </c>
      <c r="AJ29">
        <v>0</v>
      </c>
      <c r="AK29">
        <v>0</v>
      </c>
      <c r="AL29">
        <v>0</v>
      </c>
      <c r="AM29">
        <v>0</v>
      </c>
      <c r="AN29">
        <v>0</v>
      </c>
      <c r="AO29">
        <v>0</v>
      </c>
      <c r="AP29">
        <v>0</v>
      </c>
      <c r="AQ29">
        <v>0</v>
      </c>
      <c r="AR29">
        <v>0</v>
      </c>
      <c r="AS29">
        <v>0</v>
      </c>
      <c r="AT29">
        <v>0</v>
      </c>
      <c r="AU29">
        <v>0</v>
      </c>
      <c r="AV29">
        <v>0</v>
      </c>
      <c r="AW29">
        <v>0</v>
      </c>
      <c r="AX29">
        <v>0</v>
      </c>
      <c r="AY29">
        <v>0</v>
      </c>
      <c r="AZ29">
        <v>0</v>
      </c>
      <c r="BA29">
        <v>0</v>
      </c>
      <c r="BB29">
        <v>0</v>
      </c>
      <c r="BC29">
        <v>0</v>
      </c>
      <c r="BD29">
        <v>0</v>
      </c>
      <c r="BE29">
        <v>0</v>
      </c>
      <c r="BF29">
        <v>0</v>
      </c>
      <c r="BG29">
        <v>0</v>
      </c>
      <c r="BH29">
        <v>0</v>
      </c>
      <c r="BI29">
        <v>0</v>
      </c>
      <c r="BJ29">
        <v>0</v>
      </c>
      <c r="BK29">
        <v>0</v>
      </c>
      <c r="BL29">
        <v>0</v>
      </c>
      <c r="BM29">
        <v>0</v>
      </c>
      <c r="BN29">
        <v>0</v>
      </c>
      <c r="BO29">
        <v>0</v>
      </c>
      <c r="BP29">
        <v>0</v>
      </c>
      <c r="BQ29">
        <v>0</v>
      </c>
      <c r="BR29">
        <v>0</v>
      </c>
      <c r="BS29">
        <v>0</v>
      </c>
      <c r="BT29">
        <v>0</v>
      </c>
      <c r="BU29">
        <v>0</v>
      </c>
      <c r="BV29">
        <v>0</v>
      </c>
      <c r="BW29">
        <v>0</v>
      </c>
      <c r="BX29">
        <v>0</v>
      </c>
      <c r="BY29">
        <v>0</v>
      </c>
      <c r="BZ29">
        <v>0</v>
      </c>
      <c r="CA29">
        <v>0</v>
      </c>
      <c r="CB29">
        <v>0</v>
      </c>
      <c r="CC29">
        <v>0</v>
      </c>
      <c r="CD29">
        <v>0</v>
      </c>
      <c r="CE29">
        <v>0</v>
      </c>
      <c r="CF29">
        <v>0</v>
      </c>
      <c r="CG29">
        <v>0</v>
      </c>
      <c r="CH29">
        <v>0</v>
      </c>
      <c r="CI29">
        <v>0</v>
      </c>
      <c r="CJ29">
        <v>0</v>
      </c>
      <c r="CK29">
        <v>0</v>
      </c>
      <c r="CL29">
        <v>0</v>
      </c>
      <c r="CM29">
        <v>0</v>
      </c>
      <c r="CN29">
        <v>0</v>
      </c>
      <c r="CO29">
        <v>0</v>
      </c>
      <c r="CP29">
        <v>0</v>
      </c>
      <c r="CQ29">
        <v>0</v>
      </c>
      <c r="CR29">
        <v>0</v>
      </c>
      <c r="CS29">
        <v>0</v>
      </c>
      <c r="CT29">
        <v>0</v>
      </c>
      <c r="CU29">
        <v>0</v>
      </c>
      <c r="CV29">
        <v>0</v>
      </c>
      <c r="CW29">
        <v>0</v>
      </c>
      <c r="CX29">
        <v>0</v>
      </c>
      <c r="CY29">
        <v>0</v>
      </c>
      <c r="CZ29">
        <v>0</v>
      </c>
      <c r="DA29">
        <v>0</v>
      </c>
      <c r="DB29">
        <v>0</v>
      </c>
      <c r="DC29">
        <v>0</v>
      </c>
      <c r="DD29">
        <v>0</v>
      </c>
      <c r="DE29">
        <v>0</v>
      </c>
      <c r="DF29">
        <v>0</v>
      </c>
      <c r="DG29">
        <v>0</v>
      </c>
    </row>
    <row r="30" spans="1:111" x14ac:dyDescent="0.25">
      <c r="A30" t="s">
        <v>1467</v>
      </c>
      <c r="C30">
        <v>0</v>
      </c>
      <c r="D30">
        <v>0</v>
      </c>
      <c r="E30">
        <v>0</v>
      </c>
      <c r="F30">
        <v>0</v>
      </c>
      <c r="G30">
        <v>0</v>
      </c>
      <c r="H30">
        <v>0</v>
      </c>
      <c r="I30">
        <v>0</v>
      </c>
      <c r="J30">
        <v>0</v>
      </c>
      <c r="K30">
        <v>0</v>
      </c>
      <c r="L30">
        <v>0</v>
      </c>
      <c r="M30">
        <v>0</v>
      </c>
      <c r="N30">
        <v>0</v>
      </c>
      <c r="O30">
        <v>0</v>
      </c>
      <c r="P30">
        <v>0</v>
      </c>
      <c r="Q30">
        <v>0</v>
      </c>
      <c r="R30">
        <v>0</v>
      </c>
      <c r="S30">
        <v>0</v>
      </c>
      <c r="T30">
        <v>0</v>
      </c>
      <c r="U30">
        <v>0</v>
      </c>
      <c r="V30">
        <v>0</v>
      </c>
      <c r="W30">
        <v>0</v>
      </c>
      <c r="X30">
        <v>0</v>
      </c>
      <c r="Y30">
        <v>0</v>
      </c>
      <c r="Z30">
        <v>0</v>
      </c>
      <c r="AA30">
        <v>0</v>
      </c>
      <c r="AB30">
        <v>0</v>
      </c>
      <c r="AC30">
        <v>0</v>
      </c>
      <c r="AD30">
        <v>0</v>
      </c>
      <c r="AE30">
        <v>0</v>
      </c>
      <c r="AF30">
        <v>0</v>
      </c>
      <c r="AG30">
        <v>0</v>
      </c>
      <c r="AH30">
        <v>0</v>
      </c>
      <c r="AI30">
        <v>0</v>
      </c>
      <c r="AJ30">
        <v>0</v>
      </c>
      <c r="AK30">
        <v>0</v>
      </c>
      <c r="AL30">
        <v>0</v>
      </c>
      <c r="AM30">
        <v>0</v>
      </c>
      <c r="AN30">
        <v>0</v>
      </c>
      <c r="AO30">
        <v>0</v>
      </c>
      <c r="AP30">
        <v>0</v>
      </c>
      <c r="AQ30">
        <v>0</v>
      </c>
      <c r="AR30">
        <v>0</v>
      </c>
      <c r="AS30">
        <v>0</v>
      </c>
      <c r="AT30">
        <v>0</v>
      </c>
      <c r="AU30">
        <v>0</v>
      </c>
      <c r="AV30">
        <v>0</v>
      </c>
      <c r="AW30">
        <v>0</v>
      </c>
      <c r="AX30">
        <v>0</v>
      </c>
      <c r="AY30">
        <v>0</v>
      </c>
      <c r="AZ30">
        <v>0</v>
      </c>
      <c r="BA30">
        <v>0</v>
      </c>
      <c r="BB30">
        <v>0</v>
      </c>
      <c r="BC30">
        <v>0</v>
      </c>
      <c r="BD30">
        <v>0</v>
      </c>
      <c r="BE30">
        <v>0</v>
      </c>
      <c r="BF30">
        <v>0</v>
      </c>
      <c r="BG30">
        <v>0</v>
      </c>
      <c r="BH30">
        <v>0</v>
      </c>
      <c r="BI30">
        <v>0</v>
      </c>
      <c r="BJ30">
        <v>0</v>
      </c>
      <c r="BK30">
        <v>0</v>
      </c>
      <c r="BL30">
        <v>0</v>
      </c>
      <c r="BM30">
        <v>0</v>
      </c>
      <c r="BN30">
        <v>0</v>
      </c>
      <c r="BO30">
        <v>0</v>
      </c>
      <c r="BP30">
        <v>0</v>
      </c>
      <c r="BQ30">
        <v>0</v>
      </c>
      <c r="BR30">
        <v>0</v>
      </c>
      <c r="BS30">
        <v>0</v>
      </c>
      <c r="BT30">
        <v>0</v>
      </c>
      <c r="BU30">
        <v>0</v>
      </c>
      <c r="BV30">
        <v>0</v>
      </c>
      <c r="BW30">
        <v>0</v>
      </c>
      <c r="BX30">
        <v>0</v>
      </c>
      <c r="BY30">
        <v>0</v>
      </c>
      <c r="BZ30">
        <v>0</v>
      </c>
      <c r="CA30">
        <v>0</v>
      </c>
      <c r="CB30">
        <v>0</v>
      </c>
      <c r="CC30">
        <v>0</v>
      </c>
      <c r="CD30">
        <v>0</v>
      </c>
      <c r="CE30">
        <v>0</v>
      </c>
      <c r="CF30">
        <v>0</v>
      </c>
      <c r="CG30">
        <v>0</v>
      </c>
      <c r="CH30">
        <v>0</v>
      </c>
      <c r="CI30">
        <v>0</v>
      </c>
      <c r="CJ30">
        <v>0</v>
      </c>
      <c r="CK30">
        <v>0</v>
      </c>
      <c r="CL30">
        <v>0</v>
      </c>
      <c r="CM30">
        <v>0</v>
      </c>
      <c r="CN30">
        <v>0</v>
      </c>
      <c r="CO30">
        <v>0</v>
      </c>
      <c r="CP30">
        <v>0</v>
      </c>
      <c r="CQ30">
        <v>0</v>
      </c>
      <c r="CR30">
        <v>0</v>
      </c>
      <c r="CS30">
        <v>0</v>
      </c>
      <c r="CT30">
        <v>0</v>
      </c>
      <c r="CU30">
        <v>0</v>
      </c>
      <c r="CV30">
        <v>0</v>
      </c>
      <c r="CW30">
        <v>0</v>
      </c>
      <c r="CX30">
        <v>0</v>
      </c>
      <c r="CY30">
        <v>0</v>
      </c>
      <c r="CZ30">
        <v>0</v>
      </c>
      <c r="DA30">
        <v>0</v>
      </c>
      <c r="DB30">
        <v>0</v>
      </c>
      <c r="DC30">
        <v>0</v>
      </c>
      <c r="DD30">
        <v>0</v>
      </c>
      <c r="DE30">
        <v>0</v>
      </c>
      <c r="DF30">
        <v>0</v>
      </c>
      <c r="DG30">
        <v>0</v>
      </c>
    </row>
    <row r="31" spans="1:111" x14ac:dyDescent="0.25">
      <c r="A31" t="s">
        <v>1468</v>
      </c>
      <c r="C31">
        <v>0</v>
      </c>
      <c r="D31">
        <v>0</v>
      </c>
      <c r="E31">
        <v>0</v>
      </c>
      <c r="F31">
        <v>0</v>
      </c>
      <c r="G31">
        <v>0</v>
      </c>
      <c r="H31">
        <v>0</v>
      </c>
      <c r="I31">
        <v>0</v>
      </c>
      <c r="J31">
        <v>0</v>
      </c>
      <c r="K31">
        <v>0</v>
      </c>
      <c r="L31">
        <v>0</v>
      </c>
      <c r="M31">
        <v>0</v>
      </c>
      <c r="N31">
        <v>0</v>
      </c>
      <c r="O31">
        <v>0</v>
      </c>
      <c r="P31">
        <v>0</v>
      </c>
      <c r="Q31">
        <v>0</v>
      </c>
      <c r="R31">
        <v>0</v>
      </c>
      <c r="S31">
        <v>0</v>
      </c>
      <c r="T31">
        <v>0</v>
      </c>
      <c r="U31">
        <v>0</v>
      </c>
      <c r="V31">
        <v>0</v>
      </c>
      <c r="W31">
        <v>0</v>
      </c>
      <c r="X31">
        <v>0</v>
      </c>
      <c r="Y31">
        <v>0</v>
      </c>
      <c r="Z31">
        <v>0</v>
      </c>
      <c r="AA31">
        <v>0</v>
      </c>
      <c r="AB31">
        <v>0</v>
      </c>
      <c r="AC31">
        <v>0</v>
      </c>
      <c r="AD31">
        <v>0</v>
      </c>
      <c r="AE31">
        <v>0</v>
      </c>
      <c r="AF31">
        <v>0</v>
      </c>
      <c r="AG31">
        <v>0</v>
      </c>
      <c r="AH31">
        <v>0</v>
      </c>
      <c r="AI31">
        <v>0</v>
      </c>
      <c r="AJ31">
        <v>0</v>
      </c>
      <c r="AK31">
        <v>0</v>
      </c>
      <c r="AL31">
        <v>0</v>
      </c>
      <c r="AM31">
        <v>0</v>
      </c>
      <c r="AN31">
        <v>0</v>
      </c>
      <c r="AO31">
        <v>0</v>
      </c>
      <c r="AP31">
        <v>0</v>
      </c>
      <c r="AQ31">
        <v>0</v>
      </c>
      <c r="AR31">
        <v>0</v>
      </c>
      <c r="AS31">
        <v>0</v>
      </c>
      <c r="AT31">
        <v>0</v>
      </c>
      <c r="AU31">
        <v>0</v>
      </c>
      <c r="AV31">
        <v>0</v>
      </c>
      <c r="AW31">
        <v>0</v>
      </c>
      <c r="AX31">
        <v>0</v>
      </c>
      <c r="AY31">
        <v>0</v>
      </c>
      <c r="AZ31">
        <v>0</v>
      </c>
      <c r="BA31">
        <v>0</v>
      </c>
      <c r="BB31">
        <v>0</v>
      </c>
      <c r="BC31">
        <v>0</v>
      </c>
      <c r="BD31">
        <v>0</v>
      </c>
      <c r="BE31">
        <v>0</v>
      </c>
      <c r="BF31">
        <v>0</v>
      </c>
      <c r="BG31">
        <v>0</v>
      </c>
      <c r="BH31">
        <v>0</v>
      </c>
      <c r="BI31">
        <v>0</v>
      </c>
      <c r="BJ31">
        <v>0</v>
      </c>
      <c r="BK31">
        <v>0</v>
      </c>
      <c r="BL31">
        <v>0</v>
      </c>
      <c r="BM31">
        <v>0</v>
      </c>
      <c r="BN31">
        <v>0</v>
      </c>
      <c r="BO31">
        <v>0</v>
      </c>
      <c r="BP31">
        <v>0</v>
      </c>
      <c r="BQ31">
        <v>0</v>
      </c>
      <c r="BR31">
        <v>0</v>
      </c>
      <c r="BS31">
        <v>0</v>
      </c>
      <c r="BT31">
        <v>0</v>
      </c>
      <c r="BU31">
        <v>0</v>
      </c>
      <c r="BV31">
        <v>0</v>
      </c>
      <c r="BW31">
        <v>0</v>
      </c>
      <c r="BX31">
        <v>0</v>
      </c>
      <c r="BY31">
        <v>0</v>
      </c>
      <c r="BZ31">
        <v>0</v>
      </c>
      <c r="CA31">
        <v>0</v>
      </c>
      <c r="CB31">
        <v>0</v>
      </c>
      <c r="CC31">
        <v>0</v>
      </c>
      <c r="CD31">
        <v>0</v>
      </c>
      <c r="CE31">
        <v>0</v>
      </c>
      <c r="CF31">
        <v>0</v>
      </c>
      <c r="CG31">
        <v>0</v>
      </c>
      <c r="CH31">
        <v>0</v>
      </c>
      <c r="CI31">
        <v>0</v>
      </c>
      <c r="CJ31">
        <v>0</v>
      </c>
      <c r="CK31">
        <v>0</v>
      </c>
      <c r="CL31">
        <v>0</v>
      </c>
      <c r="CM31">
        <v>0</v>
      </c>
      <c r="CN31">
        <v>0</v>
      </c>
      <c r="CO31">
        <v>0</v>
      </c>
      <c r="CP31">
        <v>0</v>
      </c>
      <c r="CQ31">
        <v>0</v>
      </c>
      <c r="CR31">
        <v>0</v>
      </c>
      <c r="CS31">
        <v>0</v>
      </c>
      <c r="CT31">
        <v>0</v>
      </c>
      <c r="CU31">
        <v>0</v>
      </c>
      <c r="CV31">
        <v>0</v>
      </c>
      <c r="CW31">
        <v>0</v>
      </c>
      <c r="CX31">
        <v>0</v>
      </c>
      <c r="CY31">
        <v>0</v>
      </c>
      <c r="CZ31">
        <v>0</v>
      </c>
      <c r="DA31">
        <v>0</v>
      </c>
      <c r="DB31">
        <v>0</v>
      </c>
      <c r="DC31">
        <v>0</v>
      </c>
      <c r="DD31">
        <v>0</v>
      </c>
      <c r="DE31">
        <v>0</v>
      </c>
      <c r="DF31">
        <v>0</v>
      </c>
      <c r="DG31">
        <v>0</v>
      </c>
    </row>
    <row r="32" spans="1:111" x14ac:dyDescent="0.25">
      <c r="A32" t="s">
        <v>1444</v>
      </c>
      <c r="C32">
        <v>0</v>
      </c>
      <c r="D32">
        <v>0</v>
      </c>
      <c r="E32">
        <v>0</v>
      </c>
      <c r="F32">
        <v>0</v>
      </c>
      <c r="G32">
        <v>0</v>
      </c>
      <c r="H32">
        <v>0</v>
      </c>
      <c r="I32">
        <v>0</v>
      </c>
      <c r="J32">
        <v>0</v>
      </c>
      <c r="K32">
        <v>0</v>
      </c>
      <c r="L32">
        <v>0</v>
      </c>
      <c r="M32">
        <v>0</v>
      </c>
      <c r="N32">
        <v>0</v>
      </c>
      <c r="O32">
        <v>0</v>
      </c>
      <c r="P32">
        <v>0</v>
      </c>
      <c r="Q32">
        <v>0</v>
      </c>
      <c r="R32">
        <v>0</v>
      </c>
      <c r="S32">
        <v>0</v>
      </c>
      <c r="T32">
        <v>0</v>
      </c>
      <c r="U32">
        <v>0</v>
      </c>
      <c r="V32">
        <v>0</v>
      </c>
      <c r="W32">
        <v>0</v>
      </c>
      <c r="X32">
        <v>0</v>
      </c>
      <c r="Y32">
        <v>0</v>
      </c>
      <c r="Z32">
        <v>0</v>
      </c>
      <c r="AA32">
        <v>0</v>
      </c>
      <c r="AB32">
        <v>0</v>
      </c>
      <c r="AC32">
        <v>0</v>
      </c>
      <c r="AD32">
        <v>0</v>
      </c>
      <c r="AE32">
        <v>0</v>
      </c>
      <c r="AF32">
        <v>0</v>
      </c>
      <c r="AG32">
        <v>0</v>
      </c>
      <c r="AH32">
        <v>0</v>
      </c>
      <c r="AI32">
        <v>0</v>
      </c>
      <c r="AJ32">
        <v>0</v>
      </c>
      <c r="AK32">
        <v>0</v>
      </c>
      <c r="AL32">
        <v>0</v>
      </c>
      <c r="AM32">
        <v>0</v>
      </c>
      <c r="AN32">
        <v>0</v>
      </c>
      <c r="AO32">
        <v>0</v>
      </c>
      <c r="AP32">
        <v>0</v>
      </c>
      <c r="AQ32">
        <v>0</v>
      </c>
      <c r="AR32">
        <v>0</v>
      </c>
      <c r="AS32">
        <v>0</v>
      </c>
      <c r="AT32">
        <v>0</v>
      </c>
      <c r="AU32">
        <v>0</v>
      </c>
      <c r="AV32">
        <v>0</v>
      </c>
      <c r="AW32">
        <v>0</v>
      </c>
      <c r="AX32">
        <v>0</v>
      </c>
      <c r="AY32">
        <v>0</v>
      </c>
      <c r="AZ32">
        <v>0</v>
      </c>
      <c r="BA32">
        <v>0</v>
      </c>
      <c r="BB32">
        <v>0</v>
      </c>
      <c r="BC32">
        <v>0</v>
      </c>
      <c r="BD32">
        <v>0</v>
      </c>
      <c r="BE32">
        <v>0</v>
      </c>
      <c r="BF32">
        <v>0</v>
      </c>
      <c r="BG32">
        <v>0</v>
      </c>
      <c r="BH32">
        <v>0</v>
      </c>
      <c r="BI32">
        <v>0</v>
      </c>
      <c r="BJ32">
        <v>0</v>
      </c>
      <c r="BK32">
        <v>0</v>
      </c>
      <c r="BL32">
        <v>0</v>
      </c>
      <c r="BM32">
        <v>0</v>
      </c>
      <c r="BN32">
        <v>0</v>
      </c>
      <c r="BO32">
        <v>0</v>
      </c>
      <c r="BP32">
        <v>0</v>
      </c>
      <c r="BQ32">
        <v>0</v>
      </c>
      <c r="BR32">
        <v>0</v>
      </c>
      <c r="BS32">
        <v>0</v>
      </c>
      <c r="BT32">
        <v>0</v>
      </c>
      <c r="BU32">
        <v>0</v>
      </c>
      <c r="BV32">
        <v>0</v>
      </c>
      <c r="BW32">
        <v>0</v>
      </c>
      <c r="BX32">
        <v>0</v>
      </c>
      <c r="BY32">
        <v>0</v>
      </c>
      <c r="BZ32">
        <v>0</v>
      </c>
      <c r="CA32">
        <v>0</v>
      </c>
      <c r="CB32">
        <v>0</v>
      </c>
      <c r="CC32">
        <v>0</v>
      </c>
      <c r="CD32">
        <v>0</v>
      </c>
      <c r="CE32">
        <v>0</v>
      </c>
      <c r="CF32">
        <v>0</v>
      </c>
      <c r="CG32">
        <v>0</v>
      </c>
      <c r="CH32">
        <v>0</v>
      </c>
      <c r="CI32">
        <v>0</v>
      </c>
      <c r="CJ32">
        <v>0</v>
      </c>
      <c r="CK32">
        <v>0</v>
      </c>
      <c r="CL32">
        <v>0</v>
      </c>
      <c r="CM32">
        <v>0</v>
      </c>
      <c r="CN32">
        <v>0</v>
      </c>
      <c r="CO32">
        <v>0</v>
      </c>
      <c r="CP32">
        <v>0</v>
      </c>
      <c r="CQ32">
        <v>0</v>
      </c>
      <c r="CR32">
        <v>0</v>
      </c>
      <c r="CS32">
        <v>0</v>
      </c>
      <c r="CT32">
        <v>0</v>
      </c>
      <c r="CU32">
        <v>0</v>
      </c>
      <c r="CV32">
        <v>0</v>
      </c>
      <c r="CW32">
        <v>0</v>
      </c>
      <c r="CX32">
        <v>0</v>
      </c>
      <c r="CY32">
        <v>0</v>
      </c>
      <c r="CZ32">
        <v>0</v>
      </c>
      <c r="DA32">
        <v>0</v>
      </c>
      <c r="DB32">
        <v>0</v>
      </c>
      <c r="DC32">
        <v>0</v>
      </c>
      <c r="DD32">
        <v>0</v>
      </c>
      <c r="DE32">
        <v>0</v>
      </c>
      <c r="DF32">
        <v>0</v>
      </c>
      <c r="DG32">
        <v>0</v>
      </c>
    </row>
    <row r="33" spans="1:111" x14ac:dyDescent="0.25">
      <c r="A33" t="s">
        <v>1466</v>
      </c>
      <c r="C33">
        <v>0</v>
      </c>
      <c r="D33">
        <v>0</v>
      </c>
      <c r="E33">
        <v>0</v>
      </c>
      <c r="F33">
        <v>0</v>
      </c>
      <c r="G33">
        <v>0</v>
      </c>
      <c r="H33">
        <v>0</v>
      </c>
      <c r="I33">
        <v>0</v>
      </c>
      <c r="J33">
        <v>0</v>
      </c>
      <c r="K33">
        <v>0</v>
      </c>
      <c r="L33">
        <v>0</v>
      </c>
      <c r="M33">
        <v>0</v>
      </c>
      <c r="N33">
        <v>0</v>
      </c>
      <c r="O33">
        <v>0</v>
      </c>
      <c r="P33">
        <v>0</v>
      </c>
      <c r="Q33">
        <v>0</v>
      </c>
      <c r="R33">
        <v>0</v>
      </c>
      <c r="S33">
        <v>0</v>
      </c>
      <c r="T33">
        <v>0</v>
      </c>
      <c r="U33">
        <v>0</v>
      </c>
      <c r="V33">
        <v>0</v>
      </c>
      <c r="W33">
        <v>0</v>
      </c>
      <c r="X33">
        <v>0</v>
      </c>
      <c r="Y33">
        <v>0</v>
      </c>
      <c r="Z33">
        <v>0</v>
      </c>
      <c r="AA33">
        <v>0</v>
      </c>
      <c r="AB33">
        <v>0</v>
      </c>
      <c r="AC33">
        <v>0</v>
      </c>
      <c r="AD33">
        <v>0</v>
      </c>
      <c r="AE33">
        <v>0</v>
      </c>
      <c r="AF33">
        <v>0</v>
      </c>
      <c r="AG33">
        <v>0</v>
      </c>
      <c r="AH33">
        <v>0</v>
      </c>
      <c r="AI33">
        <v>0</v>
      </c>
      <c r="AJ33">
        <v>0</v>
      </c>
      <c r="AK33">
        <v>0</v>
      </c>
      <c r="AL33">
        <v>0</v>
      </c>
      <c r="AM33">
        <v>0</v>
      </c>
      <c r="AN33">
        <v>0</v>
      </c>
      <c r="AO33">
        <v>0</v>
      </c>
      <c r="AP33">
        <v>0</v>
      </c>
      <c r="AQ33">
        <v>0</v>
      </c>
      <c r="AR33">
        <v>0</v>
      </c>
      <c r="AS33">
        <v>0</v>
      </c>
      <c r="AT33">
        <v>0</v>
      </c>
      <c r="AU33">
        <v>0</v>
      </c>
      <c r="AV33">
        <v>0</v>
      </c>
      <c r="AW33">
        <v>0</v>
      </c>
      <c r="AX33">
        <v>0</v>
      </c>
      <c r="AY33">
        <v>0</v>
      </c>
      <c r="AZ33">
        <v>0</v>
      </c>
      <c r="BA33">
        <v>0</v>
      </c>
      <c r="BB33">
        <v>0</v>
      </c>
      <c r="BC33">
        <v>0</v>
      </c>
      <c r="BD33">
        <v>0</v>
      </c>
      <c r="BE33">
        <v>0</v>
      </c>
      <c r="BF33">
        <v>0</v>
      </c>
      <c r="BG33">
        <v>0</v>
      </c>
      <c r="BH33">
        <v>0</v>
      </c>
      <c r="BI33">
        <v>0</v>
      </c>
      <c r="BJ33">
        <v>0</v>
      </c>
      <c r="BK33">
        <v>0</v>
      </c>
      <c r="BL33">
        <v>0</v>
      </c>
      <c r="BM33">
        <v>0</v>
      </c>
      <c r="BN33">
        <v>0</v>
      </c>
      <c r="BO33">
        <v>0</v>
      </c>
      <c r="BP33">
        <v>0</v>
      </c>
      <c r="BQ33">
        <v>0</v>
      </c>
      <c r="BR33">
        <v>0</v>
      </c>
      <c r="BS33">
        <v>0</v>
      </c>
      <c r="BT33">
        <v>0</v>
      </c>
      <c r="BU33">
        <v>0</v>
      </c>
      <c r="BV33">
        <v>0</v>
      </c>
      <c r="BW33">
        <v>0</v>
      </c>
      <c r="BX33">
        <v>0</v>
      </c>
      <c r="BY33">
        <v>0</v>
      </c>
      <c r="BZ33">
        <v>0</v>
      </c>
      <c r="CA33">
        <v>0</v>
      </c>
      <c r="CB33">
        <v>0</v>
      </c>
      <c r="CC33">
        <v>0</v>
      </c>
      <c r="CD33">
        <v>0</v>
      </c>
      <c r="CE33">
        <v>0</v>
      </c>
      <c r="CF33">
        <v>0</v>
      </c>
      <c r="CG33">
        <v>0</v>
      </c>
      <c r="CH33">
        <v>0</v>
      </c>
      <c r="CI33">
        <v>0</v>
      </c>
      <c r="CJ33">
        <v>0</v>
      </c>
      <c r="CK33">
        <v>0</v>
      </c>
      <c r="CL33">
        <v>0</v>
      </c>
      <c r="CM33">
        <v>0</v>
      </c>
      <c r="CN33">
        <v>0</v>
      </c>
      <c r="CO33">
        <v>0</v>
      </c>
      <c r="CP33">
        <v>0</v>
      </c>
      <c r="CQ33">
        <v>0</v>
      </c>
      <c r="CR33">
        <v>0</v>
      </c>
      <c r="CS33">
        <v>0</v>
      </c>
      <c r="CT33">
        <v>0</v>
      </c>
      <c r="CU33">
        <v>0</v>
      </c>
      <c r="CV33">
        <v>0</v>
      </c>
      <c r="CW33">
        <v>0</v>
      </c>
      <c r="CX33">
        <v>0</v>
      </c>
      <c r="CY33">
        <v>0</v>
      </c>
      <c r="CZ33">
        <v>0</v>
      </c>
      <c r="DA33">
        <v>0</v>
      </c>
      <c r="DB33">
        <v>0</v>
      </c>
      <c r="DC33">
        <v>0</v>
      </c>
      <c r="DD33">
        <v>0</v>
      </c>
      <c r="DE33">
        <v>0</v>
      </c>
      <c r="DF33">
        <v>0</v>
      </c>
      <c r="DG33">
        <v>0</v>
      </c>
    </row>
    <row r="34" spans="1:111" x14ac:dyDescent="0.25">
      <c r="A34" t="s">
        <v>1446</v>
      </c>
      <c r="C34">
        <v>0</v>
      </c>
      <c r="D34">
        <v>0</v>
      </c>
      <c r="E34">
        <v>0</v>
      </c>
      <c r="F34">
        <v>0</v>
      </c>
      <c r="G34">
        <v>0</v>
      </c>
      <c r="H34">
        <v>0</v>
      </c>
      <c r="I34">
        <v>0</v>
      </c>
      <c r="J34">
        <v>0</v>
      </c>
      <c r="K34">
        <v>0</v>
      </c>
      <c r="L34">
        <v>0</v>
      </c>
      <c r="M34">
        <v>0</v>
      </c>
      <c r="N34">
        <v>0</v>
      </c>
      <c r="O34">
        <v>0</v>
      </c>
      <c r="P34">
        <v>0</v>
      </c>
      <c r="Q34">
        <v>0</v>
      </c>
      <c r="R34">
        <v>0</v>
      </c>
      <c r="S34">
        <v>0</v>
      </c>
      <c r="T34">
        <v>0</v>
      </c>
      <c r="U34">
        <v>0</v>
      </c>
      <c r="V34">
        <v>0</v>
      </c>
      <c r="W34">
        <v>0</v>
      </c>
      <c r="X34">
        <v>0</v>
      </c>
      <c r="Y34">
        <v>0</v>
      </c>
      <c r="Z34">
        <v>0</v>
      </c>
      <c r="AA34">
        <v>0</v>
      </c>
      <c r="AB34">
        <v>0</v>
      </c>
      <c r="AC34">
        <v>0</v>
      </c>
      <c r="AD34">
        <v>0</v>
      </c>
      <c r="AE34">
        <v>0</v>
      </c>
      <c r="AF34">
        <v>0</v>
      </c>
      <c r="AG34">
        <v>0</v>
      </c>
      <c r="AH34">
        <v>0</v>
      </c>
      <c r="AI34">
        <v>0</v>
      </c>
      <c r="AJ34">
        <v>0</v>
      </c>
      <c r="AK34">
        <v>0</v>
      </c>
      <c r="AL34">
        <v>0</v>
      </c>
      <c r="AM34">
        <v>0</v>
      </c>
      <c r="AN34">
        <v>0</v>
      </c>
      <c r="AO34">
        <v>0</v>
      </c>
      <c r="AP34">
        <v>0</v>
      </c>
      <c r="AQ34">
        <v>0</v>
      </c>
      <c r="AR34">
        <v>0</v>
      </c>
      <c r="AS34">
        <v>0</v>
      </c>
      <c r="AT34">
        <v>0</v>
      </c>
      <c r="AU34">
        <v>0</v>
      </c>
      <c r="AV34">
        <v>0</v>
      </c>
      <c r="AW34">
        <v>0</v>
      </c>
      <c r="AX34">
        <v>0</v>
      </c>
      <c r="AY34">
        <v>0</v>
      </c>
      <c r="AZ34">
        <v>0</v>
      </c>
      <c r="BA34">
        <v>0</v>
      </c>
      <c r="BB34">
        <v>0</v>
      </c>
      <c r="BC34">
        <v>0</v>
      </c>
      <c r="BD34">
        <v>0</v>
      </c>
      <c r="BE34">
        <v>0</v>
      </c>
      <c r="BF34">
        <v>0</v>
      </c>
      <c r="BG34">
        <v>0</v>
      </c>
      <c r="BH34">
        <v>0</v>
      </c>
      <c r="BI34">
        <v>0</v>
      </c>
      <c r="BJ34">
        <v>0</v>
      </c>
      <c r="BK34">
        <v>0</v>
      </c>
      <c r="BL34">
        <v>0</v>
      </c>
      <c r="BM34">
        <v>0</v>
      </c>
      <c r="BN34">
        <v>0</v>
      </c>
      <c r="BO34">
        <v>0</v>
      </c>
      <c r="BP34">
        <v>0</v>
      </c>
      <c r="BQ34">
        <v>0</v>
      </c>
      <c r="BR34">
        <v>0</v>
      </c>
      <c r="BS34">
        <v>0</v>
      </c>
      <c r="BT34">
        <v>0</v>
      </c>
      <c r="BU34">
        <v>0</v>
      </c>
      <c r="BV34">
        <v>0</v>
      </c>
      <c r="BW34">
        <v>0</v>
      </c>
      <c r="BX34">
        <v>0</v>
      </c>
      <c r="BY34">
        <v>0</v>
      </c>
      <c r="BZ34">
        <v>0</v>
      </c>
      <c r="CA34">
        <v>0</v>
      </c>
      <c r="CB34">
        <v>0</v>
      </c>
      <c r="CC34">
        <v>0</v>
      </c>
      <c r="CD34">
        <v>0</v>
      </c>
      <c r="CE34">
        <v>0</v>
      </c>
      <c r="CF34">
        <v>0</v>
      </c>
      <c r="CG34">
        <v>0</v>
      </c>
      <c r="CH34">
        <v>0</v>
      </c>
      <c r="CI34">
        <v>0</v>
      </c>
      <c r="CJ34">
        <v>0</v>
      </c>
      <c r="CK34">
        <v>0</v>
      </c>
      <c r="CL34">
        <v>0</v>
      </c>
      <c r="CM34">
        <v>0</v>
      </c>
      <c r="CN34">
        <v>0</v>
      </c>
      <c r="CO34">
        <v>0</v>
      </c>
      <c r="CP34">
        <v>0</v>
      </c>
      <c r="CQ34">
        <v>0</v>
      </c>
      <c r="CR34">
        <v>0</v>
      </c>
      <c r="CS34">
        <v>0</v>
      </c>
      <c r="CT34">
        <v>0</v>
      </c>
      <c r="CU34">
        <v>0</v>
      </c>
      <c r="CV34">
        <v>0</v>
      </c>
      <c r="CW34">
        <v>0</v>
      </c>
      <c r="CX34">
        <v>0</v>
      </c>
      <c r="CY34">
        <v>0</v>
      </c>
      <c r="CZ34">
        <v>0</v>
      </c>
      <c r="DA34">
        <v>0</v>
      </c>
      <c r="DB34">
        <v>0</v>
      </c>
      <c r="DC34">
        <v>0</v>
      </c>
      <c r="DD34">
        <v>0</v>
      </c>
      <c r="DE34">
        <v>0</v>
      </c>
      <c r="DF34">
        <v>0</v>
      </c>
      <c r="DG34">
        <v>0</v>
      </c>
    </row>
    <row r="35" spans="1:111" x14ac:dyDescent="0.25">
      <c r="A35" t="s">
        <v>1467</v>
      </c>
      <c r="C35">
        <v>0</v>
      </c>
      <c r="D35">
        <v>0</v>
      </c>
      <c r="E35">
        <v>0</v>
      </c>
      <c r="F35">
        <v>0</v>
      </c>
      <c r="G35">
        <v>0</v>
      </c>
      <c r="H35">
        <v>0</v>
      </c>
      <c r="I35">
        <v>0</v>
      </c>
      <c r="J35">
        <v>0</v>
      </c>
      <c r="K35">
        <v>0</v>
      </c>
      <c r="L35">
        <v>0</v>
      </c>
      <c r="M35">
        <v>0</v>
      </c>
      <c r="N35">
        <v>0</v>
      </c>
      <c r="O35">
        <v>0</v>
      </c>
      <c r="P35">
        <v>0</v>
      </c>
      <c r="Q35">
        <v>0</v>
      </c>
      <c r="R35">
        <v>0</v>
      </c>
      <c r="S35">
        <v>0</v>
      </c>
      <c r="T35">
        <v>0</v>
      </c>
      <c r="U35">
        <v>0</v>
      </c>
      <c r="V35">
        <v>0</v>
      </c>
      <c r="W35">
        <v>0</v>
      </c>
      <c r="X35">
        <v>0</v>
      </c>
      <c r="Y35">
        <v>0</v>
      </c>
      <c r="Z35">
        <v>0</v>
      </c>
      <c r="AA35">
        <v>0</v>
      </c>
      <c r="AB35">
        <v>0</v>
      </c>
      <c r="AC35">
        <v>0</v>
      </c>
      <c r="AD35">
        <v>0</v>
      </c>
      <c r="AE35">
        <v>0</v>
      </c>
      <c r="AF35">
        <v>0</v>
      </c>
      <c r="AG35">
        <v>0</v>
      </c>
      <c r="AH35">
        <v>0</v>
      </c>
      <c r="AI35">
        <v>0</v>
      </c>
      <c r="AJ35">
        <v>0</v>
      </c>
      <c r="AK35">
        <v>0</v>
      </c>
      <c r="AL35">
        <v>0</v>
      </c>
      <c r="AM35">
        <v>0</v>
      </c>
      <c r="AN35">
        <v>0</v>
      </c>
      <c r="AO35">
        <v>0</v>
      </c>
      <c r="AP35">
        <v>0</v>
      </c>
      <c r="AQ35">
        <v>0</v>
      </c>
      <c r="AR35">
        <v>0</v>
      </c>
      <c r="AS35">
        <v>0</v>
      </c>
      <c r="AT35">
        <v>0</v>
      </c>
      <c r="AU35">
        <v>0</v>
      </c>
      <c r="AV35">
        <v>0</v>
      </c>
      <c r="AW35">
        <v>0</v>
      </c>
      <c r="AX35">
        <v>0</v>
      </c>
      <c r="AY35">
        <v>0</v>
      </c>
      <c r="AZ35">
        <v>0</v>
      </c>
      <c r="BA35">
        <v>0</v>
      </c>
      <c r="BB35">
        <v>0</v>
      </c>
      <c r="BC35">
        <v>0</v>
      </c>
      <c r="BD35">
        <v>0</v>
      </c>
      <c r="BE35">
        <v>0</v>
      </c>
      <c r="BF35">
        <v>0</v>
      </c>
      <c r="BG35">
        <v>0</v>
      </c>
      <c r="BH35">
        <v>0</v>
      </c>
      <c r="BI35">
        <v>0</v>
      </c>
      <c r="BJ35">
        <v>0</v>
      </c>
      <c r="BK35">
        <v>0</v>
      </c>
      <c r="BL35">
        <v>0</v>
      </c>
      <c r="BM35">
        <v>0</v>
      </c>
      <c r="BN35">
        <v>0</v>
      </c>
      <c r="BO35">
        <v>0</v>
      </c>
      <c r="BP35">
        <v>0</v>
      </c>
      <c r="BQ35">
        <v>0</v>
      </c>
      <c r="BR35">
        <v>0</v>
      </c>
      <c r="BS35">
        <v>0</v>
      </c>
      <c r="BT35">
        <v>0</v>
      </c>
      <c r="BU35">
        <v>0</v>
      </c>
      <c r="BV35">
        <v>0</v>
      </c>
      <c r="BW35">
        <v>0</v>
      </c>
      <c r="BX35">
        <v>0</v>
      </c>
      <c r="BY35">
        <v>0</v>
      </c>
      <c r="BZ35">
        <v>0</v>
      </c>
      <c r="CA35">
        <v>0</v>
      </c>
      <c r="CB35">
        <v>0</v>
      </c>
      <c r="CC35">
        <v>0</v>
      </c>
      <c r="CD35">
        <v>0</v>
      </c>
      <c r="CE35">
        <v>0</v>
      </c>
      <c r="CF35">
        <v>0</v>
      </c>
      <c r="CG35">
        <v>0</v>
      </c>
      <c r="CH35">
        <v>0</v>
      </c>
      <c r="CI35">
        <v>0</v>
      </c>
      <c r="CJ35">
        <v>0</v>
      </c>
      <c r="CK35">
        <v>0</v>
      </c>
      <c r="CL35">
        <v>0</v>
      </c>
      <c r="CM35">
        <v>0</v>
      </c>
      <c r="CN35">
        <v>0</v>
      </c>
      <c r="CO35">
        <v>0</v>
      </c>
      <c r="CP35">
        <v>0</v>
      </c>
      <c r="CQ35">
        <v>0</v>
      </c>
      <c r="CR35">
        <v>0</v>
      </c>
      <c r="CS35">
        <v>0</v>
      </c>
      <c r="CT35">
        <v>0</v>
      </c>
      <c r="CU35">
        <v>0</v>
      </c>
      <c r="CV35">
        <v>0</v>
      </c>
      <c r="CW35">
        <v>0</v>
      </c>
      <c r="CX35">
        <v>0</v>
      </c>
      <c r="CY35">
        <v>0</v>
      </c>
      <c r="CZ35">
        <v>0</v>
      </c>
      <c r="DA35">
        <v>0</v>
      </c>
      <c r="DB35">
        <v>0</v>
      </c>
      <c r="DC35">
        <v>0</v>
      </c>
      <c r="DD35">
        <v>0</v>
      </c>
      <c r="DE35">
        <v>0</v>
      </c>
      <c r="DF35">
        <v>0</v>
      </c>
      <c r="DG35">
        <v>0</v>
      </c>
    </row>
    <row r="36" spans="1:111" x14ac:dyDescent="0.25">
      <c r="A36" t="s">
        <v>1468</v>
      </c>
      <c r="C36">
        <v>0</v>
      </c>
      <c r="D36">
        <v>0</v>
      </c>
      <c r="E36">
        <v>0</v>
      </c>
      <c r="F36">
        <v>0</v>
      </c>
      <c r="G36">
        <v>0</v>
      </c>
      <c r="H36">
        <v>0</v>
      </c>
      <c r="I36">
        <v>0</v>
      </c>
      <c r="J36">
        <v>0</v>
      </c>
      <c r="K36">
        <v>0</v>
      </c>
      <c r="L36">
        <v>0</v>
      </c>
      <c r="M36">
        <v>0</v>
      </c>
      <c r="N36">
        <v>0</v>
      </c>
      <c r="O36">
        <v>0</v>
      </c>
      <c r="P36">
        <v>0</v>
      </c>
      <c r="Q36">
        <v>0</v>
      </c>
      <c r="R36">
        <v>0</v>
      </c>
      <c r="S36">
        <v>0</v>
      </c>
      <c r="T36">
        <v>0</v>
      </c>
      <c r="U36">
        <v>0</v>
      </c>
      <c r="V36">
        <v>0</v>
      </c>
      <c r="W36">
        <v>0</v>
      </c>
      <c r="X36">
        <v>0</v>
      </c>
      <c r="Y36">
        <v>0</v>
      </c>
      <c r="Z36">
        <v>0</v>
      </c>
      <c r="AA36">
        <v>0</v>
      </c>
      <c r="AB36">
        <v>0</v>
      </c>
      <c r="AC36">
        <v>0</v>
      </c>
      <c r="AD36">
        <v>0</v>
      </c>
      <c r="AE36">
        <v>0</v>
      </c>
      <c r="AF36">
        <v>0</v>
      </c>
      <c r="AG36">
        <v>0</v>
      </c>
      <c r="AH36">
        <v>0</v>
      </c>
      <c r="AI36">
        <v>0</v>
      </c>
      <c r="AJ36">
        <v>0</v>
      </c>
      <c r="AK36">
        <v>0</v>
      </c>
      <c r="AL36">
        <v>0</v>
      </c>
      <c r="AM36">
        <v>0</v>
      </c>
      <c r="AN36">
        <v>0</v>
      </c>
      <c r="AO36">
        <v>0</v>
      </c>
      <c r="AP36">
        <v>0</v>
      </c>
      <c r="AQ36">
        <v>0</v>
      </c>
      <c r="AR36">
        <v>0</v>
      </c>
      <c r="AS36">
        <v>0</v>
      </c>
      <c r="AT36">
        <v>0</v>
      </c>
      <c r="AU36">
        <v>0</v>
      </c>
      <c r="AV36">
        <v>0</v>
      </c>
      <c r="AW36">
        <v>0</v>
      </c>
      <c r="AX36">
        <v>0</v>
      </c>
      <c r="AY36">
        <v>0</v>
      </c>
      <c r="AZ36">
        <v>0</v>
      </c>
      <c r="BA36">
        <v>0</v>
      </c>
      <c r="BB36">
        <v>0</v>
      </c>
      <c r="BC36">
        <v>0</v>
      </c>
      <c r="BD36">
        <v>0</v>
      </c>
      <c r="BE36">
        <v>0</v>
      </c>
      <c r="BF36">
        <v>0</v>
      </c>
      <c r="BG36">
        <v>0</v>
      </c>
      <c r="BH36">
        <v>0</v>
      </c>
      <c r="BI36">
        <v>0</v>
      </c>
      <c r="BJ36">
        <v>0</v>
      </c>
      <c r="BK36">
        <v>0</v>
      </c>
      <c r="BL36">
        <v>0</v>
      </c>
      <c r="BM36">
        <v>0</v>
      </c>
      <c r="BN36">
        <v>0</v>
      </c>
      <c r="BO36">
        <v>0</v>
      </c>
      <c r="BP36">
        <v>0</v>
      </c>
      <c r="BQ36">
        <v>0</v>
      </c>
      <c r="BR36">
        <v>0</v>
      </c>
      <c r="BS36">
        <v>0</v>
      </c>
      <c r="BT36">
        <v>0</v>
      </c>
      <c r="BU36">
        <v>0</v>
      </c>
      <c r="BV36">
        <v>0</v>
      </c>
      <c r="BW36">
        <v>0</v>
      </c>
      <c r="BX36">
        <v>0</v>
      </c>
      <c r="BY36">
        <v>0</v>
      </c>
      <c r="BZ36">
        <v>0</v>
      </c>
      <c r="CA36">
        <v>0</v>
      </c>
      <c r="CB36">
        <v>0</v>
      </c>
      <c r="CC36">
        <v>0</v>
      </c>
      <c r="CD36">
        <v>0</v>
      </c>
      <c r="CE36">
        <v>0</v>
      </c>
      <c r="CF36">
        <v>0</v>
      </c>
      <c r="CG36">
        <v>0</v>
      </c>
      <c r="CH36">
        <v>0</v>
      </c>
      <c r="CI36">
        <v>0</v>
      </c>
      <c r="CJ36">
        <v>0</v>
      </c>
      <c r="CK36">
        <v>0</v>
      </c>
      <c r="CL36">
        <v>0</v>
      </c>
      <c r="CM36">
        <v>0</v>
      </c>
      <c r="CN36">
        <v>0</v>
      </c>
      <c r="CO36">
        <v>0</v>
      </c>
      <c r="CP36">
        <v>0</v>
      </c>
      <c r="CQ36">
        <v>0</v>
      </c>
      <c r="CR36">
        <v>0</v>
      </c>
      <c r="CS36">
        <v>0</v>
      </c>
      <c r="CT36">
        <v>0</v>
      </c>
      <c r="CU36">
        <v>0</v>
      </c>
      <c r="CV36">
        <v>0</v>
      </c>
      <c r="CW36">
        <v>0</v>
      </c>
      <c r="CX36">
        <v>0</v>
      </c>
      <c r="CY36">
        <v>0</v>
      </c>
      <c r="CZ36">
        <v>0</v>
      </c>
      <c r="DA36">
        <v>0</v>
      </c>
      <c r="DB36">
        <v>0</v>
      </c>
      <c r="DC36">
        <v>0</v>
      </c>
      <c r="DD36">
        <v>0</v>
      </c>
      <c r="DE36">
        <v>0</v>
      </c>
      <c r="DF36">
        <v>0</v>
      </c>
      <c r="DG36">
        <v>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F304A-DB17-4FA4-95EC-C96108772862}">
  <sheetPr>
    <tabColor theme="7"/>
  </sheetPr>
  <dimension ref="A1:AB339"/>
  <sheetViews>
    <sheetView workbookViewId="0">
      <selection activeCell="D116" sqref="D116"/>
    </sheetView>
  </sheetViews>
  <sheetFormatPr defaultRowHeight="15" x14ac:dyDescent="0.25"/>
  <cols>
    <col min="1" max="1" width="8.28515625" bestFit="1" customWidth="1"/>
    <col min="2" max="2" width="21.5703125" bestFit="1" customWidth="1"/>
    <col min="3" max="3" width="22.42578125" bestFit="1" customWidth="1"/>
    <col min="4" max="4" width="15.7109375" bestFit="1" customWidth="1"/>
    <col min="5" max="5" width="60.5703125" bestFit="1" customWidth="1"/>
    <col min="6" max="6" width="10.7109375" bestFit="1" customWidth="1"/>
    <col min="7" max="7" width="24.140625" bestFit="1" customWidth="1"/>
    <col min="8" max="8" width="22.5703125" bestFit="1" customWidth="1"/>
    <col min="9" max="9" width="35.5703125" bestFit="1" customWidth="1"/>
    <col min="10" max="10" width="33" bestFit="1" customWidth="1"/>
    <col min="11" max="11" width="25.42578125" bestFit="1" customWidth="1"/>
    <col min="12" max="12" width="20.7109375" bestFit="1" customWidth="1"/>
    <col min="13" max="13" width="22.28515625" bestFit="1" customWidth="1"/>
    <col min="14" max="14" width="31.140625" bestFit="1" customWidth="1"/>
    <col min="15" max="15" width="29.85546875" bestFit="1" customWidth="1"/>
    <col min="16" max="16" width="35.140625" bestFit="1" customWidth="1"/>
    <col min="17" max="17" width="33.42578125" bestFit="1" customWidth="1"/>
    <col min="18" max="18" width="53.5703125" bestFit="1" customWidth="1"/>
    <col min="19" max="19" width="51.7109375" bestFit="1" customWidth="1"/>
    <col min="20" max="20" width="21.140625" bestFit="1" customWidth="1"/>
    <col min="21" max="21" width="42.5703125" bestFit="1" customWidth="1"/>
    <col min="22" max="22" width="40.85546875" bestFit="1" customWidth="1"/>
    <col min="23" max="23" width="58.42578125" bestFit="1" customWidth="1"/>
    <col min="24" max="24" width="56.5703125" bestFit="1" customWidth="1"/>
    <col min="25" max="25" width="29.7109375" bestFit="1" customWidth="1"/>
    <col min="26" max="26" width="27.42578125" bestFit="1" customWidth="1"/>
    <col min="27" max="27" width="25.7109375" bestFit="1" customWidth="1"/>
    <col min="28" max="28" width="24" bestFit="1" customWidth="1"/>
    <col min="29" max="29" width="24" customWidth="1"/>
  </cols>
  <sheetData>
    <row r="1" spans="1:28" x14ac:dyDescent="0.25">
      <c r="A1" t="s">
        <v>1599</v>
      </c>
      <c r="B1" t="s">
        <v>3</v>
      </c>
      <c r="C1" t="s">
        <v>1499</v>
      </c>
      <c r="D1" t="s">
        <v>4</v>
      </c>
      <c r="E1" t="s">
        <v>1</v>
      </c>
      <c r="F1" t="s">
        <v>1381</v>
      </c>
      <c r="G1" t="s">
        <v>1493</v>
      </c>
      <c r="H1" t="s">
        <v>1440</v>
      </c>
      <c r="I1" t="s">
        <v>1419</v>
      </c>
      <c r="J1" t="s">
        <v>1418</v>
      </c>
      <c r="K1" t="s">
        <v>1439</v>
      </c>
      <c r="L1" t="s">
        <v>1444</v>
      </c>
      <c r="M1" t="s">
        <v>1491</v>
      </c>
      <c r="N1" t="s">
        <v>1425</v>
      </c>
      <c r="O1" t="s">
        <v>1413</v>
      </c>
      <c r="P1" t="s">
        <v>1417</v>
      </c>
      <c r="Q1" t="s">
        <v>1424</v>
      </c>
      <c r="R1" t="s">
        <v>1441</v>
      </c>
      <c r="S1" t="s">
        <v>1445</v>
      </c>
      <c r="T1" t="s">
        <v>1446</v>
      </c>
      <c r="U1" t="s">
        <v>1600</v>
      </c>
      <c r="V1" t="s">
        <v>1601</v>
      </c>
      <c r="W1" t="s">
        <v>1442</v>
      </c>
      <c r="X1" t="s">
        <v>1447</v>
      </c>
      <c r="Y1" t="s">
        <v>1429</v>
      </c>
      <c r="Z1" t="s">
        <v>1422</v>
      </c>
      <c r="AA1" t="s">
        <v>1443</v>
      </c>
      <c r="AB1" t="s">
        <v>1448</v>
      </c>
    </row>
    <row r="2" spans="1:28" hidden="1" x14ac:dyDescent="0.25">
      <c r="A2" s="87" t="s">
        <v>178</v>
      </c>
      <c r="B2" s="87" t="s">
        <v>1470</v>
      </c>
      <c r="C2" s="87" t="s">
        <v>1515</v>
      </c>
      <c r="D2" s="87" t="s">
        <v>168</v>
      </c>
      <c r="E2" s="87" t="s">
        <v>179</v>
      </c>
      <c r="F2" s="2">
        <v>45413</v>
      </c>
      <c r="G2">
        <v>8</v>
      </c>
      <c r="H2">
        <v>6</v>
      </c>
      <c r="I2">
        <v>0</v>
      </c>
      <c r="J2">
        <v>7</v>
      </c>
      <c r="K2">
        <v>3</v>
      </c>
      <c r="L2">
        <v>3</v>
      </c>
      <c r="M2">
        <v>3</v>
      </c>
      <c r="N2">
        <v>1</v>
      </c>
      <c r="P2">
        <v>1</v>
      </c>
      <c r="Q2">
        <v>0</v>
      </c>
      <c r="R2">
        <v>0</v>
      </c>
      <c r="S2">
        <v>0</v>
      </c>
      <c r="T2">
        <v>3</v>
      </c>
      <c r="U2">
        <v>325</v>
      </c>
      <c r="V2">
        <v>119</v>
      </c>
      <c r="W2">
        <v>1</v>
      </c>
      <c r="X2">
        <v>1</v>
      </c>
      <c r="Y2">
        <v>0</v>
      </c>
      <c r="Z2">
        <v>1</v>
      </c>
      <c r="AA2">
        <v>8</v>
      </c>
      <c r="AB2">
        <v>3</v>
      </c>
    </row>
    <row r="3" spans="1:28" hidden="1" x14ac:dyDescent="0.25">
      <c r="A3" s="87" t="s">
        <v>178</v>
      </c>
      <c r="B3" s="87" t="s">
        <v>1470</v>
      </c>
      <c r="C3" s="87" t="s">
        <v>1515</v>
      </c>
      <c r="D3" s="87" t="s">
        <v>168</v>
      </c>
      <c r="E3" s="87" t="s">
        <v>179</v>
      </c>
      <c r="F3" s="2">
        <v>45444</v>
      </c>
      <c r="G3">
        <v>28</v>
      </c>
      <c r="H3">
        <v>26</v>
      </c>
      <c r="I3">
        <v>0</v>
      </c>
      <c r="J3">
        <v>23</v>
      </c>
      <c r="K3">
        <v>14</v>
      </c>
      <c r="L3">
        <v>7</v>
      </c>
      <c r="M3">
        <v>8</v>
      </c>
      <c r="N3">
        <v>3</v>
      </c>
      <c r="P3">
        <v>3</v>
      </c>
      <c r="Q3">
        <v>0</v>
      </c>
      <c r="R3">
        <v>22</v>
      </c>
      <c r="S3">
        <v>3</v>
      </c>
      <c r="T3">
        <v>8</v>
      </c>
      <c r="U3">
        <v>327</v>
      </c>
      <c r="V3">
        <v>119</v>
      </c>
      <c r="W3">
        <v>7</v>
      </c>
      <c r="X3">
        <v>1</v>
      </c>
      <c r="Y3">
        <v>1</v>
      </c>
      <c r="Z3">
        <v>2</v>
      </c>
      <c r="AA3">
        <v>27</v>
      </c>
      <c r="AB3">
        <v>7</v>
      </c>
    </row>
    <row r="4" spans="1:28" hidden="1" x14ac:dyDescent="0.25">
      <c r="A4" s="87" t="s">
        <v>178</v>
      </c>
      <c r="B4" s="87" t="s">
        <v>1470</v>
      </c>
      <c r="C4" s="87" t="s">
        <v>1515</v>
      </c>
      <c r="D4" s="87" t="s">
        <v>168</v>
      </c>
      <c r="E4" s="87" t="s">
        <v>179</v>
      </c>
      <c r="F4" s="2">
        <v>45474</v>
      </c>
      <c r="G4">
        <v>52</v>
      </c>
      <c r="H4">
        <v>50</v>
      </c>
      <c r="I4">
        <v>0</v>
      </c>
      <c r="J4">
        <v>44</v>
      </c>
      <c r="K4">
        <v>33</v>
      </c>
      <c r="L4">
        <v>10</v>
      </c>
      <c r="M4">
        <v>11</v>
      </c>
      <c r="N4">
        <v>5</v>
      </c>
      <c r="P4">
        <v>15</v>
      </c>
      <c r="Q4">
        <v>1</v>
      </c>
      <c r="R4">
        <v>44</v>
      </c>
      <c r="S4">
        <v>6</v>
      </c>
      <c r="T4">
        <v>11</v>
      </c>
      <c r="U4">
        <v>332</v>
      </c>
      <c r="V4">
        <v>120</v>
      </c>
      <c r="W4">
        <v>17</v>
      </c>
      <c r="X4">
        <v>2</v>
      </c>
      <c r="Y4">
        <v>1</v>
      </c>
      <c r="Z4">
        <v>3</v>
      </c>
      <c r="AA4">
        <v>52</v>
      </c>
      <c r="AB4">
        <v>10</v>
      </c>
    </row>
    <row r="5" spans="1:28" hidden="1" x14ac:dyDescent="0.25">
      <c r="A5" s="87" t="s">
        <v>166</v>
      </c>
      <c r="B5" s="87" t="s">
        <v>1470</v>
      </c>
      <c r="C5" s="87" t="s">
        <v>1515</v>
      </c>
      <c r="D5" s="87" t="s">
        <v>168</v>
      </c>
      <c r="E5" s="87" t="s">
        <v>167</v>
      </c>
      <c r="F5" s="2">
        <v>45413</v>
      </c>
      <c r="G5">
        <v>3</v>
      </c>
      <c r="H5">
        <v>3</v>
      </c>
      <c r="I5">
        <v>1</v>
      </c>
      <c r="J5">
        <v>3</v>
      </c>
      <c r="K5">
        <v>1</v>
      </c>
      <c r="L5">
        <v>1</v>
      </c>
      <c r="M5">
        <v>1</v>
      </c>
      <c r="N5">
        <v>0</v>
      </c>
      <c r="P5">
        <v>2</v>
      </c>
      <c r="Q5">
        <v>0</v>
      </c>
      <c r="R5">
        <v>0</v>
      </c>
      <c r="S5">
        <v>0</v>
      </c>
      <c r="T5">
        <v>1</v>
      </c>
      <c r="U5">
        <v>184</v>
      </c>
      <c r="V5">
        <v>84</v>
      </c>
      <c r="W5">
        <v>0</v>
      </c>
      <c r="X5">
        <v>0</v>
      </c>
      <c r="Y5">
        <v>1</v>
      </c>
      <c r="Z5">
        <v>0</v>
      </c>
      <c r="AA5">
        <v>3</v>
      </c>
      <c r="AB5">
        <v>1</v>
      </c>
    </row>
    <row r="6" spans="1:28" hidden="1" x14ac:dyDescent="0.25">
      <c r="A6" s="87" t="s">
        <v>166</v>
      </c>
      <c r="B6" s="87" t="s">
        <v>1470</v>
      </c>
      <c r="C6" s="87" t="s">
        <v>1515</v>
      </c>
      <c r="D6" s="87" t="s">
        <v>168</v>
      </c>
      <c r="E6" s="87" t="s">
        <v>167</v>
      </c>
      <c r="F6" s="2">
        <v>45444</v>
      </c>
      <c r="G6">
        <v>10</v>
      </c>
      <c r="H6">
        <v>10</v>
      </c>
      <c r="I6">
        <v>5</v>
      </c>
      <c r="J6">
        <v>9</v>
      </c>
      <c r="K6">
        <v>6</v>
      </c>
      <c r="L6">
        <v>2</v>
      </c>
      <c r="M6">
        <v>3</v>
      </c>
      <c r="N6">
        <v>1</v>
      </c>
      <c r="P6">
        <v>7</v>
      </c>
      <c r="Q6">
        <v>1</v>
      </c>
      <c r="R6">
        <v>4</v>
      </c>
      <c r="S6">
        <v>3</v>
      </c>
      <c r="T6">
        <v>2</v>
      </c>
      <c r="U6">
        <v>182</v>
      </c>
      <c r="V6">
        <v>83</v>
      </c>
      <c r="W6">
        <v>0</v>
      </c>
      <c r="X6">
        <v>1</v>
      </c>
      <c r="Y6">
        <v>1</v>
      </c>
      <c r="Z6">
        <v>0</v>
      </c>
      <c r="AA6">
        <v>10</v>
      </c>
      <c r="AB6">
        <v>3</v>
      </c>
    </row>
    <row r="7" spans="1:28" hidden="1" x14ac:dyDescent="0.25">
      <c r="A7" s="87" t="s">
        <v>166</v>
      </c>
      <c r="B7" s="87" t="s">
        <v>1470</v>
      </c>
      <c r="C7" s="87" t="s">
        <v>1515</v>
      </c>
      <c r="D7" s="87" t="s">
        <v>168</v>
      </c>
      <c r="E7" s="87" t="s">
        <v>167</v>
      </c>
      <c r="F7" s="2">
        <v>45474</v>
      </c>
      <c r="G7">
        <v>25</v>
      </c>
      <c r="H7">
        <v>24</v>
      </c>
      <c r="I7">
        <v>11</v>
      </c>
      <c r="J7">
        <v>24</v>
      </c>
      <c r="K7">
        <v>17</v>
      </c>
      <c r="L7">
        <v>12</v>
      </c>
      <c r="M7">
        <v>14</v>
      </c>
      <c r="N7">
        <v>9</v>
      </c>
      <c r="P7">
        <v>14</v>
      </c>
      <c r="Q7">
        <v>2</v>
      </c>
      <c r="R7">
        <v>12</v>
      </c>
      <c r="S7">
        <v>9</v>
      </c>
      <c r="T7">
        <v>12</v>
      </c>
      <c r="U7">
        <v>180</v>
      </c>
      <c r="V7">
        <v>82</v>
      </c>
      <c r="W7">
        <v>0</v>
      </c>
      <c r="X7">
        <v>1</v>
      </c>
      <c r="Y7">
        <v>2</v>
      </c>
      <c r="Z7">
        <v>1</v>
      </c>
      <c r="AA7">
        <v>25</v>
      </c>
      <c r="AB7">
        <v>14</v>
      </c>
    </row>
    <row r="8" spans="1:28" hidden="1" x14ac:dyDescent="0.25">
      <c r="A8" s="87" t="s">
        <v>173</v>
      </c>
      <c r="B8" s="87" t="s">
        <v>1470</v>
      </c>
      <c r="C8" s="87" t="s">
        <v>1515</v>
      </c>
      <c r="D8" s="87" t="s">
        <v>168</v>
      </c>
      <c r="E8" s="87" t="s">
        <v>174</v>
      </c>
      <c r="F8" s="2">
        <v>45413</v>
      </c>
      <c r="G8">
        <v>23</v>
      </c>
      <c r="H8">
        <v>23</v>
      </c>
      <c r="I8">
        <v>0</v>
      </c>
      <c r="J8">
        <v>20</v>
      </c>
      <c r="K8">
        <v>11</v>
      </c>
      <c r="L8">
        <v>15</v>
      </c>
      <c r="M8">
        <v>15</v>
      </c>
      <c r="N8">
        <v>9</v>
      </c>
      <c r="P8">
        <v>1</v>
      </c>
      <c r="Q8">
        <v>1</v>
      </c>
      <c r="R8">
        <v>0</v>
      </c>
      <c r="S8">
        <v>0</v>
      </c>
      <c r="T8">
        <v>15</v>
      </c>
      <c r="U8">
        <v>859</v>
      </c>
      <c r="V8">
        <v>422</v>
      </c>
      <c r="W8">
        <v>2</v>
      </c>
      <c r="X8">
        <v>4</v>
      </c>
      <c r="Y8">
        <v>1</v>
      </c>
      <c r="Z8">
        <v>3</v>
      </c>
      <c r="AA8">
        <v>23</v>
      </c>
      <c r="AB8">
        <v>15</v>
      </c>
    </row>
    <row r="9" spans="1:28" hidden="1" x14ac:dyDescent="0.25">
      <c r="A9" s="87" t="s">
        <v>173</v>
      </c>
      <c r="B9" s="87" t="s">
        <v>1470</v>
      </c>
      <c r="C9" s="87" t="s">
        <v>1515</v>
      </c>
      <c r="D9" s="87" t="s">
        <v>168</v>
      </c>
      <c r="E9" s="87" t="s">
        <v>174</v>
      </c>
      <c r="F9" s="2">
        <v>45444</v>
      </c>
      <c r="G9">
        <v>58</v>
      </c>
      <c r="H9">
        <v>58</v>
      </c>
      <c r="I9">
        <v>1</v>
      </c>
      <c r="J9">
        <v>53</v>
      </c>
      <c r="K9">
        <v>39</v>
      </c>
      <c r="L9">
        <v>25</v>
      </c>
      <c r="M9">
        <v>25</v>
      </c>
      <c r="N9">
        <v>16</v>
      </c>
      <c r="P9">
        <v>8</v>
      </c>
      <c r="Q9">
        <v>2</v>
      </c>
      <c r="R9">
        <v>32</v>
      </c>
      <c r="S9">
        <v>12</v>
      </c>
      <c r="T9">
        <v>25</v>
      </c>
      <c r="U9">
        <v>857</v>
      </c>
      <c r="V9">
        <v>420</v>
      </c>
      <c r="W9">
        <v>6</v>
      </c>
      <c r="X9">
        <v>10</v>
      </c>
      <c r="Y9">
        <v>5</v>
      </c>
      <c r="Z9">
        <v>3</v>
      </c>
      <c r="AA9">
        <v>58</v>
      </c>
      <c r="AB9">
        <v>25</v>
      </c>
    </row>
    <row r="10" spans="1:28" hidden="1" x14ac:dyDescent="0.25">
      <c r="A10" s="87" t="s">
        <v>173</v>
      </c>
      <c r="B10" s="87" t="s">
        <v>1470</v>
      </c>
      <c r="C10" s="87" t="s">
        <v>1515</v>
      </c>
      <c r="D10" s="87" t="s">
        <v>168</v>
      </c>
      <c r="E10" s="87" t="s">
        <v>174</v>
      </c>
      <c r="F10" s="2">
        <v>45474</v>
      </c>
      <c r="G10">
        <v>98</v>
      </c>
      <c r="H10">
        <v>96</v>
      </c>
      <c r="I10">
        <v>0</v>
      </c>
      <c r="J10">
        <v>90</v>
      </c>
      <c r="K10">
        <v>66</v>
      </c>
      <c r="L10">
        <v>39</v>
      </c>
      <c r="M10">
        <v>40</v>
      </c>
      <c r="N10">
        <v>27</v>
      </c>
      <c r="P10">
        <v>12</v>
      </c>
      <c r="Q10">
        <v>4</v>
      </c>
      <c r="R10">
        <v>56</v>
      </c>
      <c r="S10">
        <v>24</v>
      </c>
      <c r="T10">
        <v>40</v>
      </c>
      <c r="U10">
        <v>856</v>
      </c>
      <c r="V10">
        <v>422</v>
      </c>
      <c r="W10">
        <v>16</v>
      </c>
      <c r="X10">
        <v>15</v>
      </c>
      <c r="Y10">
        <v>10</v>
      </c>
      <c r="Z10">
        <v>6</v>
      </c>
      <c r="AA10">
        <v>98</v>
      </c>
      <c r="AB10">
        <v>40</v>
      </c>
    </row>
    <row r="11" spans="1:28" hidden="1" x14ac:dyDescent="0.25">
      <c r="A11" s="87" t="s">
        <v>29</v>
      </c>
      <c r="B11" s="87" t="s">
        <v>1470</v>
      </c>
      <c r="C11" s="87" t="s">
        <v>1502</v>
      </c>
      <c r="D11" s="87" t="s">
        <v>18</v>
      </c>
      <c r="E11" s="87" t="s">
        <v>30</v>
      </c>
      <c r="F11" s="2">
        <v>45413</v>
      </c>
      <c r="G11">
        <v>4</v>
      </c>
      <c r="H11">
        <v>4</v>
      </c>
      <c r="I11">
        <v>0</v>
      </c>
      <c r="J11">
        <v>4</v>
      </c>
      <c r="K11">
        <v>0</v>
      </c>
      <c r="L11">
        <v>1</v>
      </c>
      <c r="M11">
        <v>3</v>
      </c>
      <c r="N11">
        <v>1</v>
      </c>
      <c r="P11">
        <v>0</v>
      </c>
      <c r="Q11">
        <v>0</v>
      </c>
      <c r="R11">
        <v>0</v>
      </c>
      <c r="S11">
        <v>0</v>
      </c>
      <c r="T11">
        <v>3</v>
      </c>
      <c r="U11">
        <v>279</v>
      </c>
      <c r="V11">
        <v>84</v>
      </c>
      <c r="W11">
        <v>0</v>
      </c>
      <c r="X11">
        <v>0</v>
      </c>
      <c r="Y11">
        <v>0</v>
      </c>
      <c r="Z11">
        <v>0</v>
      </c>
      <c r="AA11">
        <v>4</v>
      </c>
      <c r="AB11">
        <v>3</v>
      </c>
    </row>
    <row r="12" spans="1:28" hidden="1" x14ac:dyDescent="0.25">
      <c r="A12" s="87" t="s">
        <v>29</v>
      </c>
      <c r="B12" s="87" t="s">
        <v>1470</v>
      </c>
      <c r="C12" s="87" t="s">
        <v>1502</v>
      </c>
      <c r="D12" s="87" t="s">
        <v>18</v>
      </c>
      <c r="E12" s="87" t="s">
        <v>30</v>
      </c>
      <c r="F12" s="2">
        <v>45444</v>
      </c>
      <c r="G12">
        <v>30</v>
      </c>
      <c r="H12">
        <v>29</v>
      </c>
      <c r="I12">
        <v>0</v>
      </c>
      <c r="J12">
        <v>28</v>
      </c>
      <c r="K12">
        <v>15</v>
      </c>
      <c r="L12">
        <v>2</v>
      </c>
      <c r="M12">
        <v>4</v>
      </c>
      <c r="N12">
        <v>2</v>
      </c>
      <c r="P12">
        <v>9</v>
      </c>
      <c r="Q12">
        <v>0</v>
      </c>
      <c r="R12">
        <v>19</v>
      </c>
      <c r="S12">
        <v>2</v>
      </c>
      <c r="T12">
        <v>4</v>
      </c>
      <c r="U12">
        <v>286</v>
      </c>
      <c r="V12">
        <v>85</v>
      </c>
      <c r="W12">
        <v>0</v>
      </c>
      <c r="X12">
        <v>0</v>
      </c>
      <c r="Y12">
        <v>0</v>
      </c>
      <c r="Z12">
        <v>0</v>
      </c>
      <c r="AA12">
        <v>30</v>
      </c>
      <c r="AB12">
        <v>4</v>
      </c>
    </row>
    <row r="13" spans="1:28" hidden="1" x14ac:dyDescent="0.25">
      <c r="A13" s="87" t="s">
        <v>29</v>
      </c>
      <c r="B13" s="87" t="s">
        <v>1470</v>
      </c>
      <c r="C13" s="87" t="s">
        <v>1502</v>
      </c>
      <c r="D13" s="87" t="s">
        <v>18</v>
      </c>
      <c r="E13" s="87" t="s">
        <v>30</v>
      </c>
      <c r="F13" s="2">
        <v>45474</v>
      </c>
      <c r="G13">
        <v>48</v>
      </c>
      <c r="H13">
        <v>46</v>
      </c>
      <c r="I13">
        <v>0</v>
      </c>
      <c r="J13">
        <v>45</v>
      </c>
      <c r="K13">
        <v>24</v>
      </c>
      <c r="L13">
        <v>10</v>
      </c>
      <c r="M13">
        <v>14</v>
      </c>
      <c r="N13">
        <v>10</v>
      </c>
      <c r="P13">
        <v>11</v>
      </c>
      <c r="Q13">
        <v>1</v>
      </c>
      <c r="R13">
        <v>34</v>
      </c>
      <c r="S13">
        <v>8</v>
      </c>
      <c r="T13">
        <v>14</v>
      </c>
      <c r="U13">
        <v>286</v>
      </c>
      <c r="V13">
        <v>86</v>
      </c>
      <c r="W13">
        <v>0</v>
      </c>
      <c r="X13">
        <v>1</v>
      </c>
      <c r="Y13">
        <v>3</v>
      </c>
      <c r="Z13">
        <v>0</v>
      </c>
      <c r="AA13">
        <v>47</v>
      </c>
      <c r="AB13">
        <v>14</v>
      </c>
    </row>
    <row r="14" spans="1:28" hidden="1" x14ac:dyDescent="0.25">
      <c r="A14" s="87" t="s">
        <v>24</v>
      </c>
      <c r="B14" s="87" t="s">
        <v>1470</v>
      </c>
      <c r="C14" s="87" t="s">
        <v>1502</v>
      </c>
      <c r="D14" s="87" t="s">
        <v>18</v>
      </c>
      <c r="E14" s="87" t="s">
        <v>25</v>
      </c>
      <c r="F14" s="2">
        <v>45413</v>
      </c>
      <c r="G14">
        <v>25</v>
      </c>
      <c r="H14">
        <v>24</v>
      </c>
      <c r="I14">
        <v>2</v>
      </c>
      <c r="J14">
        <v>24</v>
      </c>
      <c r="K14">
        <v>20</v>
      </c>
      <c r="L14">
        <v>12</v>
      </c>
      <c r="M14">
        <v>17</v>
      </c>
      <c r="N14">
        <v>12</v>
      </c>
      <c r="P14">
        <v>19</v>
      </c>
      <c r="Q14">
        <v>12</v>
      </c>
      <c r="R14">
        <v>0</v>
      </c>
      <c r="S14">
        <v>0</v>
      </c>
      <c r="T14">
        <v>17</v>
      </c>
      <c r="U14">
        <v>222</v>
      </c>
      <c r="V14">
        <v>119</v>
      </c>
      <c r="W14">
        <v>1</v>
      </c>
      <c r="X14">
        <v>2</v>
      </c>
      <c r="Y14">
        <v>4</v>
      </c>
      <c r="Z14">
        <v>2</v>
      </c>
      <c r="AA14">
        <v>25</v>
      </c>
      <c r="AB14">
        <v>17</v>
      </c>
    </row>
    <row r="15" spans="1:28" hidden="1" x14ac:dyDescent="0.25">
      <c r="A15" s="87" t="s">
        <v>24</v>
      </c>
      <c r="B15" s="87" t="s">
        <v>1470</v>
      </c>
      <c r="C15" s="87" t="s">
        <v>1502</v>
      </c>
      <c r="D15" s="87" t="s">
        <v>18</v>
      </c>
      <c r="E15" s="87" t="s">
        <v>25</v>
      </c>
      <c r="F15" s="2">
        <v>45444</v>
      </c>
      <c r="G15">
        <v>42</v>
      </c>
      <c r="H15">
        <v>40</v>
      </c>
      <c r="I15">
        <v>4</v>
      </c>
      <c r="J15">
        <v>40</v>
      </c>
      <c r="K15">
        <v>35</v>
      </c>
      <c r="L15">
        <v>18</v>
      </c>
      <c r="M15">
        <v>22</v>
      </c>
      <c r="N15">
        <v>16</v>
      </c>
      <c r="P15">
        <v>34</v>
      </c>
      <c r="Q15">
        <v>15</v>
      </c>
      <c r="R15">
        <v>27</v>
      </c>
      <c r="S15">
        <v>10</v>
      </c>
      <c r="T15">
        <v>22</v>
      </c>
      <c r="U15">
        <v>224</v>
      </c>
      <c r="V15">
        <v>117</v>
      </c>
      <c r="W15">
        <v>1</v>
      </c>
      <c r="X15">
        <v>3</v>
      </c>
      <c r="Y15">
        <v>6</v>
      </c>
      <c r="Z15">
        <v>2</v>
      </c>
      <c r="AA15">
        <v>42</v>
      </c>
      <c r="AB15">
        <v>22</v>
      </c>
    </row>
    <row r="16" spans="1:28" hidden="1" x14ac:dyDescent="0.25">
      <c r="A16" s="87" t="s">
        <v>24</v>
      </c>
      <c r="B16" s="87" t="s">
        <v>1470</v>
      </c>
      <c r="C16" s="87" t="s">
        <v>1502</v>
      </c>
      <c r="D16" s="87" t="s">
        <v>18</v>
      </c>
      <c r="E16" s="87" t="s">
        <v>25</v>
      </c>
      <c r="F16" s="2">
        <v>45474</v>
      </c>
      <c r="G16">
        <v>78</v>
      </c>
      <c r="H16">
        <v>76</v>
      </c>
      <c r="I16">
        <v>10</v>
      </c>
      <c r="J16">
        <v>74</v>
      </c>
      <c r="K16">
        <v>67</v>
      </c>
      <c r="L16">
        <v>48</v>
      </c>
      <c r="M16">
        <v>52</v>
      </c>
      <c r="N16">
        <v>35</v>
      </c>
      <c r="P16">
        <v>66</v>
      </c>
      <c r="Q16">
        <v>36</v>
      </c>
      <c r="R16">
        <v>50</v>
      </c>
      <c r="S16">
        <v>27</v>
      </c>
      <c r="T16">
        <v>52</v>
      </c>
      <c r="U16">
        <v>226</v>
      </c>
      <c r="V16">
        <v>117</v>
      </c>
      <c r="W16">
        <v>5</v>
      </c>
      <c r="X16">
        <v>11</v>
      </c>
      <c r="Y16">
        <v>13</v>
      </c>
      <c r="Z16">
        <v>9</v>
      </c>
      <c r="AA16">
        <v>78</v>
      </c>
      <c r="AB16">
        <v>52</v>
      </c>
    </row>
    <row r="17" spans="1:28" hidden="1" x14ac:dyDescent="0.25">
      <c r="A17" s="87" t="s">
        <v>34</v>
      </c>
      <c r="B17" s="87" t="s">
        <v>1470</v>
      </c>
      <c r="C17" s="87" t="s">
        <v>1502</v>
      </c>
      <c r="D17" s="87" t="s">
        <v>18</v>
      </c>
      <c r="E17" s="87" t="s">
        <v>35</v>
      </c>
      <c r="F17" s="2">
        <v>45413</v>
      </c>
      <c r="G17">
        <v>38</v>
      </c>
      <c r="H17">
        <v>38</v>
      </c>
      <c r="I17">
        <v>1</v>
      </c>
      <c r="J17">
        <v>37</v>
      </c>
      <c r="K17">
        <v>25</v>
      </c>
      <c r="L17">
        <v>28</v>
      </c>
      <c r="M17">
        <v>31</v>
      </c>
      <c r="N17">
        <v>1</v>
      </c>
      <c r="P17">
        <v>0</v>
      </c>
      <c r="Q17">
        <v>0</v>
      </c>
      <c r="R17">
        <v>0</v>
      </c>
      <c r="S17">
        <v>0</v>
      </c>
      <c r="T17">
        <v>30</v>
      </c>
      <c r="U17">
        <v>444</v>
      </c>
      <c r="V17">
        <v>102</v>
      </c>
      <c r="W17">
        <v>1</v>
      </c>
      <c r="X17">
        <v>5</v>
      </c>
      <c r="Y17">
        <v>0</v>
      </c>
      <c r="Z17">
        <v>0</v>
      </c>
      <c r="AA17">
        <v>38</v>
      </c>
      <c r="AB17">
        <v>31</v>
      </c>
    </row>
    <row r="18" spans="1:28" hidden="1" x14ac:dyDescent="0.25">
      <c r="A18" s="87" t="s">
        <v>34</v>
      </c>
      <c r="B18" s="87" t="s">
        <v>1470</v>
      </c>
      <c r="C18" s="87" t="s">
        <v>1502</v>
      </c>
      <c r="D18" s="87" t="s">
        <v>18</v>
      </c>
      <c r="E18" s="87" t="s">
        <v>35</v>
      </c>
      <c r="F18" s="2">
        <v>45444</v>
      </c>
      <c r="G18">
        <v>120</v>
      </c>
      <c r="H18">
        <v>119</v>
      </c>
      <c r="I18">
        <v>0</v>
      </c>
      <c r="J18">
        <v>118</v>
      </c>
      <c r="K18">
        <v>89</v>
      </c>
      <c r="L18">
        <v>43</v>
      </c>
      <c r="M18">
        <v>48</v>
      </c>
      <c r="N18">
        <v>1</v>
      </c>
      <c r="P18">
        <v>1</v>
      </c>
      <c r="Q18">
        <v>0</v>
      </c>
      <c r="R18">
        <v>93</v>
      </c>
      <c r="S18">
        <v>26</v>
      </c>
      <c r="T18">
        <v>47</v>
      </c>
      <c r="U18">
        <v>439</v>
      </c>
      <c r="V18">
        <v>103</v>
      </c>
      <c r="W18">
        <v>8</v>
      </c>
      <c r="X18">
        <v>7</v>
      </c>
      <c r="Y18">
        <v>0</v>
      </c>
      <c r="Z18">
        <v>0</v>
      </c>
      <c r="AA18">
        <v>119</v>
      </c>
      <c r="AB18">
        <v>48</v>
      </c>
    </row>
    <row r="19" spans="1:28" hidden="1" x14ac:dyDescent="0.25">
      <c r="A19" s="87" t="s">
        <v>34</v>
      </c>
      <c r="B19" s="87" t="s">
        <v>1470</v>
      </c>
      <c r="C19" s="87" t="s">
        <v>1502</v>
      </c>
      <c r="D19" s="87" t="s">
        <v>18</v>
      </c>
      <c r="E19" s="87" t="s">
        <v>35</v>
      </c>
      <c r="F19" s="2">
        <v>45474</v>
      </c>
      <c r="G19">
        <v>180</v>
      </c>
      <c r="H19">
        <v>179</v>
      </c>
      <c r="I19">
        <v>1</v>
      </c>
      <c r="J19">
        <v>177</v>
      </c>
      <c r="K19">
        <v>142</v>
      </c>
      <c r="L19">
        <v>44</v>
      </c>
      <c r="M19">
        <v>49</v>
      </c>
      <c r="N19">
        <v>1</v>
      </c>
      <c r="P19">
        <v>1</v>
      </c>
      <c r="Q19">
        <v>0</v>
      </c>
      <c r="R19">
        <v>135</v>
      </c>
      <c r="S19">
        <v>26</v>
      </c>
      <c r="T19">
        <v>48</v>
      </c>
      <c r="U19">
        <v>449</v>
      </c>
      <c r="V19">
        <v>103</v>
      </c>
      <c r="W19">
        <v>8</v>
      </c>
      <c r="X19">
        <v>7</v>
      </c>
      <c r="Y19">
        <v>0</v>
      </c>
      <c r="Z19">
        <v>0</v>
      </c>
      <c r="AA19">
        <v>180</v>
      </c>
      <c r="AB19">
        <v>49</v>
      </c>
    </row>
    <row r="20" spans="1:28" hidden="1" x14ac:dyDescent="0.25">
      <c r="A20" s="87" t="s">
        <v>60</v>
      </c>
      <c r="B20" s="87" t="s">
        <v>1470</v>
      </c>
      <c r="C20" s="87" t="s">
        <v>1506</v>
      </c>
      <c r="D20" s="87" t="s">
        <v>41</v>
      </c>
      <c r="E20" s="87" t="s">
        <v>1602</v>
      </c>
      <c r="F20" s="2">
        <v>45413</v>
      </c>
      <c r="G20">
        <v>4</v>
      </c>
      <c r="H20">
        <v>4</v>
      </c>
      <c r="I20">
        <v>0</v>
      </c>
      <c r="J20">
        <v>4</v>
      </c>
      <c r="K20">
        <v>4</v>
      </c>
      <c r="L20">
        <v>5</v>
      </c>
      <c r="M20">
        <v>5</v>
      </c>
      <c r="N20">
        <v>5</v>
      </c>
      <c r="P20">
        <v>0</v>
      </c>
      <c r="Q20">
        <v>0</v>
      </c>
      <c r="R20">
        <v>0</v>
      </c>
      <c r="S20">
        <v>0</v>
      </c>
      <c r="T20">
        <v>5</v>
      </c>
      <c r="U20">
        <v>209</v>
      </c>
      <c r="V20">
        <v>127</v>
      </c>
      <c r="W20">
        <v>0</v>
      </c>
      <c r="X20">
        <v>0</v>
      </c>
      <c r="Y20">
        <v>4</v>
      </c>
      <c r="Z20">
        <v>0</v>
      </c>
      <c r="AA20">
        <v>4</v>
      </c>
      <c r="AB20">
        <v>5</v>
      </c>
    </row>
    <row r="21" spans="1:28" hidden="1" x14ac:dyDescent="0.25">
      <c r="A21" s="87" t="s">
        <v>60</v>
      </c>
      <c r="B21" s="87" t="s">
        <v>1470</v>
      </c>
      <c r="C21" s="87" t="s">
        <v>1506</v>
      </c>
      <c r="D21" s="87" t="s">
        <v>41</v>
      </c>
      <c r="E21" s="87" t="s">
        <v>1602</v>
      </c>
      <c r="F21" s="2">
        <v>45444</v>
      </c>
      <c r="G21">
        <v>9</v>
      </c>
      <c r="H21">
        <v>9</v>
      </c>
      <c r="I21">
        <v>0</v>
      </c>
      <c r="J21">
        <v>9</v>
      </c>
      <c r="K21">
        <v>7</v>
      </c>
      <c r="L21">
        <v>12</v>
      </c>
      <c r="M21">
        <v>12</v>
      </c>
      <c r="N21">
        <v>11</v>
      </c>
      <c r="P21">
        <v>0</v>
      </c>
      <c r="Q21">
        <v>0</v>
      </c>
      <c r="R21">
        <v>3</v>
      </c>
      <c r="S21">
        <v>5</v>
      </c>
      <c r="T21">
        <v>12</v>
      </c>
      <c r="U21">
        <v>206</v>
      </c>
      <c r="V21">
        <v>128</v>
      </c>
      <c r="W21">
        <v>0</v>
      </c>
      <c r="X21">
        <v>1</v>
      </c>
      <c r="Y21">
        <v>8</v>
      </c>
      <c r="Z21">
        <v>0</v>
      </c>
      <c r="AA21">
        <v>9</v>
      </c>
      <c r="AB21">
        <v>12</v>
      </c>
    </row>
    <row r="22" spans="1:28" hidden="1" x14ac:dyDescent="0.25">
      <c r="A22" s="87" t="s">
        <v>60</v>
      </c>
      <c r="B22" s="87" t="s">
        <v>1470</v>
      </c>
      <c r="C22" s="87" t="s">
        <v>1506</v>
      </c>
      <c r="D22" s="87" t="s">
        <v>41</v>
      </c>
      <c r="E22" s="87" t="s">
        <v>1602</v>
      </c>
      <c r="F22" s="2">
        <v>45474</v>
      </c>
      <c r="G22">
        <v>18</v>
      </c>
      <c r="H22">
        <v>16</v>
      </c>
      <c r="I22">
        <v>0</v>
      </c>
      <c r="J22">
        <v>16</v>
      </c>
      <c r="K22">
        <v>10</v>
      </c>
      <c r="L22">
        <v>16</v>
      </c>
      <c r="M22">
        <v>16</v>
      </c>
      <c r="N22">
        <v>15</v>
      </c>
      <c r="P22">
        <v>0</v>
      </c>
      <c r="Q22">
        <v>0</v>
      </c>
      <c r="R22">
        <v>7</v>
      </c>
      <c r="S22">
        <v>6</v>
      </c>
      <c r="T22">
        <v>16</v>
      </c>
      <c r="U22">
        <v>204</v>
      </c>
      <c r="V22">
        <v>125</v>
      </c>
      <c r="W22">
        <v>1</v>
      </c>
      <c r="X22">
        <v>1</v>
      </c>
      <c r="Y22">
        <v>8</v>
      </c>
      <c r="Z22">
        <v>0</v>
      </c>
      <c r="AA22">
        <v>17</v>
      </c>
      <c r="AB22">
        <v>16</v>
      </c>
    </row>
    <row r="23" spans="1:28" hidden="1" x14ac:dyDescent="0.25">
      <c r="A23" s="87" t="s">
        <v>39</v>
      </c>
      <c r="B23" s="87" t="s">
        <v>1470</v>
      </c>
      <c r="C23" s="87" t="s">
        <v>1506</v>
      </c>
      <c r="D23" s="87" t="s">
        <v>41</v>
      </c>
      <c r="E23" s="87" t="s">
        <v>40</v>
      </c>
      <c r="F23" s="2">
        <v>45413</v>
      </c>
      <c r="G23">
        <v>7</v>
      </c>
      <c r="H23">
        <v>7</v>
      </c>
      <c r="I23">
        <v>0</v>
      </c>
      <c r="J23">
        <v>7</v>
      </c>
      <c r="K23">
        <v>7</v>
      </c>
      <c r="L23">
        <v>1</v>
      </c>
      <c r="M23">
        <v>1</v>
      </c>
      <c r="N23">
        <v>1</v>
      </c>
      <c r="P23">
        <v>4</v>
      </c>
      <c r="Q23">
        <v>1</v>
      </c>
      <c r="R23">
        <v>0</v>
      </c>
      <c r="S23">
        <v>0</v>
      </c>
      <c r="T23">
        <v>1</v>
      </c>
      <c r="U23">
        <v>264</v>
      </c>
      <c r="V23">
        <v>79</v>
      </c>
      <c r="W23">
        <v>1</v>
      </c>
      <c r="X23">
        <v>0</v>
      </c>
      <c r="Y23">
        <v>0</v>
      </c>
      <c r="Z23">
        <v>1</v>
      </c>
      <c r="AA23">
        <v>7</v>
      </c>
      <c r="AB23">
        <v>1</v>
      </c>
    </row>
    <row r="24" spans="1:28" hidden="1" x14ac:dyDescent="0.25">
      <c r="A24" s="87" t="s">
        <v>39</v>
      </c>
      <c r="B24" s="87" t="s">
        <v>1470</v>
      </c>
      <c r="C24" s="87" t="s">
        <v>1506</v>
      </c>
      <c r="D24" s="87" t="s">
        <v>41</v>
      </c>
      <c r="E24" s="87" t="s">
        <v>40</v>
      </c>
      <c r="F24" s="2">
        <v>45444</v>
      </c>
      <c r="G24">
        <v>25</v>
      </c>
      <c r="H24">
        <v>25</v>
      </c>
      <c r="I24">
        <v>0</v>
      </c>
      <c r="J24">
        <v>25</v>
      </c>
      <c r="K24">
        <v>25</v>
      </c>
      <c r="L24">
        <v>7</v>
      </c>
      <c r="M24">
        <v>7</v>
      </c>
      <c r="N24">
        <v>7</v>
      </c>
      <c r="P24">
        <v>22</v>
      </c>
      <c r="Q24">
        <v>7</v>
      </c>
      <c r="R24">
        <v>16</v>
      </c>
      <c r="S24">
        <v>3</v>
      </c>
      <c r="T24">
        <v>7</v>
      </c>
      <c r="U24">
        <v>261</v>
      </c>
      <c r="V24">
        <v>78</v>
      </c>
      <c r="W24">
        <v>2</v>
      </c>
      <c r="X24">
        <v>3</v>
      </c>
      <c r="Y24">
        <v>4</v>
      </c>
      <c r="Z24">
        <v>3</v>
      </c>
      <c r="AA24">
        <v>25</v>
      </c>
      <c r="AB24">
        <v>7</v>
      </c>
    </row>
    <row r="25" spans="1:28" hidden="1" x14ac:dyDescent="0.25">
      <c r="A25" s="87" t="s">
        <v>39</v>
      </c>
      <c r="B25" s="87" t="s">
        <v>1470</v>
      </c>
      <c r="C25" s="87" t="s">
        <v>1506</v>
      </c>
      <c r="D25" s="87" t="s">
        <v>41</v>
      </c>
      <c r="E25" s="87" t="s">
        <v>40</v>
      </c>
      <c r="F25" s="2">
        <v>45474</v>
      </c>
      <c r="G25">
        <v>48</v>
      </c>
      <c r="H25">
        <v>48</v>
      </c>
      <c r="I25">
        <v>0</v>
      </c>
      <c r="J25">
        <v>48</v>
      </c>
      <c r="K25">
        <v>48</v>
      </c>
      <c r="L25">
        <v>28</v>
      </c>
      <c r="M25">
        <v>28</v>
      </c>
      <c r="N25">
        <v>28</v>
      </c>
      <c r="P25">
        <v>45</v>
      </c>
      <c r="Q25">
        <v>28</v>
      </c>
      <c r="R25">
        <v>31</v>
      </c>
      <c r="S25">
        <v>10</v>
      </c>
      <c r="T25">
        <v>28</v>
      </c>
      <c r="U25">
        <v>257</v>
      </c>
      <c r="V25">
        <v>79</v>
      </c>
      <c r="W25">
        <v>2</v>
      </c>
      <c r="X25">
        <v>3</v>
      </c>
      <c r="Y25">
        <v>16</v>
      </c>
      <c r="Z25">
        <v>12</v>
      </c>
      <c r="AA25">
        <v>48</v>
      </c>
      <c r="AB25">
        <v>28</v>
      </c>
    </row>
    <row r="26" spans="1:28" hidden="1" x14ac:dyDescent="0.25">
      <c r="A26" s="87" t="s">
        <v>57</v>
      </c>
      <c r="B26" s="87" t="s">
        <v>1470</v>
      </c>
      <c r="C26" s="87" t="s">
        <v>1506</v>
      </c>
      <c r="D26" s="87" t="s">
        <v>41</v>
      </c>
      <c r="E26" s="87" t="s">
        <v>58</v>
      </c>
      <c r="F26" s="2">
        <v>45413</v>
      </c>
      <c r="G26">
        <v>7</v>
      </c>
      <c r="H26">
        <v>7</v>
      </c>
      <c r="I26">
        <v>0</v>
      </c>
      <c r="J26">
        <v>7</v>
      </c>
      <c r="K26">
        <v>4</v>
      </c>
      <c r="L26">
        <v>0</v>
      </c>
      <c r="M26">
        <v>0</v>
      </c>
      <c r="N26">
        <v>0</v>
      </c>
      <c r="P26">
        <v>0</v>
      </c>
      <c r="Q26">
        <v>0</v>
      </c>
      <c r="R26">
        <v>0</v>
      </c>
      <c r="S26">
        <v>0</v>
      </c>
      <c r="T26">
        <v>0</v>
      </c>
      <c r="U26">
        <v>140</v>
      </c>
      <c r="V26">
        <v>78</v>
      </c>
      <c r="W26">
        <v>0</v>
      </c>
      <c r="X26">
        <v>0</v>
      </c>
      <c r="Y26">
        <v>0</v>
      </c>
      <c r="Z26">
        <v>0</v>
      </c>
      <c r="AA26">
        <v>7</v>
      </c>
      <c r="AB26">
        <v>0</v>
      </c>
    </row>
    <row r="27" spans="1:28" hidden="1" x14ac:dyDescent="0.25">
      <c r="A27" s="87" t="s">
        <v>57</v>
      </c>
      <c r="B27" s="87" t="s">
        <v>1470</v>
      </c>
      <c r="C27" s="87" t="s">
        <v>1506</v>
      </c>
      <c r="D27" s="87" t="s">
        <v>41</v>
      </c>
      <c r="E27" s="87" t="s">
        <v>58</v>
      </c>
      <c r="F27" s="2">
        <v>45444</v>
      </c>
      <c r="G27">
        <v>16</v>
      </c>
      <c r="H27">
        <v>16</v>
      </c>
      <c r="I27">
        <v>0</v>
      </c>
      <c r="J27">
        <v>16</v>
      </c>
      <c r="K27">
        <v>8</v>
      </c>
      <c r="L27">
        <v>27</v>
      </c>
      <c r="M27">
        <v>29</v>
      </c>
      <c r="N27">
        <v>1</v>
      </c>
      <c r="P27">
        <v>0</v>
      </c>
      <c r="Q27">
        <v>0</v>
      </c>
      <c r="R27">
        <v>9</v>
      </c>
      <c r="S27">
        <v>16</v>
      </c>
      <c r="T27">
        <v>29</v>
      </c>
      <c r="U27">
        <v>136</v>
      </c>
      <c r="V27">
        <v>79</v>
      </c>
      <c r="W27">
        <v>0</v>
      </c>
      <c r="X27">
        <v>1</v>
      </c>
      <c r="Y27">
        <v>0</v>
      </c>
      <c r="Z27">
        <v>1</v>
      </c>
      <c r="AA27">
        <v>16</v>
      </c>
      <c r="AB27">
        <v>29</v>
      </c>
    </row>
    <row r="28" spans="1:28" hidden="1" x14ac:dyDescent="0.25">
      <c r="A28" s="87" t="s">
        <v>57</v>
      </c>
      <c r="B28" s="87" t="s">
        <v>1470</v>
      </c>
      <c r="C28" s="87" t="s">
        <v>1506</v>
      </c>
      <c r="D28" s="87" t="s">
        <v>41</v>
      </c>
      <c r="E28" s="87" t="s">
        <v>58</v>
      </c>
      <c r="F28" s="2">
        <v>45474</v>
      </c>
      <c r="G28">
        <v>20</v>
      </c>
      <c r="H28">
        <v>20</v>
      </c>
      <c r="I28">
        <v>0</v>
      </c>
      <c r="J28">
        <v>20</v>
      </c>
      <c r="K28">
        <v>11</v>
      </c>
      <c r="L28">
        <v>27</v>
      </c>
      <c r="M28">
        <v>29</v>
      </c>
      <c r="N28">
        <v>2</v>
      </c>
      <c r="P28">
        <v>0</v>
      </c>
      <c r="Q28">
        <v>0</v>
      </c>
      <c r="R28">
        <v>11</v>
      </c>
      <c r="S28">
        <v>16</v>
      </c>
      <c r="T28">
        <v>29</v>
      </c>
      <c r="U28">
        <v>132</v>
      </c>
      <c r="V28">
        <v>79</v>
      </c>
      <c r="W28">
        <v>0</v>
      </c>
      <c r="X28">
        <v>1</v>
      </c>
      <c r="Y28">
        <v>0</v>
      </c>
      <c r="Z28">
        <v>1</v>
      </c>
      <c r="AA28">
        <v>20</v>
      </c>
      <c r="AB28">
        <v>29</v>
      </c>
    </row>
    <row r="29" spans="1:28" hidden="1" x14ac:dyDescent="0.25">
      <c r="A29" s="87" t="s">
        <v>46</v>
      </c>
      <c r="B29" s="87" t="s">
        <v>1470</v>
      </c>
      <c r="C29" s="87" t="s">
        <v>1506</v>
      </c>
      <c r="D29" s="87" t="s">
        <v>41</v>
      </c>
      <c r="E29" s="87" t="s">
        <v>47</v>
      </c>
      <c r="F29" s="2">
        <v>45413</v>
      </c>
      <c r="G29">
        <v>25</v>
      </c>
      <c r="H29">
        <v>25</v>
      </c>
      <c r="I29">
        <v>0</v>
      </c>
      <c r="J29">
        <v>25</v>
      </c>
      <c r="K29">
        <v>21</v>
      </c>
      <c r="L29">
        <v>13</v>
      </c>
      <c r="M29">
        <v>13</v>
      </c>
      <c r="N29">
        <v>13</v>
      </c>
      <c r="P29">
        <v>1</v>
      </c>
      <c r="Q29">
        <v>2</v>
      </c>
      <c r="R29">
        <v>0</v>
      </c>
      <c r="S29">
        <v>0</v>
      </c>
      <c r="T29">
        <v>13</v>
      </c>
      <c r="U29">
        <v>198</v>
      </c>
      <c r="V29">
        <v>96</v>
      </c>
      <c r="W29">
        <v>0</v>
      </c>
      <c r="X29">
        <v>0</v>
      </c>
      <c r="Y29">
        <v>5</v>
      </c>
      <c r="Z29">
        <v>2</v>
      </c>
      <c r="AA29">
        <v>25</v>
      </c>
      <c r="AB29">
        <v>13</v>
      </c>
    </row>
    <row r="30" spans="1:28" hidden="1" x14ac:dyDescent="0.25">
      <c r="A30" s="87" t="s">
        <v>46</v>
      </c>
      <c r="B30" s="87" t="s">
        <v>1470</v>
      </c>
      <c r="C30" s="87" t="s">
        <v>1506</v>
      </c>
      <c r="D30" s="87" t="s">
        <v>41</v>
      </c>
      <c r="E30" s="87" t="s">
        <v>47</v>
      </c>
      <c r="F30" s="2">
        <v>45444</v>
      </c>
      <c r="G30">
        <v>97</v>
      </c>
      <c r="H30">
        <v>97</v>
      </c>
      <c r="I30">
        <v>0</v>
      </c>
      <c r="J30">
        <v>97</v>
      </c>
      <c r="K30">
        <v>41</v>
      </c>
      <c r="L30">
        <v>42</v>
      </c>
      <c r="M30">
        <v>42</v>
      </c>
      <c r="N30">
        <v>42</v>
      </c>
      <c r="P30">
        <v>2</v>
      </c>
      <c r="Q30">
        <v>4</v>
      </c>
      <c r="R30">
        <v>44</v>
      </c>
      <c r="S30">
        <v>14</v>
      </c>
      <c r="T30">
        <v>42</v>
      </c>
      <c r="U30">
        <v>199</v>
      </c>
      <c r="V30">
        <v>96</v>
      </c>
      <c r="W30">
        <v>0</v>
      </c>
      <c r="X30">
        <v>1</v>
      </c>
      <c r="Y30">
        <v>11</v>
      </c>
      <c r="Z30">
        <v>5</v>
      </c>
      <c r="AA30">
        <v>97</v>
      </c>
      <c r="AB30">
        <v>42</v>
      </c>
    </row>
    <row r="31" spans="1:28" hidden="1" x14ac:dyDescent="0.25">
      <c r="A31" s="87" t="s">
        <v>46</v>
      </c>
      <c r="B31" s="87" t="s">
        <v>1470</v>
      </c>
      <c r="C31" s="87" t="s">
        <v>1506</v>
      </c>
      <c r="D31" s="87" t="s">
        <v>41</v>
      </c>
      <c r="E31" s="87" t="s">
        <v>47</v>
      </c>
      <c r="F31" s="2">
        <v>45474</v>
      </c>
      <c r="G31">
        <v>107</v>
      </c>
      <c r="H31">
        <v>107</v>
      </c>
      <c r="I31">
        <v>0</v>
      </c>
      <c r="J31">
        <v>107</v>
      </c>
      <c r="K31">
        <v>50</v>
      </c>
      <c r="L31">
        <v>50</v>
      </c>
      <c r="M31">
        <v>50</v>
      </c>
      <c r="N31">
        <v>50</v>
      </c>
      <c r="P31">
        <v>2</v>
      </c>
      <c r="Q31">
        <v>4</v>
      </c>
      <c r="R31">
        <v>49</v>
      </c>
      <c r="S31">
        <v>18</v>
      </c>
      <c r="T31">
        <v>50</v>
      </c>
      <c r="U31">
        <v>196</v>
      </c>
      <c r="V31">
        <v>96</v>
      </c>
      <c r="W31">
        <v>0</v>
      </c>
      <c r="X31">
        <v>1</v>
      </c>
      <c r="Y31">
        <v>14</v>
      </c>
      <c r="Z31">
        <v>8</v>
      </c>
      <c r="AA31">
        <v>107</v>
      </c>
      <c r="AB31">
        <v>50</v>
      </c>
    </row>
    <row r="32" spans="1:28" hidden="1" x14ac:dyDescent="0.25">
      <c r="A32" s="87" t="s">
        <v>62</v>
      </c>
      <c r="B32" s="87" t="s">
        <v>1470</v>
      </c>
      <c r="C32" s="87" t="s">
        <v>1506</v>
      </c>
      <c r="D32" s="87" t="s">
        <v>41</v>
      </c>
      <c r="E32" s="87" t="s">
        <v>63</v>
      </c>
      <c r="F32" s="2">
        <v>45413</v>
      </c>
      <c r="G32">
        <v>16</v>
      </c>
      <c r="H32">
        <v>16</v>
      </c>
      <c r="I32">
        <v>1</v>
      </c>
      <c r="J32">
        <v>16</v>
      </c>
      <c r="K32">
        <v>16</v>
      </c>
      <c r="L32">
        <v>0</v>
      </c>
      <c r="M32">
        <v>0</v>
      </c>
      <c r="N32">
        <v>0</v>
      </c>
      <c r="P32">
        <v>0</v>
      </c>
      <c r="Q32">
        <v>0</v>
      </c>
      <c r="R32">
        <v>0</v>
      </c>
      <c r="S32">
        <v>0</v>
      </c>
      <c r="T32">
        <v>0</v>
      </c>
      <c r="U32">
        <v>158</v>
      </c>
      <c r="V32">
        <v>72</v>
      </c>
      <c r="W32">
        <v>0</v>
      </c>
      <c r="X32">
        <v>0</v>
      </c>
      <c r="Y32">
        <v>0</v>
      </c>
      <c r="Z32">
        <v>0</v>
      </c>
      <c r="AA32">
        <v>16</v>
      </c>
      <c r="AB32">
        <v>0</v>
      </c>
    </row>
    <row r="33" spans="1:28" hidden="1" x14ac:dyDescent="0.25">
      <c r="A33" s="87" t="s">
        <v>62</v>
      </c>
      <c r="B33" s="87" t="s">
        <v>1470</v>
      </c>
      <c r="C33" s="87" t="s">
        <v>1506</v>
      </c>
      <c r="D33" s="87" t="s">
        <v>41</v>
      </c>
      <c r="E33" s="87" t="s">
        <v>63</v>
      </c>
      <c r="F33" s="2">
        <v>45444</v>
      </c>
      <c r="G33">
        <v>36</v>
      </c>
      <c r="H33">
        <v>36</v>
      </c>
      <c r="I33">
        <v>1</v>
      </c>
      <c r="J33">
        <v>35</v>
      </c>
      <c r="K33">
        <v>32</v>
      </c>
      <c r="L33">
        <v>1</v>
      </c>
      <c r="M33">
        <v>2</v>
      </c>
      <c r="N33">
        <v>1</v>
      </c>
      <c r="P33">
        <v>0</v>
      </c>
      <c r="Q33">
        <v>0</v>
      </c>
      <c r="R33">
        <v>15</v>
      </c>
      <c r="S33">
        <v>0</v>
      </c>
      <c r="T33">
        <v>2</v>
      </c>
      <c r="U33">
        <v>160</v>
      </c>
      <c r="V33">
        <v>71</v>
      </c>
      <c r="W33">
        <v>0</v>
      </c>
      <c r="X33">
        <v>0</v>
      </c>
      <c r="Y33">
        <v>0</v>
      </c>
      <c r="Z33">
        <v>0</v>
      </c>
      <c r="AA33">
        <v>36</v>
      </c>
      <c r="AB33">
        <v>2</v>
      </c>
    </row>
    <row r="34" spans="1:28" hidden="1" x14ac:dyDescent="0.25">
      <c r="A34" s="87" t="s">
        <v>62</v>
      </c>
      <c r="B34" s="87" t="s">
        <v>1470</v>
      </c>
      <c r="C34" s="87" t="s">
        <v>1506</v>
      </c>
      <c r="D34" s="87" t="s">
        <v>41</v>
      </c>
      <c r="E34" s="87" t="s">
        <v>63</v>
      </c>
      <c r="F34" s="2">
        <v>45474</v>
      </c>
      <c r="G34">
        <v>44</v>
      </c>
      <c r="H34">
        <v>44</v>
      </c>
      <c r="I34">
        <v>1</v>
      </c>
      <c r="J34">
        <v>43</v>
      </c>
      <c r="K34">
        <v>40</v>
      </c>
      <c r="L34">
        <v>7</v>
      </c>
      <c r="M34">
        <v>8</v>
      </c>
      <c r="N34">
        <v>8</v>
      </c>
      <c r="P34">
        <v>0</v>
      </c>
      <c r="Q34">
        <v>0</v>
      </c>
      <c r="R34">
        <v>19</v>
      </c>
      <c r="S34">
        <v>3</v>
      </c>
      <c r="T34">
        <v>8</v>
      </c>
      <c r="U34">
        <v>158</v>
      </c>
      <c r="V34">
        <v>67</v>
      </c>
      <c r="W34">
        <v>0</v>
      </c>
      <c r="X34">
        <v>2</v>
      </c>
      <c r="Y34">
        <v>0</v>
      </c>
      <c r="Z34">
        <v>0</v>
      </c>
      <c r="AA34">
        <v>44</v>
      </c>
      <c r="AB34">
        <v>8</v>
      </c>
    </row>
    <row r="35" spans="1:28" hidden="1" x14ac:dyDescent="0.25">
      <c r="A35" s="87" t="s">
        <v>51</v>
      </c>
      <c r="B35" s="87" t="s">
        <v>1470</v>
      </c>
      <c r="C35" s="87" t="s">
        <v>1506</v>
      </c>
      <c r="D35" s="87" t="s">
        <v>41</v>
      </c>
      <c r="E35" s="87" t="s">
        <v>1603</v>
      </c>
      <c r="F35" s="2">
        <v>45413</v>
      </c>
      <c r="G35">
        <v>19</v>
      </c>
      <c r="H35">
        <v>19</v>
      </c>
      <c r="I35">
        <v>0</v>
      </c>
      <c r="J35">
        <v>19</v>
      </c>
      <c r="K35">
        <v>19</v>
      </c>
      <c r="L35">
        <v>16</v>
      </c>
      <c r="M35">
        <v>16</v>
      </c>
      <c r="N35">
        <v>15</v>
      </c>
      <c r="P35">
        <v>0</v>
      </c>
      <c r="Q35">
        <v>0</v>
      </c>
      <c r="R35">
        <v>0</v>
      </c>
      <c r="S35">
        <v>0</v>
      </c>
      <c r="T35">
        <v>16</v>
      </c>
      <c r="U35">
        <v>400</v>
      </c>
      <c r="V35">
        <v>237</v>
      </c>
      <c r="W35">
        <v>1</v>
      </c>
      <c r="X35">
        <v>2</v>
      </c>
      <c r="Y35">
        <v>5</v>
      </c>
      <c r="Z35">
        <v>3</v>
      </c>
      <c r="AA35">
        <v>19</v>
      </c>
      <c r="AB35">
        <v>16</v>
      </c>
    </row>
    <row r="36" spans="1:28" hidden="1" x14ac:dyDescent="0.25">
      <c r="A36" s="87" t="s">
        <v>51</v>
      </c>
      <c r="B36" s="87" t="s">
        <v>1470</v>
      </c>
      <c r="C36" s="87" t="s">
        <v>1506</v>
      </c>
      <c r="D36" s="87" t="s">
        <v>41</v>
      </c>
      <c r="E36" s="87" t="s">
        <v>1603</v>
      </c>
      <c r="F36" s="2">
        <v>45444</v>
      </c>
      <c r="G36">
        <v>65</v>
      </c>
      <c r="H36">
        <v>65</v>
      </c>
      <c r="I36">
        <v>1</v>
      </c>
      <c r="J36">
        <v>64</v>
      </c>
      <c r="K36">
        <v>63</v>
      </c>
      <c r="L36">
        <v>80</v>
      </c>
      <c r="M36">
        <v>80</v>
      </c>
      <c r="N36">
        <v>76</v>
      </c>
      <c r="P36">
        <v>1</v>
      </c>
      <c r="Q36">
        <v>1</v>
      </c>
      <c r="R36">
        <v>46</v>
      </c>
      <c r="S36">
        <v>30</v>
      </c>
      <c r="T36">
        <v>80</v>
      </c>
      <c r="U36">
        <v>401</v>
      </c>
      <c r="V36">
        <v>237</v>
      </c>
      <c r="W36">
        <v>1</v>
      </c>
      <c r="X36">
        <v>7</v>
      </c>
      <c r="Y36">
        <v>41</v>
      </c>
      <c r="Z36">
        <v>19</v>
      </c>
      <c r="AA36">
        <v>65</v>
      </c>
      <c r="AB36">
        <v>80</v>
      </c>
    </row>
    <row r="37" spans="1:28" hidden="1" x14ac:dyDescent="0.25">
      <c r="A37" s="87" t="s">
        <v>51</v>
      </c>
      <c r="B37" s="87" t="s">
        <v>1470</v>
      </c>
      <c r="C37" s="87" t="s">
        <v>1506</v>
      </c>
      <c r="D37" s="87" t="s">
        <v>41</v>
      </c>
      <c r="E37" s="87" t="s">
        <v>1603</v>
      </c>
      <c r="F37" s="2">
        <v>45474</v>
      </c>
      <c r="G37">
        <v>112</v>
      </c>
      <c r="H37">
        <v>112</v>
      </c>
      <c r="I37">
        <v>1</v>
      </c>
      <c r="J37">
        <v>111</v>
      </c>
      <c r="K37">
        <v>106</v>
      </c>
      <c r="L37">
        <v>107</v>
      </c>
      <c r="M37">
        <v>107</v>
      </c>
      <c r="N37">
        <v>101</v>
      </c>
      <c r="P37">
        <v>2</v>
      </c>
      <c r="Q37">
        <v>3</v>
      </c>
      <c r="R37">
        <v>72</v>
      </c>
      <c r="S37">
        <v>47</v>
      </c>
      <c r="T37">
        <v>107</v>
      </c>
      <c r="U37">
        <v>404</v>
      </c>
      <c r="V37">
        <v>237</v>
      </c>
      <c r="W37">
        <v>3</v>
      </c>
      <c r="X37">
        <v>10</v>
      </c>
      <c r="Y37">
        <v>56</v>
      </c>
      <c r="Z37">
        <v>26</v>
      </c>
      <c r="AA37">
        <v>112</v>
      </c>
      <c r="AB37">
        <v>107</v>
      </c>
    </row>
    <row r="38" spans="1:28" hidden="1" x14ac:dyDescent="0.25">
      <c r="A38" s="87" t="s">
        <v>78</v>
      </c>
      <c r="B38" s="87" t="s">
        <v>1470</v>
      </c>
      <c r="C38" s="87" t="s">
        <v>1585</v>
      </c>
      <c r="D38" s="87" t="s">
        <v>69</v>
      </c>
      <c r="E38" s="87" t="s">
        <v>79</v>
      </c>
      <c r="F38" s="2">
        <v>45413</v>
      </c>
      <c r="G38">
        <v>13</v>
      </c>
      <c r="H38">
        <v>13</v>
      </c>
      <c r="I38">
        <v>0</v>
      </c>
      <c r="J38">
        <v>13</v>
      </c>
      <c r="K38">
        <v>4</v>
      </c>
      <c r="L38">
        <v>5</v>
      </c>
      <c r="M38">
        <v>6</v>
      </c>
      <c r="N38">
        <v>2</v>
      </c>
      <c r="P38">
        <v>0</v>
      </c>
      <c r="Q38">
        <v>0</v>
      </c>
      <c r="R38">
        <v>0</v>
      </c>
      <c r="S38">
        <v>0</v>
      </c>
      <c r="T38">
        <v>6</v>
      </c>
      <c r="U38">
        <v>302</v>
      </c>
      <c r="V38">
        <v>62</v>
      </c>
      <c r="W38">
        <v>0</v>
      </c>
      <c r="X38">
        <v>1</v>
      </c>
      <c r="Y38">
        <v>0</v>
      </c>
      <c r="Z38">
        <v>0</v>
      </c>
      <c r="AA38">
        <v>13</v>
      </c>
      <c r="AB38">
        <v>6</v>
      </c>
    </row>
    <row r="39" spans="1:28" hidden="1" x14ac:dyDescent="0.25">
      <c r="A39" s="87" t="s">
        <v>78</v>
      </c>
      <c r="B39" s="87" t="s">
        <v>1470</v>
      </c>
      <c r="C39" s="87" t="s">
        <v>1585</v>
      </c>
      <c r="D39" s="87" t="s">
        <v>69</v>
      </c>
      <c r="E39" s="87" t="s">
        <v>79</v>
      </c>
      <c r="F39" s="2">
        <v>45444</v>
      </c>
      <c r="G39">
        <v>24</v>
      </c>
      <c r="H39">
        <v>23</v>
      </c>
      <c r="I39">
        <v>0</v>
      </c>
      <c r="J39">
        <v>23</v>
      </c>
      <c r="K39">
        <v>6</v>
      </c>
      <c r="L39">
        <v>15</v>
      </c>
      <c r="M39">
        <v>16</v>
      </c>
      <c r="N39">
        <v>3</v>
      </c>
      <c r="P39">
        <v>1</v>
      </c>
      <c r="Q39">
        <v>1</v>
      </c>
      <c r="R39">
        <v>11</v>
      </c>
      <c r="S39">
        <v>11</v>
      </c>
      <c r="T39">
        <v>16</v>
      </c>
      <c r="U39">
        <v>306</v>
      </c>
      <c r="V39">
        <v>61</v>
      </c>
      <c r="W39">
        <v>1</v>
      </c>
      <c r="X39">
        <v>2</v>
      </c>
      <c r="Y39">
        <v>1</v>
      </c>
      <c r="Z39">
        <v>0</v>
      </c>
      <c r="AA39">
        <v>24</v>
      </c>
      <c r="AB39">
        <v>16</v>
      </c>
    </row>
    <row r="40" spans="1:28" hidden="1" x14ac:dyDescent="0.25">
      <c r="A40" s="87" t="s">
        <v>78</v>
      </c>
      <c r="B40" s="87" t="s">
        <v>1470</v>
      </c>
      <c r="C40" s="87" t="s">
        <v>1585</v>
      </c>
      <c r="D40" s="87" t="s">
        <v>69</v>
      </c>
      <c r="E40" s="87" t="s">
        <v>79</v>
      </c>
      <c r="F40" s="2">
        <v>45474</v>
      </c>
      <c r="G40">
        <v>43</v>
      </c>
      <c r="H40">
        <v>42</v>
      </c>
      <c r="I40">
        <v>1</v>
      </c>
      <c r="J40">
        <v>42</v>
      </c>
      <c r="K40">
        <v>16</v>
      </c>
      <c r="L40">
        <v>19</v>
      </c>
      <c r="M40">
        <v>20</v>
      </c>
      <c r="N40">
        <v>6</v>
      </c>
      <c r="P40">
        <v>4</v>
      </c>
      <c r="Q40">
        <v>3</v>
      </c>
      <c r="R40">
        <v>21</v>
      </c>
      <c r="S40">
        <v>14</v>
      </c>
      <c r="T40">
        <v>20</v>
      </c>
      <c r="U40">
        <v>304</v>
      </c>
      <c r="V40">
        <v>60</v>
      </c>
      <c r="W40">
        <v>2</v>
      </c>
      <c r="X40">
        <v>3</v>
      </c>
      <c r="Y40">
        <v>3</v>
      </c>
      <c r="Z40">
        <v>1</v>
      </c>
      <c r="AA40">
        <v>43</v>
      </c>
      <c r="AB40">
        <v>20</v>
      </c>
    </row>
    <row r="41" spans="1:28" hidden="1" x14ac:dyDescent="0.25">
      <c r="A41" s="87" t="s">
        <v>74</v>
      </c>
      <c r="B41" s="87" t="s">
        <v>1470</v>
      </c>
      <c r="C41" s="87" t="s">
        <v>1585</v>
      </c>
      <c r="D41" s="87" t="s">
        <v>69</v>
      </c>
      <c r="E41" s="87" t="s">
        <v>1412</v>
      </c>
      <c r="F41" s="2">
        <v>45413</v>
      </c>
      <c r="G41">
        <v>49</v>
      </c>
      <c r="H41">
        <v>48</v>
      </c>
      <c r="I41">
        <v>0</v>
      </c>
      <c r="J41">
        <v>32</v>
      </c>
      <c r="K41">
        <v>8</v>
      </c>
      <c r="L41">
        <v>14</v>
      </c>
      <c r="M41">
        <v>17</v>
      </c>
      <c r="N41">
        <v>11</v>
      </c>
      <c r="P41">
        <v>0</v>
      </c>
      <c r="Q41">
        <v>0</v>
      </c>
      <c r="R41">
        <v>0</v>
      </c>
      <c r="S41">
        <v>0</v>
      </c>
      <c r="T41">
        <v>17</v>
      </c>
      <c r="U41">
        <v>639</v>
      </c>
      <c r="V41">
        <v>190</v>
      </c>
      <c r="W41">
        <v>10</v>
      </c>
      <c r="X41">
        <v>7</v>
      </c>
      <c r="Y41">
        <v>0</v>
      </c>
      <c r="Z41">
        <v>6</v>
      </c>
      <c r="AA41">
        <v>48</v>
      </c>
      <c r="AB41">
        <v>17</v>
      </c>
    </row>
    <row r="42" spans="1:28" hidden="1" x14ac:dyDescent="0.25">
      <c r="A42" s="87" t="s">
        <v>74</v>
      </c>
      <c r="B42" s="87" t="s">
        <v>1470</v>
      </c>
      <c r="C42" s="87" t="s">
        <v>1585</v>
      </c>
      <c r="D42" s="87" t="s">
        <v>69</v>
      </c>
      <c r="E42" s="87" t="s">
        <v>1412</v>
      </c>
      <c r="F42" s="2">
        <v>45444</v>
      </c>
      <c r="G42">
        <v>105</v>
      </c>
      <c r="H42">
        <v>102</v>
      </c>
      <c r="I42">
        <v>0</v>
      </c>
      <c r="J42">
        <v>100</v>
      </c>
      <c r="K42">
        <v>21</v>
      </c>
      <c r="L42">
        <v>36</v>
      </c>
      <c r="M42">
        <v>40</v>
      </c>
      <c r="N42">
        <v>24</v>
      </c>
      <c r="P42">
        <v>0</v>
      </c>
      <c r="Q42">
        <v>0</v>
      </c>
      <c r="R42">
        <v>74</v>
      </c>
      <c r="S42">
        <v>21</v>
      </c>
      <c r="T42">
        <v>39</v>
      </c>
      <c r="U42">
        <v>645</v>
      </c>
      <c r="V42">
        <v>191</v>
      </c>
      <c r="W42">
        <v>14</v>
      </c>
      <c r="X42">
        <v>16</v>
      </c>
      <c r="Y42">
        <v>0</v>
      </c>
      <c r="Z42">
        <v>9</v>
      </c>
      <c r="AA42">
        <v>102</v>
      </c>
      <c r="AB42">
        <v>39</v>
      </c>
    </row>
    <row r="43" spans="1:28" hidden="1" x14ac:dyDescent="0.25">
      <c r="A43" s="87" t="s">
        <v>74</v>
      </c>
      <c r="B43" s="87" t="s">
        <v>1470</v>
      </c>
      <c r="C43" s="87" t="s">
        <v>1585</v>
      </c>
      <c r="D43" s="87" t="s">
        <v>69</v>
      </c>
      <c r="E43" s="87" t="s">
        <v>1412</v>
      </c>
      <c r="F43" s="2">
        <v>45474</v>
      </c>
      <c r="G43">
        <v>157</v>
      </c>
      <c r="H43">
        <v>153</v>
      </c>
      <c r="I43">
        <v>0</v>
      </c>
      <c r="J43">
        <v>156</v>
      </c>
      <c r="K43">
        <v>23</v>
      </c>
      <c r="L43">
        <v>58</v>
      </c>
      <c r="M43">
        <v>63</v>
      </c>
      <c r="N43">
        <v>57</v>
      </c>
      <c r="P43">
        <v>0</v>
      </c>
      <c r="Q43">
        <v>0</v>
      </c>
      <c r="R43">
        <v>106</v>
      </c>
      <c r="S43">
        <v>36</v>
      </c>
      <c r="T43">
        <v>61</v>
      </c>
      <c r="U43">
        <v>650</v>
      </c>
      <c r="V43">
        <v>192</v>
      </c>
      <c r="W43">
        <v>18</v>
      </c>
      <c r="X43">
        <v>22</v>
      </c>
      <c r="Y43">
        <v>0</v>
      </c>
      <c r="Z43">
        <v>17</v>
      </c>
      <c r="AA43">
        <v>154</v>
      </c>
      <c r="AB43">
        <v>62</v>
      </c>
    </row>
    <row r="44" spans="1:28" hidden="1" x14ac:dyDescent="0.25">
      <c r="A44" s="87" t="s">
        <v>95</v>
      </c>
      <c r="B44" s="87" t="s">
        <v>1470</v>
      </c>
      <c r="C44" s="87" t="s">
        <v>1585</v>
      </c>
      <c r="D44" s="87" t="s">
        <v>69</v>
      </c>
      <c r="E44" s="87" t="s">
        <v>96</v>
      </c>
      <c r="F44" s="2">
        <v>45413</v>
      </c>
      <c r="G44">
        <v>5</v>
      </c>
      <c r="H44">
        <v>5</v>
      </c>
      <c r="I44">
        <v>0</v>
      </c>
      <c r="J44">
        <v>5</v>
      </c>
      <c r="K44">
        <v>3</v>
      </c>
      <c r="L44">
        <v>1</v>
      </c>
      <c r="M44">
        <v>1</v>
      </c>
      <c r="N44">
        <v>0</v>
      </c>
      <c r="P44">
        <v>3</v>
      </c>
      <c r="Q44">
        <v>1</v>
      </c>
      <c r="R44">
        <v>0</v>
      </c>
      <c r="S44">
        <v>0</v>
      </c>
      <c r="T44">
        <v>1</v>
      </c>
      <c r="U44">
        <v>78</v>
      </c>
      <c r="V44">
        <v>21</v>
      </c>
      <c r="W44">
        <v>0</v>
      </c>
      <c r="X44">
        <v>0</v>
      </c>
      <c r="Y44">
        <v>1</v>
      </c>
      <c r="Z44">
        <v>0</v>
      </c>
      <c r="AA44">
        <v>5</v>
      </c>
      <c r="AB44">
        <v>1</v>
      </c>
    </row>
    <row r="45" spans="1:28" hidden="1" x14ac:dyDescent="0.25">
      <c r="A45" s="87" t="s">
        <v>95</v>
      </c>
      <c r="B45" s="87" t="s">
        <v>1470</v>
      </c>
      <c r="C45" s="87" t="s">
        <v>1585</v>
      </c>
      <c r="D45" s="87" t="s">
        <v>69</v>
      </c>
      <c r="E45" s="87" t="s">
        <v>96</v>
      </c>
      <c r="F45" s="2">
        <v>45444</v>
      </c>
      <c r="G45">
        <v>18</v>
      </c>
      <c r="H45">
        <v>18</v>
      </c>
      <c r="I45">
        <v>0</v>
      </c>
      <c r="J45">
        <v>18</v>
      </c>
      <c r="K45">
        <v>12</v>
      </c>
      <c r="L45">
        <v>4</v>
      </c>
      <c r="M45">
        <v>4</v>
      </c>
      <c r="N45">
        <v>3</v>
      </c>
      <c r="P45">
        <v>13</v>
      </c>
      <c r="Q45">
        <v>4</v>
      </c>
      <c r="R45">
        <v>7</v>
      </c>
      <c r="S45">
        <v>2</v>
      </c>
      <c r="T45">
        <v>4</v>
      </c>
      <c r="U45">
        <v>77</v>
      </c>
      <c r="V45">
        <v>20</v>
      </c>
      <c r="W45">
        <v>0</v>
      </c>
      <c r="X45">
        <v>0</v>
      </c>
      <c r="Y45">
        <v>2</v>
      </c>
      <c r="Z45">
        <v>2</v>
      </c>
      <c r="AA45">
        <v>17</v>
      </c>
      <c r="AB45">
        <v>4</v>
      </c>
    </row>
    <row r="46" spans="1:28" hidden="1" x14ac:dyDescent="0.25">
      <c r="A46" s="87" t="s">
        <v>95</v>
      </c>
      <c r="B46" s="87" t="s">
        <v>1470</v>
      </c>
      <c r="C46" s="87" t="s">
        <v>1585</v>
      </c>
      <c r="D46" s="87" t="s">
        <v>69</v>
      </c>
      <c r="E46" s="87" t="s">
        <v>96</v>
      </c>
      <c r="F46" s="2">
        <v>45474</v>
      </c>
      <c r="G46">
        <v>30</v>
      </c>
      <c r="H46">
        <v>30</v>
      </c>
      <c r="I46">
        <v>0</v>
      </c>
      <c r="J46">
        <v>30</v>
      </c>
      <c r="K46">
        <v>22</v>
      </c>
      <c r="L46">
        <v>8</v>
      </c>
      <c r="M46">
        <v>8</v>
      </c>
      <c r="N46">
        <v>8</v>
      </c>
      <c r="P46">
        <v>24</v>
      </c>
      <c r="Q46">
        <v>8</v>
      </c>
      <c r="R46">
        <v>13</v>
      </c>
      <c r="S46">
        <v>3</v>
      </c>
      <c r="T46">
        <v>8</v>
      </c>
      <c r="U46">
        <v>74</v>
      </c>
      <c r="V46">
        <v>20</v>
      </c>
      <c r="W46">
        <v>0</v>
      </c>
      <c r="X46">
        <v>0</v>
      </c>
      <c r="Y46">
        <v>3</v>
      </c>
      <c r="Z46">
        <v>5</v>
      </c>
      <c r="AA46">
        <v>30</v>
      </c>
      <c r="AB46">
        <v>8</v>
      </c>
    </row>
    <row r="47" spans="1:28" hidden="1" x14ac:dyDescent="0.25">
      <c r="A47" s="87" t="s">
        <v>83</v>
      </c>
      <c r="B47" s="87" t="s">
        <v>1470</v>
      </c>
      <c r="C47" s="87" t="s">
        <v>1585</v>
      </c>
      <c r="D47" s="87" t="s">
        <v>69</v>
      </c>
      <c r="E47" s="87" t="s">
        <v>84</v>
      </c>
      <c r="F47" s="2">
        <v>45413</v>
      </c>
      <c r="G47">
        <v>13</v>
      </c>
      <c r="H47">
        <v>13</v>
      </c>
      <c r="I47">
        <v>0</v>
      </c>
      <c r="J47">
        <v>13</v>
      </c>
      <c r="K47">
        <v>0</v>
      </c>
      <c r="L47">
        <v>0</v>
      </c>
      <c r="M47">
        <v>0</v>
      </c>
      <c r="N47">
        <v>0</v>
      </c>
      <c r="P47">
        <v>0</v>
      </c>
      <c r="Q47">
        <v>0</v>
      </c>
      <c r="R47">
        <v>0</v>
      </c>
      <c r="S47">
        <v>0</v>
      </c>
      <c r="T47">
        <v>0</v>
      </c>
      <c r="U47">
        <v>52</v>
      </c>
      <c r="V47">
        <v>7</v>
      </c>
      <c r="W47">
        <v>0</v>
      </c>
      <c r="X47">
        <v>0</v>
      </c>
      <c r="Y47">
        <v>0</v>
      </c>
      <c r="Z47">
        <v>0</v>
      </c>
      <c r="AA47">
        <v>13</v>
      </c>
      <c r="AB47">
        <v>0</v>
      </c>
    </row>
    <row r="48" spans="1:28" hidden="1" x14ac:dyDescent="0.25">
      <c r="A48" s="87" t="s">
        <v>83</v>
      </c>
      <c r="B48" s="87" t="s">
        <v>1470</v>
      </c>
      <c r="C48" s="87" t="s">
        <v>1585</v>
      </c>
      <c r="D48" s="87" t="s">
        <v>69</v>
      </c>
      <c r="E48" s="87" t="s">
        <v>84</v>
      </c>
      <c r="F48" s="2">
        <v>45444</v>
      </c>
      <c r="G48">
        <v>19</v>
      </c>
      <c r="H48">
        <v>19</v>
      </c>
      <c r="I48">
        <v>0</v>
      </c>
      <c r="J48">
        <v>19</v>
      </c>
      <c r="K48">
        <v>0</v>
      </c>
      <c r="L48">
        <v>1</v>
      </c>
      <c r="M48">
        <v>3</v>
      </c>
      <c r="N48">
        <v>1</v>
      </c>
      <c r="P48">
        <v>0</v>
      </c>
      <c r="Q48">
        <v>0</v>
      </c>
      <c r="R48">
        <v>3</v>
      </c>
      <c r="S48">
        <v>0</v>
      </c>
      <c r="T48">
        <v>3</v>
      </c>
      <c r="U48">
        <v>48</v>
      </c>
      <c r="V48">
        <v>7</v>
      </c>
      <c r="W48">
        <v>0</v>
      </c>
      <c r="X48">
        <v>0</v>
      </c>
      <c r="Y48">
        <v>0</v>
      </c>
      <c r="Z48">
        <v>0</v>
      </c>
      <c r="AA48">
        <v>19</v>
      </c>
      <c r="AB48">
        <v>3</v>
      </c>
    </row>
    <row r="49" spans="1:28" hidden="1" x14ac:dyDescent="0.25">
      <c r="A49" s="87" t="s">
        <v>83</v>
      </c>
      <c r="B49" s="87" t="s">
        <v>1470</v>
      </c>
      <c r="C49" s="87" t="s">
        <v>1585</v>
      </c>
      <c r="D49" s="87" t="s">
        <v>69</v>
      </c>
      <c r="E49" s="87" t="s">
        <v>84</v>
      </c>
      <c r="F49" s="2">
        <v>45474</v>
      </c>
      <c r="G49">
        <v>25</v>
      </c>
      <c r="H49">
        <v>25</v>
      </c>
      <c r="I49">
        <v>0</v>
      </c>
      <c r="J49">
        <v>25</v>
      </c>
      <c r="K49">
        <v>0</v>
      </c>
      <c r="L49">
        <v>4</v>
      </c>
      <c r="M49">
        <v>6</v>
      </c>
      <c r="N49">
        <v>3</v>
      </c>
      <c r="P49">
        <v>0</v>
      </c>
      <c r="Q49">
        <v>0</v>
      </c>
      <c r="R49">
        <v>6</v>
      </c>
      <c r="S49">
        <v>1</v>
      </c>
      <c r="T49">
        <v>6</v>
      </c>
      <c r="U49">
        <v>48</v>
      </c>
      <c r="V49">
        <v>7</v>
      </c>
      <c r="W49">
        <v>0</v>
      </c>
      <c r="X49">
        <v>0</v>
      </c>
      <c r="Y49">
        <v>0</v>
      </c>
      <c r="Z49">
        <v>0</v>
      </c>
      <c r="AA49">
        <v>25</v>
      </c>
      <c r="AB49">
        <v>6</v>
      </c>
    </row>
    <row r="50" spans="1:28" hidden="1" x14ac:dyDescent="0.25">
      <c r="A50" s="87" t="s">
        <v>67</v>
      </c>
      <c r="B50" s="87" t="s">
        <v>1470</v>
      </c>
      <c r="C50" s="87" t="s">
        <v>1585</v>
      </c>
      <c r="D50" s="87" t="s">
        <v>69</v>
      </c>
      <c r="E50" s="87" t="s">
        <v>68</v>
      </c>
      <c r="F50" s="2">
        <v>45413</v>
      </c>
      <c r="G50">
        <v>3</v>
      </c>
      <c r="H50">
        <v>3</v>
      </c>
      <c r="I50">
        <v>1</v>
      </c>
      <c r="J50">
        <v>3</v>
      </c>
      <c r="K50">
        <v>3</v>
      </c>
      <c r="L50">
        <v>0</v>
      </c>
      <c r="M50">
        <v>0</v>
      </c>
      <c r="N50">
        <v>0</v>
      </c>
      <c r="P50">
        <v>3</v>
      </c>
      <c r="Q50">
        <v>0</v>
      </c>
      <c r="R50">
        <v>0</v>
      </c>
      <c r="S50">
        <v>0</v>
      </c>
      <c r="T50">
        <v>0</v>
      </c>
      <c r="U50">
        <v>156</v>
      </c>
      <c r="V50">
        <v>44</v>
      </c>
      <c r="W50">
        <v>0</v>
      </c>
      <c r="X50">
        <v>0</v>
      </c>
      <c r="Y50">
        <v>0</v>
      </c>
      <c r="Z50">
        <v>0</v>
      </c>
      <c r="AA50">
        <v>3</v>
      </c>
      <c r="AB50">
        <v>0</v>
      </c>
    </row>
    <row r="51" spans="1:28" hidden="1" x14ac:dyDescent="0.25">
      <c r="A51" s="87" t="s">
        <v>67</v>
      </c>
      <c r="B51" s="87" t="s">
        <v>1470</v>
      </c>
      <c r="C51" s="87" t="s">
        <v>1585</v>
      </c>
      <c r="D51" s="87" t="s">
        <v>69</v>
      </c>
      <c r="E51" s="87" t="s">
        <v>68</v>
      </c>
      <c r="F51" s="2">
        <v>45444</v>
      </c>
      <c r="G51">
        <v>9</v>
      </c>
      <c r="H51">
        <v>9</v>
      </c>
      <c r="I51">
        <v>1</v>
      </c>
      <c r="J51">
        <v>9</v>
      </c>
      <c r="K51">
        <v>8</v>
      </c>
      <c r="L51">
        <v>1</v>
      </c>
      <c r="M51">
        <v>1</v>
      </c>
      <c r="N51">
        <v>1</v>
      </c>
      <c r="P51">
        <v>7</v>
      </c>
      <c r="Q51">
        <v>0</v>
      </c>
      <c r="R51">
        <v>7</v>
      </c>
      <c r="S51">
        <v>1</v>
      </c>
      <c r="T51">
        <v>1</v>
      </c>
      <c r="U51">
        <v>153</v>
      </c>
      <c r="V51">
        <v>44</v>
      </c>
      <c r="W51">
        <v>0</v>
      </c>
      <c r="X51">
        <v>0</v>
      </c>
      <c r="Y51">
        <v>0</v>
      </c>
      <c r="Z51">
        <v>0</v>
      </c>
      <c r="AA51">
        <v>9</v>
      </c>
      <c r="AB51">
        <v>1</v>
      </c>
    </row>
    <row r="52" spans="1:28" hidden="1" x14ac:dyDescent="0.25">
      <c r="A52" s="87" t="s">
        <v>67</v>
      </c>
      <c r="B52" s="87" t="s">
        <v>1470</v>
      </c>
      <c r="C52" s="87" t="s">
        <v>1585</v>
      </c>
      <c r="D52" s="87" t="s">
        <v>69</v>
      </c>
      <c r="E52" s="87" t="s">
        <v>68</v>
      </c>
      <c r="F52" s="2">
        <v>45474</v>
      </c>
      <c r="G52">
        <v>22</v>
      </c>
      <c r="H52">
        <v>22</v>
      </c>
      <c r="I52">
        <v>2</v>
      </c>
      <c r="J52">
        <v>21</v>
      </c>
      <c r="K52">
        <v>20</v>
      </c>
      <c r="L52">
        <v>3</v>
      </c>
      <c r="M52">
        <v>3</v>
      </c>
      <c r="N52">
        <v>1</v>
      </c>
      <c r="P52">
        <v>19</v>
      </c>
      <c r="Q52">
        <v>2</v>
      </c>
      <c r="R52">
        <v>17</v>
      </c>
      <c r="S52">
        <v>2</v>
      </c>
      <c r="T52">
        <v>3</v>
      </c>
      <c r="U52">
        <v>157</v>
      </c>
      <c r="V52">
        <v>43</v>
      </c>
      <c r="W52">
        <v>1</v>
      </c>
      <c r="X52">
        <v>1</v>
      </c>
      <c r="Y52">
        <v>0</v>
      </c>
      <c r="Z52">
        <v>0</v>
      </c>
      <c r="AA52">
        <v>22</v>
      </c>
      <c r="AB52">
        <v>3</v>
      </c>
    </row>
    <row r="53" spans="1:28" hidden="1" x14ac:dyDescent="0.25">
      <c r="A53" s="87" t="s">
        <v>125</v>
      </c>
      <c r="B53" s="87" t="s">
        <v>1470</v>
      </c>
      <c r="C53" s="87" t="s">
        <v>1511</v>
      </c>
      <c r="D53" s="87" t="s">
        <v>127</v>
      </c>
      <c r="E53" s="87" t="s">
        <v>126</v>
      </c>
      <c r="F53" s="2">
        <v>45413</v>
      </c>
      <c r="G53">
        <v>29</v>
      </c>
      <c r="H53">
        <v>29</v>
      </c>
      <c r="I53">
        <v>0</v>
      </c>
      <c r="J53">
        <v>29</v>
      </c>
      <c r="K53">
        <v>0</v>
      </c>
      <c r="L53">
        <v>27</v>
      </c>
      <c r="M53">
        <v>27</v>
      </c>
      <c r="N53">
        <v>25</v>
      </c>
      <c r="P53">
        <v>29</v>
      </c>
      <c r="Q53">
        <v>27</v>
      </c>
      <c r="R53">
        <v>0</v>
      </c>
      <c r="S53">
        <v>0</v>
      </c>
      <c r="T53">
        <v>27</v>
      </c>
      <c r="U53">
        <v>137</v>
      </c>
      <c r="V53">
        <v>102</v>
      </c>
      <c r="W53">
        <v>2</v>
      </c>
      <c r="X53">
        <v>2</v>
      </c>
      <c r="Y53">
        <v>0</v>
      </c>
      <c r="Z53">
        <v>0</v>
      </c>
      <c r="AA53">
        <v>29</v>
      </c>
      <c r="AB53">
        <v>26</v>
      </c>
    </row>
    <row r="54" spans="1:28" hidden="1" x14ac:dyDescent="0.25">
      <c r="A54" s="87" t="s">
        <v>125</v>
      </c>
      <c r="B54" s="87" t="s">
        <v>1470</v>
      </c>
      <c r="C54" s="87" t="s">
        <v>1511</v>
      </c>
      <c r="D54" s="87" t="s">
        <v>127</v>
      </c>
      <c r="E54" s="87" t="s">
        <v>126</v>
      </c>
      <c r="F54" s="2">
        <v>45444</v>
      </c>
      <c r="G54">
        <v>49</v>
      </c>
      <c r="H54">
        <v>49</v>
      </c>
      <c r="I54">
        <v>0</v>
      </c>
      <c r="J54">
        <v>49</v>
      </c>
      <c r="K54">
        <v>2</v>
      </c>
      <c r="L54">
        <v>41</v>
      </c>
      <c r="M54">
        <v>41</v>
      </c>
      <c r="N54">
        <v>38</v>
      </c>
      <c r="P54">
        <v>49</v>
      </c>
      <c r="Q54">
        <v>41</v>
      </c>
      <c r="R54">
        <v>35</v>
      </c>
      <c r="S54">
        <v>28</v>
      </c>
      <c r="T54">
        <v>41</v>
      </c>
      <c r="U54">
        <v>140</v>
      </c>
      <c r="V54">
        <v>102</v>
      </c>
      <c r="W54">
        <v>4</v>
      </c>
      <c r="X54">
        <v>4</v>
      </c>
      <c r="Y54">
        <v>0</v>
      </c>
      <c r="Z54">
        <v>0</v>
      </c>
      <c r="AA54">
        <v>48</v>
      </c>
      <c r="AB54">
        <v>39</v>
      </c>
    </row>
    <row r="55" spans="1:28" hidden="1" x14ac:dyDescent="0.25">
      <c r="A55" s="87" t="s">
        <v>125</v>
      </c>
      <c r="B55" s="87" t="s">
        <v>1470</v>
      </c>
      <c r="C55" s="87" t="s">
        <v>1511</v>
      </c>
      <c r="D55" s="87" t="s">
        <v>127</v>
      </c>
      <c r="E55" s="87" t="s">
        <v>126</v>
      </c>
      <c r="F55" s="2">
        <v>45474</v>
      </c>
      <c r="G55">
        <v>66</v>
      </c>
      <c r="H55">
        <v>66</v>
      </c>
      <c r="I55">
        <v>0</v>
      </c>
      <c r="J55">
        <v>66</v>
      </c>
      <c r="K55">
        <v>9</v>
      </c>
      <c r="L55">
        <v>54</v>
      </c>
      <c r="M55">
        <v>54</v>
      </c>
      <c r="N55">
        <v>49</v>
      </c>
      <c r="P55">
        <v>61</v>
      </c>
      <c r="Q55">
        <v>49</v>
      </c>
      <c r="R55">
        <v>49</v>
      </c>
      <c r="S55">
        <v>38</v>
      </c>
      <c r="T55">
        <v>53</v>
      </c>
      <c r="U55">
        <v>139</v>
      </c>
      <c r="V55">
        <v>101</v>
      </c>
      <c r="W55">
        <v>4</v>
      </c>
      <c r="X55">
        <v>4</v>
      </c>
      <c r="Y55">
        <v>0</v>
      </c>
      <c r="Z55">
        <v>2</v>
      </c>
      <c r="AA55">
        <v>65</v>
      </c>
      <c r="AB55">
        <v>52</v>
      </c>
    </row>
    <row r="56" spans="1:28" hidden="1" x14ac:dyDescent="0.25">
      <c r="A56" s="87" t="s">
        <v>147</v>
      </c>
      <c r="B56" s="87" t="s">
        <v>1470</v>
      </c>
      <c r="C56" s="87" t="s">
        <v>1511</v>
      </c>
      <c r="D56" s="87" t="s">
        <v>127</v>
      </c>
      <c r="E56" s="87" t="s">
        <v>148</v>
      </c>
      <c r="F56" s="2">
        <v>45413</v>
      </c>
      <c r="G56">
        <v>6</v>
      </c>
      <c r="H56">
        <v>5</v>
      </c>
      <c r="I56">
        <v>0</v>
      </c>
      <c r="J56">
        <v>6</v>
      </c>
      <c r="K56">
        <v>3</v>
      </c>
      <c r="L56">
        <v>19</v>
      </c>
      <c r="M56">
        <v>20</v>
      </c>
      <c r="N56">
        <v>17</v>
      </c>
      <c r="P56">
        <v>1</v>
      </c>
      <c r="Q56">
        <v>1</v>
      </c>
      <c r="R56">
        <v>0</v>
      </c>
      <c r="S56">
        <v>0</v>
      </c>
      <c r="T56">
        <v>19</v>
      </c>
      <c r="U56">
        <v>299</v>
      </c>
      <c r="V56">
        <v>148</v>
      </c>
      <c r="W56">
        <v>0</v>
      </c>
      <c r="X56">
        <v>0</v>
      </c>
      <c r="Y56">
        <v>2</v>
      </c>
      <c r="Z56">
        <v>1</v>
      </c>
      <c r="AA56">
        <v>6</v>
      </c>
      <c r="AB56">
        <v>20</v>
      </c>
    </row>
    <row r="57" spans="1:28" hidden="1" x14ac:dyDescent="0.25">
      <c r="A57" s="87" t="s">
        <v>147</v>
      </c>
      <c r="B57" s="87" t="s">
        <v>1470</v>
      </c>
      <c r="C57" s="87" t="s">
        <v>1511</v>
      </c>
      <c r="D57" s="87" t="s">
        <v>127</v>
      </c>
      <c r="E57" s="87" t="s">
        <v>148</v>
      </c>
      <c r="F57" s="2">
        <v>45444</v>
      </c>
      <c r="G57">
        <v>19</v>
      </c>
      <c r="H57">
        <v>18</v>
      </c>
      <c r="I57">
        <v>0</v>
      </c>
      <c r="J57">
        <v>12</v>
      </c>
      <c r="K57">
        <v>11</v>
      </c>
      <c r="L57">
        <v>60</v>
      </c>
      <c r="M57">
        <v>62</v>
      </c>
      <c r="N57">
        <v>53</v>
      </c>
      <c r="P57">
        <v>3</v>
      </c>
      <c r="Q57">
        <v>2</v>
      </c>
      <c r="R57">
        <v>8</v>
      </c>
      <c r="S57">
        <v>34</v>
      </c>
      <c r="T57">
        <v>61</v>
      </c>
      <c r="U57">
        <v>298</v>
      </c>
      <c r="V57">
        <v>148</v>
      </c>
      <c r="W57">
        <v>0</v>
      </c>
      <c r="X57">
        <v>1</v>
      </c>
      <c r="Y57">
        <v>2</v>
      </c>
      <c r="Z57">
        <v>1</v>
      </c>
      <c r="AA57">
        <v>19</v>
      </c>
      <c r="AB57">
        <v>62</v>
      </c>
    </row>
    <row r="58" spans="1:28" hidden="1" x14ac:dyDescent="0.25">
      <c r="A58" s="87" t="s">
        <v>147</v>
      </c>
      <c r="B58" s="87" t="s">
        <v>1470</v>
      </c>
      <c r="C58" s="87" t="s">
        <v>1511</v>
      </c>
      <c r="D58" s="87" t="s">
        <v>127</v>
      </c>
      <c r="E58" s="87" t="s">
        <v>148</v>
      </c>
      <c r="F58" s="2">
        <v>45474</v>
      </c>
      <c r="G58">
        <v>33</v>
      </c>
      <c r="H58">
        <v>30</v>
      </c>
      <c r="I58">
        <v>0</v>
      </c>
      <c r="J58">
        <v>22</v>
      </c>
      <c r="K58">
        <v>19</v>
      </c>
      <c r="L58">
        <v>62</v>
      </c>
      <c r="M58">
        <v>67</v>
      </c>
      <c r="N58">
        <v>54</v>
      </c>
      <c r="P58">
        <v>3</v>
      </c>
      <c r="Q58">
        <v>2</v>
      </c>
      <c r="R58">
        <v>14</v>
      </c>
      <c r="S58">
        <v>36</v>
      </c>
      <c r="T58">
        <v>65</v>
      </c>
      <c r="U58">
        <v>300</v>
      </c>
      <c r="V58">
        <v>147</v>
      </c>
      <c r="W58">
        <v>0</v>
      </c>
      <c r="X58">
        <v>1</v>
      </c>
      <c r="Y58">
        <v>2</v>
      </c>
      <c r="Z58">
        <v>1</v>
      </c>
      <c r="AA58">
        <v>33</v>
      </c>
      <c r="AB58">
        <v>67</v>
      </c>
    </row>
    <row r="59" spans="1:28" hidden="1" x14ac:dyDescent="0.25">
      <c r="A59" s="87" t="s">
        <v>152</v>
      </c>
      <c r="B59" s="87" t="s">
        <v>1470</v>
      </c>
      <c r="C59" s="87" t="s">
        <v>1511</v>
      </c>
      <c r="D59" s="87" t="s">
        <v>127</v>
      </c>
      <c r="E59" s="87" t="s">
        <v>153</v>
      </c>
      <c r="F59" s="2">
        <v>45413</v>
      </c>
      <c r="G59">
        <v>100</v>
      </c>
      <c r="H59">
        <v>36</v>
      </c>
      <c r="I59">
        <v>0</v>
      </c>
      <c r="J59">
        <v>37</v>
      </c>
      <c r="K59">
        <v>29</v>
      </c>
      <c r="L59">
        <v>12</v>
      </c>
      <c r="M59">
        <v>24</v>
      </c>
      <c r="N59">
        <v>11</v>
      </c>
      <c r="P59">
        <v>0</v>
      </c>
      <c r="Q59">
        <v>0</v>
      </c>
      <c r="R59">
        <v>0</v>
      </c>
      <c r="S59">
        <v>0</v>
      </c>
      <c r="T59">
        <v>12</v>
      </c>
      <c r="U59">
        <v>104</v>
      </c>
      <c r="V59">
        <v>24</v>
      </c>
      <c r="W59">
        <v>2</v>
      </c>
      <c r="X59">
        <v>0</v>
      </c>
      <c r="Y59">
        <v>1</v>
      </c>
      <c r="Z59">
        <v>4</v>
      </c>
      <c r="AA59">
        <v>93</v>
      </c>
      <c r="AB59">
        <v>21</v>
      </c>
    </row>
    <row r="60" spans="1:28" hidden="1" x14ac:dyDescent="0.25">
      <c r="A60" s="87" t="s">
        <v>152</v>
      </c>
      <c r="B60" s="87" t="s">
        <v>1470</v>
      </c>
      <c r="C60" s="87" t="s">
        <v>1511</v>
      </c>
      <c r="D60" s="87" t="s">
        <v>127</v>
      </c>
      <c r="E60" s="87" t="s">
        <v>153</v>
      </c>
      <c r="F60" s="2">
        <v>45444</v>
      </c>
      <c r="G60">
        <v>100</v>
      </c>
      <c r="H60">
        <v>50</v>
      </c>
      <c r="I60">
        <v>0</v>
      </c>
      <c r="J60">
        <v>50</v>
      </c>
      <c r="K60">
        <v>36</v>
      </c>
      <c r="L60">
        <v>14</v>
      </c>
      <c r="M60">
        <v>24</v>
      </c>
      <c r="N60">
        <v>13</v>
      </c>
      <c r="P60">
        <v>0</v>
      </c>
      <c r="Q60">
        <v>0</v>
      </c>
      <c r="R60">
        <v>57</v>
      </c>
      <c r="S60">
        <v>11</v>
      </c>
      <c r="T60">
        <v>14</v>
      </c>
      <c r="U60">
        <v>102</v>
      </c>
      <c r="V60">
        <v>24</v>
      </c>
      <c r="W60">
        <v>2</v>
      </c>
      <c r="X60">
        <v>0</v>
      </c>
      <c r="Y60">
        <v>1</v>
      </c>
      <c r="Z60">
        <v>5</v>
      </c>
      <c r="AA60">
        <v>96</v>
      </c>
      <c r="AB60">
        <v>21</v>
      </c>
    </row>
    <row r="61" spans="1:28" hidden="1" x14ac:dyDescent="0.25">
      <c r="A61" s="87" t="s">
        <v>152</v>
      </c>
      <c r="B61" s="87" t="s">
        <v>1470</v>
      </c>
      <c r="C61" s="87" t="s">
        <v>1511</v>
      </c>
      <c r="D61" s="87" t="s">
        <v>127</v>
      </c>
      <c r="E61" s="87" t="s">
        <v>153</v>
      </c>
      <c r="F61" s="2">
        <v>45474</v>
      </c>
      <c r="G61">
        <v>98</v>
      </c>
      <c r="H61">
        <v>58</v>
      </c>
      <c r="I61">
        <v>0</v>
      </c>
      <c r="J61">
        <v>60</v>
      </c>
      <c r="K61">
        <v>36</v>
      </c>
      <c r="L61">
        <v>19</v>
      </c>
      <c r="M61">
        <v>25</v>
      </c>
      <c r="N61">
        <v>17</v>
      </c>
      <c r="P61">
        <v>0</v>
      </c>
      <c r="Q61">
        <v>0</v>
      </c>
      <c r="R61">
        <v>56</v>
      </c>
      <c r="S61">
        <v>11</v>
      </c>
      <c r="T61">
        <v>19</v>
      </c>
      <c r="U61">
        <v>101</v>
      </c>
      <c r="V61">
        <v>25</v>
      </c>
      <c r="W61">
        <v>2</v>
      </c>
      <c r="X61">
        <v>0</v>
      </c>
      <c r="Y61">
        <v>4</v>
      </c>
      <c r="Z61">
        <v>6</v>
      </c>
      <c r="AA61">
        <v>95</v>
      </c>
      <c r="AB61">
        <v>24</v>
      </c>
    </row>
    <row r="62" spans="1:28" hidden="1" x14ac:dyDescent="0.25">
      <c r="A62" s="87" t="s">
        <v>132</v>
      </c>
      <c r="B62" s="87" t="s">
        <v>1470</v>
      </c>
      <c r="C62" s="87" t="s">
        <v>1511</v>
      </c>
      <c r="D62" s="87" t="s">
        <v>127</v>
      </c>
      <c r="E62" s="87" t="s">
        <v>133</v>
      </c>
      <c r="F62" s="2">
        <v>45413</v>
      </c>
      <c r="G62">
        <v>6</v>
      </c>
      <c r="H62">
        <v>6</v>
      </c>
      <c r="I62">
        <v>0</v>
      </c>
      <c r="J62">
        <v>6</v>
      </c>
      <c r="K62">
        <v>2</v>
      </c>
      <c r="L62">
        <v>3</v>
      </c>
      <c r="M62">
        <v>3</v>
      </c>
      <c r="N62">
        <v>3</v>
      </c>
      <c r="P62">
        <v>0</v>
      </c>
      <c r="Q62">
        <v>0</v>
      </c>
      <c r="R62">
        <v>0</v>
      </c>
      <c r="S62">
        <v>0</v>
      </c>
      <c r="T62">
        <v>1</v>
      </c>
      <c r="U62">
        <v>214</v>
      </c>
      <c r="V62">
        <v>88</v>
      </c>
      <c r="W62">
        <v>1</v>
      </c>
      <c r="X62">
        <v>1</v>
      </c>
      <c r="Y62">
        <v>0</v>
      </c>
      <c r="Z62">
        <v>0</v>
      </c>
      <c r="AA62">
        <v>6</v>
      </c>
      <c r="AB62">
        <v>3</v>
      </c>
    </row>
    <row r="63" spans="1:28" hidden="1" x14ac:dyDescent="0.25">
      <c r="A63" s="87" t="s">
        <v>132</v>
      </c>
      <c r="B63" s="87" t="s">
        <v>1470</v>
      </c>
      <c r="C63" s="87" t="s">
        <v>1511</v>
      </c>
      <c r="D63" s="87" t="s">
        <v>127</v>
      </c>
      <c r="E63" s="87" t="s">
        <v>133</v>
      </c>
      <c r="F63" s="2">
        <v>45444</v>
      </c>
      <c r="G63">
        <v>25</v>
      </c>
      <c r="H63">
        <v>25</v>
      </c>
      <c r="I63">
        <v>0</v>
      </c>
      <c r="J63">
        <v>23</v>
      </c>
      <c r="K63">
        <v>14</v>
      </c>
      <c r="L63">
        <v>28</v>
      </c>
      <c r="M63">
        <v>30</v>
      </c>
      <c r="N63">
        <v>26</v>
      </c>
      <c r="P63">
        <v>0</v>
      </c>
      <c r="Q63">
        <v>0</v>
      </c>
      <c r="R63">
        <v>6</v>
      </c>
      <c r="S63">
        <v>12</v>
      </c>
      <c r="T63">
        <v>27</v>
      </c>
      <c r="U63">
        <v>215</v>
      </c>
      <c r="V63">
        <v>89</v>
      </c>
      <c r="W63">
        <v>2</v>
      </c>
      <c r="X63">
        <v>4</v>
      </c>
      <c r="Y63">
        <v>0</v>
      </c>
      <c r="Z63">
        <v>0</v>
      </c>
      <c r="AA63">
        <v>25</v>
      </c>
      <c r="AB63">
        <v>30</v>
      </c>
    </row>
    <row r="64" spans="1:28" hidden="1" x14ac:dyDescent="0.25">
      <c r="A64" s="87" t="s">
        <v>132</v>
      </c>
      <c r="B64" s="87" t="s">
        <v>1470</v>
      </c>
      <c r="C64" s="87" t="s">
        <v>1511</v>
      </c>
      <c r="D64" s="87" t="s">
        <v>127</v>
      </c>
      <c r="E64" s="87" t="s">
        <v>133</v>
      </c>
      <c r="F64" s="2">
        <v>45474</v>
      </c>
      <c r="G64">
        <v>48</v>
      </c>
      <c r="H64">
        <v>48</v>
      </c>
      <c r="I64">
        <v>0</v>
      </c>
      <c r="J64">
        <v>46</v>
      </c>
      <c r="K64">
        <v>33</v>
      </c>
      <c r="L64">
        <v>34</v>
      </c>
      <c r="M64">
        <v>36</v>
      </c>
      <c r="N64">
        <v>32</v>
      </c>
      <c r="P64">
        <v>3</v>
      </c>
      <c r="Q64">
        <v>1</v>
      </c>
      <c r="R64">
        <v>14</v>
      </c>
      <c r="S64">
        <v>16</v>
      </c>
      <c r="T64">
        <v>34</v>
      </c>
      <c r="U64">
        <v>216</v>
      </c>
      <c r="V64">
        <v>88</v>
      </c>
      <c r="W64">
        <v>2</v>
      </c>
      <c r="X64">
        <v>4</v>
      </c>
      <c r="Y64">
        <v>1</v>
      </c>
      <c r="Z64">
        <v>1</v>
      </c>
      <c r="AA64">
        <v>48</v>
      </c>
      <c r="AB64">
        <v>36</v>
      </c>
    </row>
    <row r="65" spans="1:28" hidden="1" x14ac:dyDescent="0.25">
      <c r="A65" s="87" t="s">
        <v>142</v>
      </c>
      <c r="B65" s="87" t="s">
        <v>1470</v>
      </c>
      <c r="C65" s="87" t="s">
        <v>1511</v>
      </c>
      <c r="D65" s="87" t="s">
        <v>127</v>
      </c>
      <c r="E65" s="87" t="s">
        <v>143</v>
      </c>
      <c r="F65" s="2">
        <v>45413</v>
      </c>
      <c r="G65">
        <v>16</v>
      </c>
      <c r="H65">
        <v>16</v>
      </c>
      <c r="I65">
        <v>0</v>
      </c>
      <c r="J65">
        <v>15</v>
      </c>
      <c r="K65">
        <v>8</v>
      </c>
      <c r="L65">
        <v>29</v>
      </c>
      <c r="M65">
        <v>33</v>
      </c>
      <c r="N65">
        <v>30</v>
      </c>
      <c r="P65">
        <v>1</v>
      </c>
      <c r="Q65">
        <v>0</v>
      </c>
      <c r="R65">
        <v>0</v>
      </c>
      <c r="S65">
        <v>0</v>
      </c>
      <c r="T65">
        <v>32</v>
      </c>
      <c r="U65">
        <v>436</v>
      </c>
      <c r="V65">
        <v>179</v>
      </c>
      <c r="W65">
        <v>1</v>
      </c>
      <c r="X65">
        <v>1</v>
      </c>
      <c r="Y65">
        <v>0</v>
      </c>
      <c r="Z65">
        <v>0</v>
      </c>
      <c r="AA65">
        <v>16</v>
      </c>
      <c r="AB65">
        <v>31</v>
      </c>
    </row>
    <row r="66" spans="1:28" hidden="1" x14ac:dyDescent="0.25">
      <c r="A66" s="87" t="s">
        <v>142</v>
      </c>
      <c r="B66" s="87" t="s">
        <v>1470</v>
      </c>
      <c r="C66" s="87" t="s">
        <v>1511</v>
      </c>
      <c r="D66" s="87" t="s">
        <v>127</v>
      </c>
      <c r="E66" s="87" t="s">
        <v>143</v>
      </c>
      <c r="F66" s="2">
        <v>45444</v>
      </c>
      <c r="G66">
        <v>115</v>
      </c>
      <c r="H66">
        <v>52</v>
      </c>
      <c r="I66">
        <v>0</v>
      </c>
      <c r="J66">
        <v>46</v>
      </c>
      <c r="K66">
        <v>25</v>
      </c>
      <c r="L66">
        <v>58</v>
      </c>
      <c r="M66">
        <v>63</v>
      </c>
      <c r="N66">
        <v>57</v>
      </c>
      <c r="P66">
        <v>1</v>
      </c>
      <c r="Q66">
        <v>0</v>
      </c>
      <c r="R66">
        <v>28</v>
      </c>
      <c r="S66">
        <v>25</v>
      </c>
      <c r="T66">
        <v>62</v>
      </c>
      <c r="U66">
        <v>429</v>
      </c>
      <c r="V66">
        <v>180</v>
      </c>
      <c r="W66">
        <v>2</v>
      </c>
      <c r="X66">
        <v>1</v>
      </c>
      <c r="Y66">
        <v>0</v>
      </c>
      <c r="Z66">
        <v>0</v>
      </c>
      <c r="AA66">
        <v>104</v>
      </c>
      <c r="AB66">
        <v>61</v>
      </c>
    </row>
    <row r="67" spans="1:28" hidden="1" x14ac:dyDescent="0.25">
      <c r="A67" s="87" t="s">
        <v>142</v>
      </c>
      <c r="B67" s="87" t="s">
        <v>1470</v>
      </c>
      <c r="C67" s="87" t="s">
        <v>1511</v>
      </c>
      <c r="D67" s="87" t="s">
        <v>127</v>
      </c>
      <c r="E67" s="87" t="s">
        <v>143</v>
      </c>
      <c r="F67" s="2">
        <v>45474</v>
      </c>
      <c r="G67">
        <v>208</v>
      </c>
      <c r="H67">
        <v>110</v>
      </c>
      <c r="I67">
        <v>0</v>
      </c>
      <c r="J67">
        <v>73</v>
      </c>
      <c r="K67">
        <v>38</v>
      </c>
      <c r="L67">
        <v>64</v>
      </c>
      <c r="M67">
        <v>67</v>
      </c>
      <c r="N67">
        <v>61</v>
      </c>
      <c r="P67">
        <v>1</v>
      </c>
      <c r="Q67">
        <v>0</v>
      </c>
      <c r="R67">
        <v>65</v>
      </c>
      <c r="S67">
        <v>26</v>
      </c>
      <c r="T67">
        <v>67</v>
      </c>
      <c r="U67">
        <v>428</v>
      </c>
      <c r="V67">
        <v>179</v>
      </c>
      <c r="W67">
        <v>8</v>
      </c>
      <c r="X67">
        <v>1</v>
      </c>
      <c r="Y67">
        <v>0</v>
      </c>
      <c r="Z67">
        <v>0</v>
      </c>
      <c r="AA67">
        <v>195</v>
      </c>
      <c r="AB67">
        <v>65</v>
      </c>
    </row>
    <row r="68" spans="1:28" hidden="1" x14ac:dyDescent="0.25">
      <c r="A68" s="87" t="s">
        <v>162</v>
      </c>
      <c r="B68" s="87" t="s">
        <v>1470</v>
      </c>
      <c r="C68" s="87" t="s">
        <v>1511</v>
      </c>
      <c r="D68" s="87" t="s">
        <v>127</v>
      </c>
      <c r="E68" s="87" t="s">
        <v>1584</v>
      </c>
      <c r="F68" s="2">
        <v>45413</v>
      </c>
      <c r="G68">
        <v>14</v>
      </c>
      <c r="H68">
        <v>13</v>
      </c>
      <c r="I68">
        <v>0</v>
      </c>
      <c r="J68">
        <v>12</v>
      </c>
      <c r="K68">
        <v>1</v>
      </c>
      <c r="L68">
        <v>17</v>
      </c>
      <c r="M68">
        <v>18</v>
      </c>
      <c r="N68">
        <v>3</v>
      </c>
      <c r="P68">
        <v>1</v>
      </c>
      <c r="Q68">
        <v>2</v>
      </c>
      <c r="R68">
        <v>0</v>
      </c>
      <c r="S68">
        <v>0</v>
      </c>
      <c r="T68">
        <v>17</v>
      </c>
      <c r="U68">
        <v>236</v>
      </c>
      <c r="V68">
        <v>80</v>
      </c>
      <c r="W68">
        <v>0</v>
      </c>
      <c r="X68">
        <v>4</v>
      </c>
      <c r="Y68">
        <v>2</v>
      </c>
      <c r="Z68">
        <v>0</v>
      </c>
      <c r="AA68">
        <v>14</v>
      </c>
      <c r="AB68">
        <v>18</v>
      </c>
    </row>
    <row r="69" spans="1:28" hidden="1" x14ac:dyDescent="0.25">
      <c r="A69" s="87" t="s">
        <v>162</v>
      </c>
      <c r="B69" s="87" t="s">
        <v>1470</v>
      </c>
      <c r="C69" s="87" t="s">
        <v>1511</v>
      </c>
      <c r="D69" s="87" t="s">
        <v>127</v>
      </c>
      <c r="E69" s="87" t="s">
        <v>1584</v>
      </c>
      <c r="F69" s="2">
        <v>45444</v>
      </c>
      <c r="G69">
        <v>24</v>
      </c>
      <c r="H69">
        <v>23</v>
      </c>
      <c r="I69">
        <v>0</v>
      </c>
      <c r="J69">
        <v>21</v>
      </c>
      <c r="K69">
        <v>6</v>
      </c>
      <c r="L69">
        <v>42</v>
      </c>
      <c r="M69">
        <v>44</v>
      </c>
      <c r="N69">
        <v>6</v>
      </c>
      <c r="P69">
        <v>2</v>
      </c>
      <c r="Q69">
        <v>3</v>
      </c>
      <c r="R69">
        <v>13</v>
      </c>
      <c r="S69">
        <v>26</v>
      </c>
      <c r="T69">
        <v>44</v>
      </c>
      <c r="U69">
        <v>236</v>
      </c>
      <c r="V69">
        <v>79</v>
      </c>
      <c r="W69">
        <v>1</v>
      </c>
      <c r="X69">
        <v>7</v>
      </c>
      <c r="Y69">
        <v>2</v>
      </c>
      <c r="Z69">
        <v>0</v>
      </c>
      <c r="AA69">
        <v>24</v>
      </c>
      <c r="AB69">
        <v>43</v>
      </c>
    </row>
    <row r="70" spans="1:28" hidden="1" x14ac:dyDescent="0.25">
      <c r="A70" s="87" t="s">
        <v>162</v>
      </c>
      <c r="B70" s="87" t="s">
        <v>1470</v>
      </c>
      <c r="C70" s="87" t="s">
        <v>1511</v>
      </c>
      <c r="D70" s="87" t="s">
        <v>127</v>
      </c>
      <c r="E70" s="87" t="s">
        <v>1584</v>
      </c>
      <c r="F70" s="2">
        <v>45474</v>
      </c>
      <c r="G70">
        <v>54</v>
      </c>
      <c r="H70">
        <v>53</v>
      </c>
      <c r="I70">
        <v>0</v>
      </c>
      <c r="J70">
        <v>47</v>
      </c>
      <c r="K70">
        <v>13</v>
      </c>
      <c r="L70">
        <v>44</v>
      </c>
      <c r="M70">
        <v>48</v>
      </c>
      <c r="N70">
        <v>8</v>
      </c>
      <c r="P70">
        <v>3</v>
      </c>
      <c r="Q70">
        <v>5</v>
      </c>
      <c r="R70">
        <v>32</v>
      </c>
      <c r="S70">
        <v>27</v>
      </c>
      <c r="T70">
        <v>48</v>
      </c>
      <c r="U70">
        <v>229</v>
      </c>
      <c r="V70">
        <v>80</v>
      </c>
      <c r="W70">
        <v>3</v>
      </c>
      <c r="X70">
        <v>8</v>
      </c>
      <c r="Y70">
        <v>4</v>
      </c>
      <c r="Z70">
        <v>0</v>
      </c>
      <c r="AA70">
        <v>54</v>
      </c>
      <c r="AB70">
        <v>47</v>
      </c>
    </row>
    <row r="71" spans="1:28" hidden="1" x14ac:dyDescent="0.25">
      <c r="A71" s="87" t="s">
        <v>157</v>
      </c>
      <c r="B71" s="87" t="s">
        <v>1470</v>
      </c>
      <c r="C71" s="87" t="s">
        <v>1511</v>
      </c>
      <c r="D71" s="87" t="s">
        <v>127</v>
      </c>
      <c r="E71" s="87" t="s">
        <v>158</v>
      </c>
      <c r="F71" s="2">
        <v>45413</v>
      </c>
      <c r="G71">
        <v>10</v>
      </c>
      <c r="H71">
        <v>10</v>
      </c>
      <c r="I71">
        <v>0</v>
      </c>
      <c r="J71">
        <v>10</v>
      </c>
      <c r="K71">
        <v>0</v>
      </c>
      <c r="L71">
        <v>0</v>
      </c>
      <c r="M71">
        <v>0</v>
      </c>
      <c r="N71">
        <v>0</v>
      </c>
      <c r="P71">
        <v>0</v>
      </c>
      <c r="Q71">
        <v>0</v>
      </c>
      <c r="R71">
        <v>0</v>
      </c>
      <c r="S71">
        <v>0</v>
      </c>
      <c r="T71">
        <v>0</v>
      </c>
      <c r="U71">
        <v>155</v>
      </c>
      <c r="V71">
        <v>58</v>
      </c>
      <c r="W71">
        <v>0</v>
      </c>
      <c r="X71">
        <v>0</v>
      </c>
      <c r="Y71">
        <v>0</v>
      </c>
      <c r="Z71">
        <v>0</v>
      </c>
      <c r="AA71">
        <v>8</v>
      </c>
      <c r="AB71">
        <v>0</v>
      </c>
    </row>
    <row r="72" spans="1:28" hidden="1" x14ac:dyDescent="0.25">
      <c r="A72" s="87" t="s">
        <v>157</v>
      </c>
      <c r="B72" s="87" t="s">
        <v>1470</v>
      </c>
      <c r="C72" s="87" t="s">
        <v>1511</v>
      </c>
      <c r="D72" s="87" t="s">
        <v>127</v>
      </c>
      <c r="E72" s="87" t="s">
        <v>158</v>
      </c>
      <c r="F72" s="2">
        <v>45444</v>
      </c>
      <c r="G72">
        <v>15</v>
      </c>
      <c r="H72">
        <v>15</v>
      </c>
      <c r="I72">
        <v>0</v>
      </c>
      <c r="J72">
        <v>14</v>
      </c>
      <c r="K72">
        <v>1</v>
      </c>
      <c r="L72">
        <v>0</v>
      </c>
      <c r="M72">
        <v>0</v>
      </c>
      <c r="N72">
        <v>0</v>
      </c>
      <c r="P72">
        <v>0</v>
      </c>
      <c r="Q72">
        <v>0</v>
      </c>
      <c r="R72">
        <v>7</v>
      </c>
      <c r="S72">
        <v>0</v>
      </c>
      <c r="T72">
        <v>0</v>
      </c>
      <c r="U72">
        <v>152</v>
      </c>
      <c r="V72">
        <v>58</v>
      </c>
      <c r="W72">
        <v>0</v>
      </c>
      <c r="X72">
        <v>0</v>
      </c>
      <c r="Y72">
        <v>0</v>
      </c>
      <c r="Z72">
        <v>0</v>
      </c>
      <c r="AA72">
        <v>13</v>
      </c>
      <c r="AB72">
        <v>0</v>
      </c>
    </row>
    <row r="73" spans="1:28" hidden="1" x14ac:dyDescent="0.25">
      <c r="A73" s="87" t="s">
        <v>157</v>
      </c>
      <c r="B73" s="87" t="s">
        <v>1470</v>
      </c>
      <c r="C73" s="87" t="s">
        <v>1511</v>
      </c>
      <c r="D73" s="87" t="s">
        <v>127</v>
      </c>
      <c r="E73" s="87" t="s">
        <v>158</v>
      </c>
      <c r="F73" s="2">
        <v>45474</v>
      </c>
      <c r="G73">
        <v>16</v>
      </c>
      <c r="H73">
        <v>16</v>
      </c>
      <c r="I73">
        <v>0</v>
      </c>
      <c r="J73">
        <v>14</v>
      </c>
      <c r="K73">
        <v>2</v>
      </c>
      <c r="L73">
        <v>0</v>
      </c>
      <c r="M73">
        <v>1</v>
      </c>
      <c r="N73">
        <v>1</v>
      </c>
      <c r="P73">
        <v>0</v>
      </c>
      <c r="Q73">
        <v>0</v>
      </c>
      <c r="R73">
        <v>7</v>
      </c>
      <c r="S73">
        <v>1</v>
      </c>
      <c r="T73">
        <v>1</v>
      </c>
      <c r="U73">
        <v>150</v>
      </c>
      <c r="V73">
        <v>57</v>
      </c>
      <c r="W73">
        <v>0</v>
      </c>
      <c r="X73">
        <v>0</v>
      </c>
      <c r="Y73">
        <v>0</v>
      </c>
      <c r="Z73">
        <v>0</v>
      </c>
      <c r="AA73">
        <v>15</v>
      </c>
      <c r="AB73">
        <v>1</v>
      </c>
    </row>
    <row r="74" spans="1:28" hidden="1" x14ac:dyDescent="0.25">
      <c r="A74" s="87" t="s">
        <v>137</v>
      </c>
      <c r="B74" s="87" t="s">
        <v>1470</v>
      </c>
      <c r="C74" s="87" t="s">
        <v>1511</v>
      </c>
      <c r="D74" s="87" t="s">
        <v>127</v>
      </c>
      <c r="E74" s="87" t="s">
        <v>138</v>
      </c>
      <c r="F74" s="2">
        <v>45413</v>
      </c>
      <c r="G74">
        <v>2</v>
      </c>
      <c r="H74">
        <v>1</v>
      </c>
      <c r="I74">
        <v>0</v>
      </c>
      <c r="J74">
        <v>1</v>
      </c>
      <c r="K74">
        <v>1</v>
      </c>
      <c r="L74">
        <v>24</v>
      </c>
      <c r="M74">
        <v>24</v>
      </c>
      <c r="N74">
        <v>24</v>
      </c>
      <c r="P74">
        <v>0</v>
      </c>
      <c r="Q74">
        <v>0</v>
      </c>
      <c r="R74">
        <v>0</v>
      </c>
      <c r="S74">
        <v>0</v>
      </c>
      <c r="T74">
        <v>24</v>
      </c>
      <c r="U74">
        <v>201</v>
      </c>
      <c r="V74">
        <v>89</v>
      </c>
      <c r="W74">
        <v>0</v>
      </c>
      <c r="X74">
        <v>0</v>
      </c>
      <c r="Y74">
        <v>0</v>
      </c>
      <c r="Z74">
        <v>0</v>
      </c>
      <c r="AA74">
        <v>2</v>
      </c>
      <c r="AB74">
        <v>24</v>
      </c>
    </row>
    <row r="75" spans="1:28" hidden="1" x14ac:dyDescent="0.25">
      <c r="A75" s="87" t="s">
        <v>137</v>
      </c>
      <c r="B75" s="87" t="s">
        <v>1470</v>
      </c>
      <c r="C75" s="87" t="s">
        <v>1511</v>
      </c>
      <c r="D75" s="87" t="s">
        <v>127</v>
      </c>
      <c r="E75" s="87" t="s">
        <v>138</v>
      </c>
      <c r="F75" s="2">
        <v>45444</v>
      </c>
      <c r="G75">
        <v>7</v>
      </c>
      <c r="H75">
        <v>6</v>
      </c>
      <c r="I75">
        <v>0</v>
      </c>
      <c r="J75">
        <v>6</v>
      </c>
      <c r="K75">
        <v>2</v>
      </c>
      <c r="L75">
        <v>27</v>
      </c>
      <c r="M75">
        <v>28</v>
      </c>
      <c r="N75">
        <v>24</v>
      </c>
      <c r="P75">
        <v>0</v>
      </c>
      <c r="Q75">
        <v>0</v>
      </c>
      <c r="R75">
        <v>2</v>
      </c>
      <c r="S75">
        <v>12</v>
      </c>
      <c r="T75">
        <v>26</v>
      </c>
      <c r="U75">
        <v>197</v>
      </c>
      <c r="V75">
        <v>90</v>
      </c>
      <c r="W75">
        <v>0</v>
      </c>
      <c r="X75">
        <v>1</v>
      </c>
      <c r="Y75">
        <v>0</v>
      </c>
      <c r="Z75">
        <v>1</v>
      </c>
      <c r="AA75">
        <v>7</v>
      </c>
      <c r="AB75">
        <v>28</v>
      </c>
    </row>
    <row r="76" spans="1:28" hidden="1" x14ac:dyDescent="0.25">
      <c r="A76" s="87" t="s">
        <v>137</v>
      </c>
      <c r="B76" s="87" t="s">
        <v>1470</v>
      </c>
      <c r="C76" s="87" t="s">
        <v>1511</v>
      </c>
      <c r="D76" s="87" t="s">
        <v>127</v>
      </c>
      <c r="E76" s="87" t="s">
        <v>138</v>
      </c>
      <c r="F76" s="2">
        <v>45474</v>
      </c>
      <c r="G76">
        <v>12</v>
      </c>
      <c r="H76">
        <v>11</v>
      </c>
      <c r="I76">
        <v>0</v>
      </c>
      <c r="J76">
        <v>10</v>
      </c>
      <c r="K76">
        <v>3</v>
      </c>
      <c r="L76">
        <v>29</v>
      </c>
      <c r="M76">
        <v>34</v>
      </c>
      <c r="N76">
        <v>25</v>
      </c>
      <c r="P76">
        <v>0</v>
      </c>
      <c r="Q76">
        <v>1</v>
      </c>
      <c r="R76">
        <v>5</v>
      </c>
      <c r="S76">
        <v>16</v>
      </c>
      <c r="T76">
        <v>29</v>
      </c>
      <c r="U76">
        <v>196</v>
      </c>
      <c r="V76">
        <v>90</v>
      </c>
      <c r="W76">
        <v>0</v>
      </c>
      <c r="X76">
        <v>1</v>
      </c>
      <c r="Y76">
        <v>0</v>
      </c>
      <c r="Z76">
        <v>1</v>
      </c>
      <c r="AA76">
        <v>12</v>
      </c>
      <c r="AB76">
        <v>34</v>
      </c>
    </row>
    <row r="77" spans="1:28" hidden="1" x14ac:dyDescent="0.25">
      <c r="A77" s="87" t="s">
        <v>88</v>
      </c>
      <c r="B77" s="87" t="s">
        <v>1470</v>
      </c>
      <c r="C77" s="87" t="s">
        <v>1509</v>
      </c>
      <c r="D77" s="87" t="s">
        <v>90</v>
      </c>
      <c r="E77" s="87" t="s">
        <v>89</v>
      </c>
      <c r="F77" s="2">
        <v>45413</v>
      </c>
      <c r="G77">
        <v>38</v>
      </c>
      <c r="H77">
        <v>38</v>
      </c>
      <c r="I77">
        <v>0</v>
      </c>
      <c r="J77">
        <v>38</v>
      </c>
      <c r="K77">
        <v>16</v>
      </c>
      <c r="L77">
        <v>4</v>
      </c>
      <c r="M77">
        <v>4</v>
      </c>
      <c r="N77">
        <v>2</v>
      </c>
      <c r="P77">
        <v>1</v>
      </c>
      <c r="Q77">
        <v>1</v>
      </c>
      <c r="R77">
        <v>0</v>
      </c>
      <c r="S77">
        <v>0</v>
      </c>
      <c r="T77">
        <v>4</v>
      </c>
      <c r="U77">
        <v>508</v>
      </c>
      <c r="V77">
        <v>78</v>
      </c>
      <c r="W77">
        <v>1</v>
      </c>
      <c r="X77">
        <v>1</v>
      </c>
      <c r="Y77">
        <v>3</v>
      </c>
      <c r="Z77">
        <v>0</v>
      </c>
      <c r="AA77">
        <v>38</v>
      </c>
      <c r="AB77">
        <v>4</v>
      </c>
    </row>
    <row r="78" spans="1:28" hidden="1" x14ac:dyDescent="0.25">
      <c r="A78" s="87" t="s">
        <v>88</v>
      </c>
      <c r="B78" s="87" t="s">
        <v>1470</v>
      </c>
      <c r="C78" s="87" t="s">
        <v>1509</v>
      </c>
      <c r="D78" s="87" t="s">
        <v>90</v>
      </c>
      <c r="E78" s="87" t="s">
        <v>89</v>
      </c>
      <c r="F78" s="2">
        <v>45444</v>
      </c>
      <c r="G78">
        <v>94</v>
      </c>
      <c r="H78">
        <v>93</v>
      </c>
      <c r="I78">
        <v>0</v>
      </c>
      <c r="J78">
        <v>93</v>
      </c>
      <c r="K78">
        <v>29</v>
      </c>
      <c r="L78">
        <v>11</v>
      </c>
      <c r="M78">
        <v>13</v>
      </c>
      <c r="N78">
        <v>8</v>
      </c>
      <c r="P78">
        <v>3</v>
      </c>
      <c r="Q78">
        <v>2</v>
      </c>
      <c r="R78">
        <v>45</v>
      </c>
      <c r="S78">
        <v>7</v>
      </c>
      <c r="T78">
        <v>12</v>
      </c>
      <c r="U78">
        <v>502</v>
      </c>
      <c r="V78">
        <v>76</v>
      </c>
      <c r="W78">
        <v>2</v>
      </c>
      <c r="X78">
        <v>1</v>
      </c>
      <c r="Y78">
        <v>5</v>
      </c>
      <c r="Z78">
        <v>1</v>
      </c>
      <c r="AA78">
        <v>94</v>
      </c>
      <c r="AB78">
        <v>13</v>
      </c>
    </row>
    <row r="79" spans="1:28" hidden="1" x14ac:dyDescent="0.25">
      <c r="A79" s="87" t="s">
        <v>88</v>
      </c>
      <c r="B79" s="87" t="s">
        <v>1470</v>
      </c>
      <c r="C79" s="87" t="s">
        <v>1509</v>
      </c>
      <c r="D79" s="87" t="s">
        <v>90</v>
      </c>
      <c r="E79" s="87" t="s">
        <v>89</v>
      </c>
      <c r="F79" s="2">
        <v>45474</v>
      </c>
      <c r="G79">
        <v>165</v>
      </c>
      <c r="H79">
        <v>163</v>
      </c>
      <c r="I79">
        <v>0</v>
      </c>
      <c r="J79">
        <v>163</v>
      </c>
      <c r="K79">
        <v>58</v>
      </c>
      <c r="L79">
        <v>17</v>
      </c>
      <c r="M79">
        <v>20</v>
      </c>
      <c r="N79">
        <v>12</v>
      </c>
      <c r="P79">
        <v>11</v>
      </c>
      <c r="Q79">
        <v>3</v>
      </c>
      <c r="R79">
        <v>82</v>
      </c>
      <c r="S79">
        <v>10</v>
      </c>
      <c r="T79">
        <v>20</v>
      </c>
      <c r="U79">
        <v>495</v>
      </c>
      <c r="V79">
        <v>76</v>
      </c>
      <c r="W79">
        <v>2</v>
      </c>
      <c r="X79">
        <v>1</v>
      </c>
      <c r="Y79">
        <v>6</v>
      </c>
      <c r="Z79">
        <v>1</v>
      </c>
      <c r="AA79">
        <v>165</v>
      </c>
      <c r="AB79">
        <v>20</v>
      </c>
    </row>
    <row r="80" spans="1:28" hidden="1" x14ac:dyDescent="0.25">
      <c r="A80" s="87" t="s">
        <v>110</v>
      </c>
      <c r="B80" s="87" t="s">
        <v>1470</v>
      </c>
      <c r="C80" s="87" t="s">
        <v>1509</v>
      </c>
      <c r="D80" s="87" t="s">
        <v>90</v>
      </c>
      <c r="E80" s="87" t="s">
        <v>111</v>
      </c>
      <c r="F80" s="2">
        <v>45413</v>
      </c>
      <c r="G80">
        <v>27</v>
      </c>
      <c r="H80">
        <v>18</v>
      </c>
      <c r="I80">
        <v>0</v>
      </c>
      <c r="J80">
        <v>20</v>
      </c>
      <c r="K80">
        <v>13</v>
      </c>
      <c r="L80">
        <v>4</v>
      </c>
      <c r="M80">
        <v>4</v>
      </c>
      <c r="N80">
        <v>4</v>
      </c>
      <c r="P80">
        <v>10</v>
      </c>
      <c r="Q80">
        <v>4</v>
      </c>
      <c r="R80">
        <v>0</v>
      </c>
      <c r="S80">
        <v>0</v>
      </c>
      <c r="T80">
        <v>4</v>
      </c>
      <c r="U80">
        <v>148</v>
      </c>
      <c r="V80">
        <v>28</v>
      </c>
      <c r="W80">
        <v>0</v>
      </c>
      <c r="X80">
        <v>0</v>
      </c>
      <c r="Y80">
        <v>1</v>
      </c>
      <c r="Z80">
        <v>0</v>
      </c>
      <c r="AA80">
        <v>27</v>
      </c>
      <c r="AB80">
        <v>4</v>
      </c>
    </row>
    <row r="81" spans="1:28" hidden="1" x14ac:dyDescent="0.25">
      <c r="A81" s="87" t="s">
        <v>110</v>
      </c>
      <c r="B81" s="87" t="s">
        <v>1470</v>
      </c>
      <c r="C81" s="87" t="s">
        <v>1509</v>
      </c>
      <c r="D81" s="87" t="s">
        <v>90</v>
      </c>
      <c r="E81" s="87" t="s">
        <v>111</v>
      </c>
      <c r="F81" s="2">
        <v>45444</v>
      </c>
      <c r="G81">
        <v>49</v>
      </c>
      <c r="H81">
        <v>42</v>
      </c>
      <c r="I81">
        <v>0</v>
      </c>
      <c r="J81">
        <v>45</v>
      </c>
      <c r="K81">
        <v>26</v>
      </c>
      <c r="L81">
        <v>6</v>
      </c>
      <c r="M81">
        <v>6</v>
      </c>
      <c r="N81">
        <v>6</v>
      </c>
      <c r="P81">
        <v>27</v>
      </c>
      <c r="Q81">
        <v>5</v>
      </c>
      <c r="R81">
        <v>18</v>
      </c>
      <c r="S81">
        <v>3</v>
      </c>
      <c r="T81">
        <v>6</v>
      </c>
      <c r="U81">
        <v>151</v>
      </c>
      <c r="V81">
        <v>28</v>
      </c>
      <c r="W81">
        <v>0</v>
      </c>
      <c r="X81">
        <v>0</v>
      </c>
      <c r="Y81">
        <v>1</v>
      </c>
      <c r="Z81">
        <v>0</v>
      </c>
      <c r="AA81">
        <v>49</v>
      </c>
      <c r="AB81">
        <v>6</v>
      </c>
    </row>
    <row r="82" spans="1:28" hidden="1" x14ac:dyDescent="0.25">
      <c r="A82" s="87" t="s">
        <v>110</v>
      </c>
      <c r="B82" s="87" t="s">
        <v>1470</v>
      </c>
      <c r="C82" s="87" t="s">
        <v>1509</v>
      </c>
      <c r="D82" s="87" t="s">
        <v>90</v>
      </c>
      <c r="E82" s="87" t="s">
        <v>111</v>
      </c>
      <c r="F82" s="2">
        <v>45474</v>
      </c>
      <c r="G82">
        <v>90</v>
      </c>
      <c r="H82">
        <v>61</v>
      </c>
      <c r="I82">
        <v>0</v>
      </c>
      <c r="J82">
        <v>64</v>
      </c>
      <c r="K82">
        <v>43</v>
      </c>
      <c r="L82">
        <v>8</v>
      </c>
      <c r="M82">
        <v>8</v>
      </c>
      <c r="N82">
        <v>7</v>
      </c>
      <c r="P82">
        <v>44</v>
      </c>
      <c r="Q82">
        <v>6</v>
      </c>
      <c r="R82">
        <v>34</v>
      </c>
      <c r="S82">
        <v>3</v>
      </c>
      <c r="T82">
        <v>8</v>
      </c>
      <c r="U82">
        <v>153</v>
      </c>
      <c r="V82">
        <v>27</v>
      </c>
      <c r="W82">
        <v>0</v>
      </c>
      <c r="X82">
        <v>0</v>
      </c>
      <c r="Y82">
        <v>2</v>
      </c>
      <c r="Z82">
        <v>0</v>
      </c>
      <c r="AA82">
        <v>88</v>
      </c>
      <c r="AB82">
        <v>8</v>
      </c>
    </row>
    <row r="83" spans="1:28" hidden="1" x14ac:dyDescent="0.25">
      <c r="A83" s="87" t="s">
        <v>14</v>
      </c>
      <c r="B83" s="87" t="s">
        <v>1470</v>
      </c>
      <c r="C83" s="87" t="s">
        <v>1509</v>
      </c>
      <c r="D83" s="87" t="s">
        <v>90</v>
      </c>
      <c r="E83" s="87" t="s">
        <v>15</v>
      </c>
      <c r="F83" s="2">
        <v>45413</v>
      </c>
      <c r="G83">
        <v>18</v>
      </c>
      <c r="H83">
        <v>17</v>
      </c>
      <c r="I83">
        <v>0</v>
      </c>
      <c r="J83">
        <v>17</v>
      </c>
      <c r="K83">
        <v>14</v>
      </c>
      <c r="L83">
        <v>3</v>
      </c>
      <c r="M83">
        <v>3</v>
      </c>
      <c r="N83">
        <v>3</v>
      </c>
      <c r="P83">
        <v>17</v>
      </c>
      <c r="Q83">
        <v>3</v>
      </c>
      <c r="R83">
        <v>0</v>
      </c>
      <c r="S83">
        <v>0</v>
      </c>
      <c r="T83">
        <v>3</v>
      </c>
      <c r="U83">
        <v>198</v>
      </c>
      <c r="V83">
        <v>71</v>
      </c>
      <c r="W83">
        <v>0</v>
      </c>
      <c r="X83">
        <v>0</v>
      </c>
      <c r="Y83">
        <v>1</v>
      </c>
      <c r="Z83">
        <v>2</v>
      </c>
      <c r="AA83">
        <v>18</v>
      </c>
      <c r="AB83">
        <v>3</v>
      </c>
    </row>
    <row r="84" spans="1:28" hidden="1" x14ac:dyDescent="0.25">
      <c r="A84" s="87" t="s">
        <v>14</v>
      </c>
      <c r="B84" s="87" t="s">
        <v>1470</v>
      </c>
      <c r="C84" s="87" t="s">
        <v>1509</v>
      </c>
      <c r="D84" s="87" t="s">
        <v>90</v>
      </c>
      <c r="E84" s="87" t="s">
        <v>15</v>
      </c>
      <c r="F84" s="2">
        <v>45444</v>
      </c>
      <c r="G84">
        <v>30</v>
      </c>
      <c r="H84">
        <v>30</v>
      </c>
      <c r="I84">
        <v>0</v>
      </c>
      <c r="J84">
        <v>30</v>
      </c>
      <c r="K84">
        <v>25</v>
      </c>
      <c r="L84">
        <v>11</v>
      </c>
      <c r="M84">
        <v>11</v>
      </c>
      <c r="N84">
        <v>9</v>
      </c>
      <c r="P84">
        <v>29</v>
      </c>
      <c r="Q84">
        <v>11</v>
      </c>
      <c r="R84">
        <v>16</v>
      </c>
      <c r="S84">
        <v>5</v>
      </c>
      <c r="T84">
        <v>11</v>
      </c>
      <c r="U84">
        <v>194</v>
      </c>
      <c r="V84">
        <v>72</v>
      </c>
      <c r="W84">
        <v>0</v>
      </c>
      <c r="X84">
        <v>0</v>
      </c>
      <c r="Y84">
        <v>5</v>
      </c>
      <c r="Z84">
        <v>6</v>
      </c>
      <c r="AA84">
        <v>30</v>
      </c>
      <c r="AB84">
        <v>11</v>
      </c>
    </row>
    <row r="85" spans="1:28" hidden="1" x14ac:dyDescent="0.25">
      <c r="A85" s="87" t="s">
        <v>14</v>
      </c>
      <c r="B85" s="87" t="s">
        <v>1470</v>
      </c>
      <c r="C85" s="87" t="s">
        <v>1509</v>
      </c>
      <c r="D85" s="87" t="s">
        <v>90</v>
      </c>
      <c r="E85" s="87" t="s">
        <v>15</v>
      </c>
      <c r="F85" s="2">
        <v>45474</v>
      </c>
      <c r="G85">
        <v>45</v>
      </c>
      <c r="H85">
        <v>45</v>
      </c>
      <c r="I85">
        <v>0</v>
      </c>
      <c r="J85">
        <v>45</v>
      </c>
      <c r="K85">
        <v>38</v>
      </c>
      <c r="L85">
        <v>16</v>
      </c>
      <c r="M85">
        <v>16</v>
      </c>
      <c r="N85">
        <v>14</v>
      </c>
      <c r="P85">
        <v>44</v>
      </c>
      <c r="Q85">
        <v>16</v>
      </c>
      <c r="R85">
        <v>29</v>
      </c>
      <c r="S85">
        <v>9</v>
      </c>
      <c r="T85">
        <v>16</v>
      </c>
      <c r="U85">
        <v>190</v>
      </c>
      <c r="V85">
        <v>71</v>
      </c>
      <c r="W85">
        <v>0</v>
      </c>
      <c r="X85">
        <v>0</v>
      </c>
      <c r="Y85">
        <v>6</v>
      </c>
      <c r="Z85">
        <v>10</v>
      </c>
      <c r="AA85">
        <v>45</v>
      </c>
      <c r="AB85">
        <v>16</v>
      </c>
    </row>
    <row r="86" spans="1:28" hidden="1" x14ac:dyDescent="0.25">
      <c r="A86" s="87" t="s">
        <v>120</v>
      </c>
      <c r="B86" s="87" t="s">
        <v>1470</v>
      </c>
      <c r="C86" s="87" t="s">
        <v>1509</v>
      </c>
      <c r="D86" s="87" t="s">
        <v>90</v>
      </c>
      <c r="E86" s="87" t="s">
        <v>121</v>
      </c>
      <c r="F86" s="2">
        <v>45413</v>
      </c>
      <c r="G86">
        <v>61</v>
      </c>
      <c r="H86">
        <v>61</v>
      </c>
      <c r="I86">
        <v>18</v>
      </c>
      <c r="J86">
        <v>59</v>
      </c>
      <c r="K86">
        <v>35</v>
      </c>
      <c r="L86">
        <v>8</v>
      </c>
      <c r="M86">
        <v>9</v>
      </c>
      <c r="N86">
        <v>8</v>
      </c>
      <c r="O86">
        <v>11631</v>
      </c>
      <c r="P86">
        <v>0</v>
      </c>
      <c r="Q86">
        <v>0</v>
      </c>
      <c r="R86">
        <v>0</v>
      </c>
      <c r="S86">
        <v>0</v>
      </c>
      <c r="T86">
        <v>8</v>
      </c>
      <c r="U86">
        <v>555</v>
      </c>
      <c r="V86">
        <v>251</v>
      </c>
      <c r="W86">
        <v>24</v>
      </c>
      <c r="X86">
        <v>5</v>
      </c>
      <c r="Y86">
        <v>0</v>
      </c>
      <c r="Z86">
        <v>0</v>
      </c>
      <c r="AA86">
        <v>61</v>
      </c>
      <c r="AB86">
        <v>8</v>
      </c>
    </row>
    <row r="87" spans="1:28" hidden="1" x14ac:dyDescent="0.25">
      <c r="A87" s="87" t="s">
        <v>120</v>
      </c>
      <c r="B87" s="87" t="s">
        <v>1470</v>
      </c>
      <c r="C87" s="87" t="s">
        <v>1509</v>
      </c>
      <c r="D87" s="87" t="s">
        <v>90</v>
      </c>
      <c r="E87" s="87" t="s">
        <v>121</v>
      </c>
      <c r="F87" s="2">
        <v>45444</v>
      </c>
      <c r="G87">
        <v>71</v>
      </c>
      <c r="H87">
        <v>71</v>
      </c>
      <c r="I87">
        <v>22</v>
      </c>
      <c r="J87">
        <v>69</v>
      </c>
      <c r="K87">
        <v>42</v>
      </c>
      <c r="L87">
        <v>11</v>
      </c>
      <c r="M87">
        <v>12</v>
      </c>
      <c r="N87">
        <v>11</v>
      </c>
      <c r="O87">
        <v>11689</v>
      </c>
      <c r="P87">
        <v>0</v>
      </c>
      <c r="Q87">
        <v>0</v>
      </c>
      <c r="R87">
        <v>0</v>
      </c>
      <c r="S87">
        <v>0</v>
      </c>
      <c r="T87">
        <v>11</v>
      </c>
      <c r="U87">
        <v>537</v>
      </c>
      <c r="V87">
        <v>251</v>
      </c>
      <c r="W87">
        <v>29</v>
      </c>
      <c r="X87">
        <v>8</v>
      </c>
      <c r="Y87">
        <v>0</v>
      </c>
      <c r="Z87">
        <v>0</v>
      </c>
      <c r="AA87">
        <v>71</v>
      </c>
      <c r="AB87">
        <v>11</v>
      </c>
    </row>
    <row r="88" spans="1:28" hidden="1" x14ac:dyDescent="0.25">
      <c r="A88" s="87" t="s">
        <v>120</v>
      </c>
      <c r="B88" s="87" t="s">
        <v>1470</v>
      </c>
      <c r="C88" s="87" t="s">
        <v>1509</v>
      </c>
      <c r="D88" s="87" t="s">
        <v>90</v>
      </c>
      <c r="E88" s="87" t="s">
        <v>121</v>
      </c>
      <c r="F88" s="2">
        <v>45474</v>
      </c>
      <c r="G88">
        <v>97</v>
      </c>
      <c r="H88">
        <v>97</v>
      </c>
      <c r="I88">
        <v>28</v>
      </c>
      <c r="J88">
        <v>95</v>
      </c>
      <c r="K88">
        <v>63</v>
      </c>
      <c r="L88">
        <v>35</v>
      </c>
      <c r="M88">
        <v>36</v>
      </c>
      <c r="N88">
        <v>34</v>
      </c>
      <c r="O88">
        <v>11765</v>
      </c>
      <c r="P88">
        <v>0</v>
      </c>
      <c r="Q88">
        <v>0</v>
      </c>
      <c r="R88">
        <v>0</v>
      </c>
      <c r="S88">
        <v>0</v>
      </c>
      <c r="T88">
        <v>35</v>
      </c>
      <c r="U88">
        <v>517</v>
      </c>
      <c r="V88">
        <v>249</v>
      </c>
      <c r="W88">
        <v>35</v>
      </c>
      <c r="X88">
        <v>28</v>
      </c>
      <c r="Y88">
        <v>0</v>
      </c>
      <c r="Z88">
        <v>0</v>
      </c>
      <c r="AA88">
        <v>97</v>
      </c>
      <c r="AB88">
        <v>35</v>
      </c>
    </row>
    <row r="89" spans="1:28" hidden="1" x14ac:dyDescent="0.25">
      <c r="A89" s="87" t="s">
        <v>100</v>
      </c>
      <c r="B89" s="87" t="s">
        <v>1470</v>
      </c>
      <c r="C89" s="87" t="s">
        <v>1509</v>
      </c>
      <c r="D89" s="87" t="s">
        <v>90</v>
      </c>
      <c r="E89" s="87" t="s">
        <v>101</v>
      </c>
      <c r="F89" s="2">
        <v>45413</v>
      </c>
      <c r="G89">
        <v>3</v>
      </c>
      <c r="H89">
        <v>3</v>
      </c>
      <c r="I89">
        <v>0</v>
      </c>
      <c r="J89">
        <v>3</v>
      </c>
      <c r="K89">
        <v>2</v>
      </c>
      <c r="L89">
        <v>0</v>
      </c>
      <c r="M89">
        <v>0</v>
      </c>
      <c r="N89">
        <v>0</v>
      </c>
      <c r="P89">
        <v>0</v>
      </c>
      <c r="Q89">
        <v>0</v>
      </c>
      <c r="R89">
        <v>0</v>
      </c>
      <c r="S89">
        <v>0</v>
      </c>
      <c r="T89">
        <v>0</v>
      </c>
      <c r="U89">
        <v>96</v>
      </c>
      <c r="V89">
        <v>42</v>
      </c>
      <c r="W89">
        <v>0</v>
      </c>
      <c r="X89">
        <v>0</v>
      </c>
      <c r="Y89">
        <v>0</v>
      </c>
      <c r="Z89">
        <v>0</v>
      </c>
      <c r="AA89">
        <v>3</v>
      </c>
      <c r="AB89">
        <v>0</v>
      </c>
    </row>
    <row r="90" spans="1:28" hidden="1" x14ac:dyDescent="0.25">
      <c r="A90" s="87" t="s">
        <v>100</v>
      </c>
      <c r="B90" s="87" t="s">
        <v>1470</v>
      </c>
      <c r="C90" s="87" t="s">
        <v>1509</v>
      </c>
      <c r="D90" s="87" t="s">
        <v>90</v>
      </c>
      <c r="E90" s="87" t="s">
        <v>101</v>
      </c>
      <c r="F90" s="2">
        <v>45444</v>
      </c>
      <c r="G90">
        <v>8</v>
      </c>
      <c r="H90">
        <v>8</v>
      </c>
      <c r="I90">
        <v>0</v>
      </c>
      <c r="J90">
        <v>8</v>
      </c>
      <c r="K90">
        <v>6</v>
      </c>
      <c r="L90">
        <v>1</v>
      </c>
      <c r="M90">
        <v>1</v>
      </c>
      <c r="N90">
        <v>0</v>
      </c>
      <c r="P90">
        <v>0</v>
      </c>
      <c r="Q90">
        <v>0</v>
      </c>
      <c r="R90">
        <v>6</v>
      </c>
      <c r="S90">
        <v>1</v>
      </c>
      <c r="T90">
        <v>1</v>
      </c>
      <c r="U90">
        <v>95</v>
      </c>
      <c r="V90">
        <v>42</v>
      </c>
      <c r="W90">
        <v>0</v>
      </c>
      <c r="X90">
        <v>0</v>
      </c>
      <c r="Y90">
        <v>0</v>
      </c>
      <c r="Z90">
        <v>0</v>
      </c>
      <c r="AA90">
        <v>8</v>
      </c>
      <c r="AB90">
        <v>1</v>
      </c>
    </row>
    <row r="91" spans="1:28" hidden="1" x14ac:dyDescent="0.25">
      <c r="A91" s="87" t="s">
        <v>100</v>
      </c>
      <c r="B91" s="87" t="s">
        <v>1470</v>
      </c>
      <c r="C91" s="87" t="s">
        <v>1509</v>
      </c>
      <c r="D91" s="87" t="s">
        <v>90</v>
      </c>
      <c r="E91" s="87" t="s">
        <v>101</v>
      </c>
      <c r="F91" s="2">
        <v>45474</v>
      </c>
      <c r="G91">
        <v>11</v>
      </c>
      <c r="H91">
        <v>10</v>
      </c>
      <c r="I91">
        <v>0</v>
      </c>
      <c r="J91">
        <v>9</v>
      </c>
      <c r="K91">
        <v>6</v>
      </c>
      <c r="L91">
        <v>4</v>
      </c>
      <c r="M91">
        <v>4</v>
      </c>
      <c r="N91">
        <v>1</v>
      </c>
      <c r="P91">
        <v>0</v>
      </c>
      <c r="Q91">
        <v>0</v>
      </c>
      <c r="R91">
        <v>8</v>
      </c>
      <c r="S91">
        <v>3</v>
      </c>
      <c r="T91">
        <v>4</v>
      </c>
      <c r="U91">
        <v>92</v>
      </c>
      <c r="V91">
        <v>42</v>
      </c>
      <c r="W91">
        <v>0</v>
      </c>
      <c r="X91">
        <v>0</v>
      </c>
      <c r="Y91">
        <v>1</v>
      </c>
      <c r="Z91">
        <v>1</v>
      </c>
      <c r="AA91">
        <v>11</v>
      </c>
      <c r="AB91">
        <v>4</v>
      </c>
    </row>
    <row r="92" spans="1:28" hidden="1" x14ac:dyDescent="0.25">
      <c r="A92" s="87" t="s">
        <v>115</v>
      </c>
      <c r="B92" s="87" t="s">
        <v>1470</v>
      </c>
      <c r="C92" s="87" t="s">
        <v>1509</v>
      </c>
      <c r="D92" s="87" t="s">
        <v>90</v>
      </c>
      <c r="E92" s="87" t="s">
        <v>116</v>
      </c>
      <c r="F92" s="2">
        <v>45413</v>
      </c>
      <c r="G92">
        <v>4</v>
      </c>
      <c r="H92">
        <v>3</v>
      </c>
      <c r="I92">
        <v>0</v>
      </c>
      <c r="J92">
        <v>4</v>
      </c>
      <c r="K92">
        <v>3</v>
      </c>
      <c r="L92">
        <v>0</v>
      </c>
      <c r="M92">
        <v>1</v>
      </c>
      <c r="N92">
        <v>0</v>
      </c>
      <c r="P92">
        <v>1</v>
      </c>
      <c r="Q92">
        <v>0</v>
      </c>
      <c r="R92">
        <v>0</v>
      </c>
      <c r="S92">
        <v>0</v>
      </c>
      <c r="T92">
        <v>1</v>
      </c>
      <c r="U92">
        <v>321</v>
      </c>
      <c r="V92">
        <v>90</v>
      </c>
      <c r="W92">
        <v>0</v>
      </c>
      <c r="X92">
        <v>0</v>
      </c>
      <c r="Y92">
        <v>0</v>
      </c>
      <c r="Z92">
        <v>1</v>
      </c>
      <c r="AA92">
        <v>4</v>
      </c>
      <c r="AB92">
        <v>1</v>
      </c>
    </row>
    <row r="93" spans="1:28" hidden="1" x14ac:dyDescent="0.25">
      <c r="A93" s="87" t="s">
        <v>115</v>
      </c>
      <c r="B93" s="87" t="s">
        <v>1470</v>
      </c>
      <c r="C93" s="87" t="s">
        <v>1509</v>
      </c>
      <c r="D93" s="87" t="s">
        <v>90</v>
      </c>
      <c r="E93" s="87" t="s">
        <v>116</v>
      </c>
      <c r="F93" s="2">
        <v>45444</v>
      </c>
      <c r="G93">
        <v>24</v>
      </c>
      <c r="H93">
        <v>23</v>
      </c>
      <c r="I93">
        <v>0</v>
      </c>
      <c r="J93">
        <v>24</v>
      </c>
      <c r="K93">
        <v>20</v>
      </c>
      <c r="L93">
        <v>3</v>
      </c>
      <c r="M93">
        <v>4</v>
      </c>
      <c r="N93">
        <v>2</v>
      </c>
      <c r="P93">
        <v>2</v>
      </c>
      <c r="Q93">
        <v>0</v>
      </c>
      <c r="R93">
        <v>9</v>
      </c>
      <c r="S93">
        <v>2</v>
      </c>
      <c r="T93">
        <v>4</v>
      </c>
      <c r="U93">
        <v>323</v>
      </c>
      <c r="V93">
        <v>90</v>
      </c>
      <c r="W93">
        <v>0</v>
      </c>
      <c r="X93">
        <v>0</v>
      </c>
      <c r="Y93">
        <v>1</v>
      </c>
      <c r="Z93">
        <v>1</v>
      </c>
      <c r="AA93">
        <v>24</v>
      </c>
      <c r="AB93">
        <v>4</v>
      </c>
    </row>
    <row r="94" spans="1:28" hidden="1" x14ac:dyDescent="0.25">
      <c r="A94" s="87" t="s">
        <v>115</v>
      </c>
      <c r="B94" s="87" t="s">
        <v>1470</v>
      </c>
      <c r="C94" s="87" t="s">
        <v>1509</v>
      </c>
      <c r="D94" s="87" t="s">
        <v>90</v>
      </c>
      <c r="E94" s="87" t="s">
        <v>116</v>
      </c>
      <c r="F94" s="2">
        <v>45474</v>
      </c>
      <c r="G94">
        <v>40</v>
      </c>
      <c r="H94">
        <v>39</v>
      </c>
      <c r="I94">
        <v>0</v>
      </c>
      <c r="J94">
        <v>40</v>
      </c>
      <c r="K94">
        <v>29</v>
      </c>
      <c r="L94">
        <v>4</v>
      </c>
      <c r="M94">
        <v>5</v>
      </c>
      <c r="N94">
        <v>3</v>
      </c>
      <c r="P94">
        <v>4</v>
      </c>
      <c r="Q94">
        <v>0</v>
      </c>
      <c r="R94">
        <v>18</v>
      </c>
      <c r="S94">
        <v>3</v>
      </c>
      <c r="T94">
        <v>5</v>
      </c>
      <c r="U94">
        <v>315</v>
      </c>
      <c r="V94">
        <v>91</v>
      </c>
      <c r="W94">
        <v>0</v>
      </c>
      <c r="X94">
        <v>0</v>
      </c>
      <c r="Y94">
        <v>1</v>
      </c>
      <c r="Z94">
        <v>1</v>
      </c>
      <c r="AA94">
        <v>40</v>
      </c>
      <c r="AB94">
        <v>5</v>
      </c>
    </row>
    <row r="95" spans="1:28" hidden="1" x14ac:dyDescent="0.25">
      <c r="A95" s="87" t="s">
        <v>105</v>
      </c>
      <c r="B95" s="87" t="s">
        <v>1470</v>
      </c>
      <c r="C95" s="87" t="s">
        <v>1509</v>
      </c>
      <c r="D95" s="87" t="s">
        <v>90</v>
      </c>
      <c r="E95" s="87" t="s">
        <v>106</v>
      </c>
      <c r="F95" s="2">
        <v>45413</v>
      </c>
      <c r="G95">
        <v>36</v>
      </c>
      <c r="H95">
        <v>35</v>
      </c>
      <c r="I95">
        <v>0</v>
      </c>
      <c r="J95">
        <v>36</v>
      </c>
      <c r="K95">
        <v>6</v>
      </c>
      <c r="L95">
        <v>15</v>
      </c>
      <c r="M95">
        <v>15</v>
      </c>
      <c r="N95">
        <v>13</v>
      </c>
      <c r="P95">
        <v>2</v>
      </c>
      <c r="Q95">
        <v>2</v>
      </c>
      <c r="R95">
        <v>0</v>
      </c>
      <c r="S95">
        <v>0</v>
      </c>
      <c r="T95">
        <v>15</v>
      </c>
      <c r="U95">
        <v>446</v>
      </c>
      <c r="V95">
        <v>115</v>
      </c>
      <c r="W95">
        <v>0</v>
      </c>
      <c r="X95">
        <v>2</v>
      </c>
      <c r="Y95">
        <v>0</v>
      </c>
      <c r="Z95">
        <v>0</v>
      </c>
      <c r="AA95">
        <v>36</v>
      </c>
      <c r="AB95">
        <v>15</v>
      </c>
    </row>
    <row r="96" spans="1:28" hidden="1" x14ac:dyDescent="0.25">
      <c r="A96" s="87" t="s">
        <v>105</v>
      </c>
      <c r="B96" s="87" t="s">
        <v>1470</v>
      </c>
      <c r="C96" s="87" t="s">
        <v>1509</v>
      </c>
      <c r="D96" s="87" t="s">
        <v>90</v>
      </c>
      <c r="E96" s="87" t="s">
        <v>106</v>
      </c>
      <c r="F96" s="2">
        <v>45444</v>
      </c>
      <c r="G96">
        <v>73</v>
      </c>
      <c r="H96">
        <v>72</v>
      </c>
      <c r="I96">
        <v>0</v>
      </c>
      <c r="J96">
        <v>73</v>
      </c>
      <c r="K96">
        <v>19</v>
      </c>
      <c r="L96">
        <v>29</v>
      </c>
      <c r="M96">
        <v>29</v>
      </c>
      <c r="N96">
        <v>23</v>
      </c>
      <c r="P96">
        <v>5</v>
      </c>
      <c r="Q96">
        <v>3</v>
      </c>
      <c r="R96">
        <v>34</v>
      </c>
      <c r="S96">
        <v>15</v>
      </c>
      <c r="T96">
        <v>28</v>
      </c>
      <c r="U96">
        <v>442</v>
      </c>
      <c r="V96">
        <v>115</v>
      </c>
      <c r="W96">
        <v>2</v>
      </c>
      <c r="X96">
        <v>4</v>
      </c>
      <c r="Y96">
        <v>0</v>
      </c>
      <c r="Z96">
        <v>1</v>
      </c>
      <c r="AA96">
        <v>73</v>
      </c>
      <c r="AB96">
        <v>29</v>
      </c>
    </row>
    <row r="97" spans="1:28" hidden="1" x14ac:dyDescent="0.25">
      <c r="A97" s="87" t="s">
        <v>105</v>
      </c>
      <c r="B97" s="87" t="s">
        <v>1470</v>
      </c>
      <c r="C97" s="87" t="s">
        <v>1509</v>
      </c>
      <c r="D97" s="87" t="s">
        <v>90</v>
      </c>
      <c r="E97" s="87" t="s">
        <v>106</v>
      </c>
      <c r="F97" s="2">
        <v>45474</v>
      </c>
      <c r="G97">
        <v>150</v>
      </c>
      <c r="H97">
        <v>148</v>
      </c>
      <c r="I97">
        <v>0</v>
      </c>
      <c r="J97">
        <v>150</v>
      </c>
      <c r="K97">
        <v>42</v>
      </c>
      <c r="L97">
        <v>41</v>
      </c>
      <c r="M97">
        <v>41</v>
      </c>
      <c r="N97">
        <v>33</v>
      </c>
      <c r="P97">
        <v>13</v>
      </c>
      <c r="Q97">
        <v>5</v>
      </c>
      <c r="R97">
        <v>67</v>
      </c>
      <c r="S97">
        <v>17</v>
      </c>
      <c r="T97">
        <v>41</v>
      </c>
      <c r="U97">
        <v>439</v>
      </c>
      <c r="V97">
        <v>115</v>
      </c>
      <c r="W97">
        <v>5</v>
      </c>
      <c r="X97">
        <v>5</v>
      </c>
      <c r="Y97">
        <v>0</v>
      </c>
      <c r="Z97">
        <v>1</v>
      </c>
      <c r="AA97">
        <v>150</v>
      </c>
      <c r="AB97">
        <v>41</v>
      </c>
    </row>
    <row r="98" spans="1:28" x14ac:dyDescent="0.25">
      <c r="A98" s="87" t="s">
        <v>395</v>
      </c>
      <c r="B98" s="87" t="s">
        <v>388</v>
      </c>
      <c r="C98" s="87" t="s">
        <v>1525</v>
      </c>
      <c r="D98" s="87" t="s">
        <v>389</v>
      </c>
      <c r="E98" s="87" t="s">
        <v>396</v>
      </c>
      <c r="F98" s="2">
        <v>45413</v>
      </c>
      <c r="G98">
        <v>12</v>
      </c>
      <c r="H98">
        <v>12</v>
      </c>
      <c r="I98">
        <v>1</v>
      </c>
      <c r="J98">
        <v>12</v>
      </c>
      <c r="K98">
        <v>12</v>
      </c>
      <c r="L98">
        <v>4</v>
      </c>
      <c r="M98">
        <v>4</v>
      </c>
      <c r="N98">
        <v>3</v>
      </c>
      <c r="P98">
        <v>7</v>
      </c>
      <c r="Q98">
        <v>4</v>
      </c>
      <c r="R98">
        <v>0</v>
      </c>
      <c r="S98">
        <v>0</v>
      </c>
      <c r="T98">
        <v>4</v>
      </c>
      <c r="U98">
        <v>107</v>
      </c>
      <c r="V98">
        <v>52</v>
      </c>
      <c r="W98">
        <v>0</v>
      </c>
      <c r="X98">
        <v>0</v>
      </c>
      <c r="Y98">
        <v>2</v>
      </c>
      <c r="Z98">
        <v>1</v>
      </c>
      <c r="AA98">
        <v>12</v>
      </c>
      <c r="AB98">
        <v>4</v>
      </c>
    </row>
    <row r="99" spans="1:28" x14ac:dyDescent="0.25">
      <c r="A99" s="87" t="s">
        <v>395</v>
      </c>
      <c r="B99" s="87" t="s">
        <v>388</v>
      </c>
      <c r="C99" s="87" t="s">
        <v>1525</v>
      </c>
      <c r="D99" s="87" t="s">
        <v>389</v>
      </c>
      <c r="E99" s="87" t="s">
        <v>396</v>
      </c>
      <c r="F99" s="2">
        <v>45444</v>
      </c>
      <c r="G99">
        <v>13</v>
      </c>
      <c r="H99">
        <v>13</v>
      </c>
      <c r="I99">
        <v>1</v>
      </c>
      <c r="J99">
        <v>13</v>
      </c>
      <c r="K99">
        <v>13</v>
      </c>
      <c r="L99">
        <v>5</v>
      </c>
      <c r="M99">
        <v>5</v>
      </c>
      <c r="N99">
        <v>4</v>
      </c>
      <c r="P99">
        <v>9</v>
      </c>
      <c r="Q99">
        <v>4</v>
      </c>
      <c r="R99">
        <v>3</v>
      </c>
      <c r="S99">
        <v>0</v>
      </c>
      <c r="T99">
        <v>5</v>
      </c>
      <c r="U99">
        <v>110</v>
      </c>
      <c r="V99">
        <v>53</v>
      </c>
      <c r="W99">
        <v>0</v>
      </c>
      <c r="X99">
        <v>0</v>
      </c>
      <c r="Y99">
        <v>3</v>
      </c>
      <c r="Z99">
        <v>1</v>
      </c>
      <c r="AA99">
        <v>13</v>
      </c>
      <c r="AB99">
        <v>5</v>
      </c>
    </row>
    <row r="100" spans="1:28" x14ac:dyDescent="0.25">
      <c r="A100" s="87" t="s">
        <v>395</v>
      </c>
      <c r="B100" s="87" t="s">
        <v>388</v>
      </c>
      <c r="C100" s="87" t="s">
        <v>1525</v>
      </c>
      <c r="D100" s="87" t="s">
        <v>389</v>
      </c>
      <c r="E100" s="87" t="s">
        <v>396</v>
      </c>
      <c r="F100" s="2">
        <v>45474</v>
      </c>
      <c r="G100">
        <v>17</v>
      </c>
      <c r="H100">
        <v>17</v>
      </c>
      <c r="I100">
        <v>1</v>
      </c>
      <c r="J100">
        <v>17</v>
      </c>
      <c r="K100">
        <v>17</v>
      </c>
      <c r="L100">
        <v>17</v>
      </c>
      <c r="M100">
        <v>17</v>
      </c>
      <c r="N100">
        <v>5</v>
      </c>
      <c r="P100">
        <v>13</v>
      </c>
      <c r="Q100">
        <v>5</v>
      </c>
      <c r="R100">
        <v>3</v>
      </c>
      <c r="S100">
        <v>1</v>
      </c>
      <c r="T100">
        <v>17</v>
      </c>
      <c r="U100">
        <v>110</v>
      </c>
      <c r="V100">
        <v>54</v>
      </c>
      <c r="W100">
        <v>0</v>
      </c>
      <c r="X100">
        <v>0</v>
      </c>
      <c r="Y100">
        <v>4</v>
      </c>
      <c r="Z100">
        <v>1</v>
      </c>
      <c r="AA100">
        <v>17</v>
      </c>
      <c r="AB100">
        <v>17</v>
      </c>
    </row>
    <row r="101" spans="1:28" x14ac:dyDescent="0.25">
      <c r="A101" s="87" t="s">
        <v>400</v>
      </c>
      <c r="B101" s="87" t="s">
        <v>388</v>
      </c>
      <c r="C101" s="87" t="s">
        <v>1525</v>
      </c>
      <c r="D101" s="87" t="s">
        <v>389</v>
      </c>
      <c r="E101" s="87" t="s">
        <v>1714</v>
      </c>
      <c r="F101" s="2">
        <v>45413</v>
      </c>
      <c r="G101">
        <v>9</v>
      </c>
      <c r="H101">
        <v>9</v>
      </c>
      <c r="I101">
        <v>0</v>
      </c>
      <c r="J101">
        <v>9</v>
      </c>
      <c r="K101">
        <v>8</v>
      </c>
      <c r="L101">
        <v>4</v>
      </c>
      <c r="M101">
        <v>4</v>
      </c>
      <c r="N101">
        <v>2</v>
      </c>
      <c r="P101">
        <v>1</v>
      </c>
      <c r="Q101">
        <v>0</v>
      </c>
      <c r="R101">
        <v>0</v>
      </c>
      <c r="S101">
        <v>0</v>
      </c>
      <c r="T101">
        <v>4</v>
      </c>
      <c r="U101">
        <v>316</v>
      </c>
      <c r="V101">
        <v>87</v>
      </c>
      <c r="W101">
        <v>0</v>
      </c>
      <c r="X101">
        <v>1</v>
      </c>
      <c r="Y101">
        <v>3</v>
      </c>
      <c r="Z101">
        <v>0</v>
      </c>
      <c r="AA101">
        <v>9</v>
      </c>
      <c r="AB101">
        <v>4</v>
      </c>
    </row>
    <row r="102" spans="1:28" x14ac:dyDescent="0.25">
      <c r="A102" s="87" t="s">
        <v>400</v>
      </c>
      <c r="B102" s="87" t="s">
        <v>388</v>
      </c>
      <c r="C102" s="87" t="s">
        <v>1525</v>
      </c>
      <c r="D102" s="87" t="s">
        <v>389</v>
      </c>
      <c r="E102" s="87" t="s">
        <v>1714</v>
      </c>
      <c r="F102" s="2">
        <v>45444</v>
      </c>
      <c r="G102">
        <v>21</v>
      </c>
      <c r="H102">
        <v>20</v>
      </c>
      <c r="I102">
        <v>0</v>
      </c>
      <c r="J102">
        <v>21</v>
      </c>
      <c r="K102">
        <v>17</v>
      </c>
      <c r="L102">
        <v>9</v>
      </c>
      <c r="M102">
        <v>9</v>
      </c>
      <c r="N102">
        <v>5</v>
      </c>
      <c r="P102">
        <v>2</v>
      </c>
      <c r="Q102">
        <v>0</v>
      </c>
      <c r="R102">
        <v>18</v>
      </c>
      <c r="S102">
        <v>8</v>
      </c>
      <c r="T102">
        <v>9</v>
      </c>
      <c r="U102">
        <v>316</v>
      </c>
      <c r="V102">
        <v>86</v>
      </c>
      <c r="W102">
        <v>1</v>
      </c>
      <c r="X102">
        <v>2</v>
      </c>
      <c r="Y102">
        <v>3</v>
      </c>
      <c r="Z102">
        <v>0</v>
      </c>
      <c r="AA102">
        <v>21</v>
      </c>
      <c r="AB102">
        <v>9</v>
      </c>
    </row>
    <row r="103" spans="1:28" x14ac:dyDescent="0.25">
      <c r="A103" s="87" t="s">
        <v>400</v>
      </c>
      <c r="B103" s="87" t="s">
        <v>388</v>
      </c>
      <c r="C103" s="87" t="s">
        <v>1525</v>
      </c>
      <c r="D103" s="87" t="s">
        <v>389</v>
      </c>
      <c r="E103" s="87" t="s">
        <v>1714</v>
      </c>
      <c r="F103" s="2">
        <v>45474</v>
      </c>
      <c r="G103">
        <v>40</v>
      </c>
      <c r="H103">
        <v>39</v>
      </c>
      <c r="I103">
        <v>0</v>
      </c>
      <c r="J103">
        <v>40</v>
      </c>
      <c r="K103">
        <v>34</v>
      </c>
      <c r="L103">
        <v>41</v>
      </c>
      <c r="M103">
        <v>42</v>
      </c>
      <c r="N103">
        <v>17</v>
      </c>
      <c r="P103">
        <v>4</v>
      </c>
      <c r="Q103">
        <v>0</v>
      </c>
      <c r="R103">
        <v>34</v>
      </c>
      <c r="S103">
        <v>33</v>
      </c>
      <c r="T103">
        <v>41</v>
      </c>
      <c r="U103">
        <v>312</v>
      </c>
      <c r="V103">
        <v>84</v>
      </c>
      <c r="W103">
        <v>1</v>
      </c>
      <c r="X103">
        <v>4</v>
      </c>
      <c r="Y103">
        <v>3</v>
      </c>
      <c r="Z103">
        <v>0</v>
      </c>
      <c r="AA103">
        <v>40</v>
      </c>
      <c r="AB103">
        <v>42</v>
      </c>
    </row>
    <row r="104" spans="1:28" x14ac:dyDescent="0.25">
      <c r="A104" s="87" t="s">
        <v>419</v>
      </c>
      <c r="B104" s="87" t="s">
        <v>388</v>
      </c>
      <c r="C104" s="87" t="s">
        <v>1525</v>
      </c>
      <c r="D104" s="87" t="s">
        <v>389</v>
      </c>
      <c r="E104" s="87" t="s">
        <v>420</v>
      </c>
      <c r="F104" s="2">
        <v>45413</v>
      </c>
      <c r="G104">
        <v>22</v>
      </c>
      <c r="H104">
        <v>22</v>
      </c>
      <c r="I104">
        <v>0</v>
      </c>
      <c r="J104">
        <v>22</v>
      </c>
      <c r="K104">
        <v>22</v>
      </c>
      <c r="L104">
        <v>8</v>
      </c>
      <c r="M104">
        <v>10</v>
      </c>
      <c r="N104">
        <v>5</v>
      </c>
      <c r="P104">
        <v>12</v>
      </c>
      <c r="Q104">
        <v>1</v>
      </c>
      <c r="R104">
        <v>0</v>
      </c>
      <c r="S104">
        <v>0</v>
      </c>
      <c r="T104">
        <v>10</v>
      </c>
      <c r="U104">
        <v>116</v>
      </c>
      <c r="V104">
        <v>58</v>
      </c>
      <c r="W104">
        <v>2</v>
      </c>
      <c r="X104">
        <v>0</v>
      </c>
      <c r="Y104">
        <v>1</v>
      </c>
      <c r="Z104">
        <v>4</v>
      </c>
      <c r="AA104">
        <v>22</v>
      </c>
      <c r="AB104">
        <v>10</v>
      </c>
    </row>
    <row r="105" spans="1:28" x14ac:dyDescent="0.25">
      <c r="A105" s="87" t="s">
        <v>419</v>
      </c>
      <c r="B105" s="87" t="s">
        <v>388</v>
      </c>
      <c r="C105" s="87" t="s">
        <v>1525</v>
      </c>
      <c r="D105" s="87" t="s">
        <v>389</v>
      </c>
      <c r="E105" s="87" t="s">
        <v>420</v>
      </c>
      <c r="F105" s="2">
        <v>45444</v>
      </c>
      <c r="G105">
        <v>33</v>
      </c>
      <c r="H105">
        <v>33</v>
      </c>
      <c r="I105">
        <v>0</v>
      </c>
      <c r="J105">
        <v>33</v>
      </c>
      <c r="K105">
        <v>30</v>
      </c>
      <c r="L105">
        <v>20</v>
      </c>
      <c r="M105">
        <v>28</v>
      </c>
      <c r="N105">
        <v>6</v>
      </c>
      <c r="P105">
        <v>20</v>
      </c>
      <c r="Q105">
        <v>2</v>
      </c>
      <c r="R105">
        <v>11</v>
      </c>
      <c r="S105">
        <v>6</v>
      </c>
      <c r="T105">
        <v>28</v>
      </c>
      <c r="U105">
        <v>117</v>
      </c>
      <c r="V105">
        <v>59</v>
      </c>
      <c r="W105">
        <v>2</v>
      </c>
      <c r="X105">
        <v>1</v>
      </c>
      <c r="Y105">
        <v>1</v>
      </c>
      <c r="Z105">
        <v>9</v>
      </c>
      <c r="AA105">
        <v>33</v>
      </c>
      <c r="AB105">
        <v>28</v>
      </c>
    </row>
    <row r="106" spans="1:28" x14ac:dyDescent="0.25">
      <c r="A106" s="87" t="s">
        <v>419</v>
      </c>
      <c r="B106" s="87" t="s">
        <v>388</v>
      </c>
      <c r="C106" s="87" t="s">
        <v>1525</v>
      </c>
      <c r="D106" s="87" t="s">
        <v>389</v>
      </c>
      <c r="E106" s="87" t="s">
        <v>420</v>
      </c>
      <c r="F106" s="2">
        <v>45474</v>
      </c>
      <c r="G106">
        <v>53</v>
      </c>
      <c r="H106">
        <v>51</v>
      </c>
      <c r="I106">
        <v>0</v>
      </c>
      <c r="J106">
        <v>49</v>
      </c>
      <c r="K106">
        <v>47</v>
      </c>
      <c r="L106">
        <v>28</v>
      </c>
      <c r="M106">
        <v>37</v>
      </c>
      <c r="N106">
        <v>15</v>
      </c>
      <c r="P106">
        <v>30</v>
      </c>
      <c r="Q106">
        <v>6</v>
      </c>
      <c r="R106">
        <v>18</v>
      </c>
      <c r="S106">
        <v>8</v>
      </c>
      <c r="T106">
        <v>37</v>
      </c>
      <c r="U106">
        <v>118</v>
      </c>
      <c r="V106">
        <v>60</v>
      </c>
      <c r="W106">
        <v>2</v>
      </c>
      <c r="X106">
        <v>1</v>
      </c>
      <c r="Y106">
        <v>2</v>
      </c>
      <c r="Z106">
        <v>14</v>
      </c>
      <c r="AA106">
        <v>53</v>
      </c>
      <c r="AB106">
        <v>37</v>
      </c>
    </row>
    <row r="107" spans="1:28" x14ac:dyDescent="0.25">
      <c r="A107" s="87" t="s">
        <v>412</v>
      </c>
      <c r="B107" s="87" t="s">
        <v>388</v>
      </c>
      <c r="C107" s="87" t="s">
        <v>1525</v>
      </c>
      <c r="D107" s="87" t="s">
        <v>389</v>
      </c>
      <c r="E107" s="87" t="s">
        <v>413</v>
      </c>
      <c r="F107" s="2">
        <v>45413</v>
      </c>
      <c r="G107">
        <v>14</v>
      </c>
      <c r="H107">
        <v>14</v>
      </c>
      <c r="I107">
        <v>0</v>
      </c>
      <c r="J107">
        <v>14</v>
      </c>
      <c r="K107">
        <v>14</v>
      </c>
      <c r="L107">
        <v>4</v>
      </c>
      <c r="M107">
        <v>4</v>
      </c>
      <c r="N107">
        <v>3</v>
      </c>
      <c r="P107">
        <v>0</v>
      </c>
      <c r="Q107">
        <v>0</v>
      </c>
      <c r="R107">
        <v>0</v>
      </c>
      <c r="S107">
        <v>0</v>
      </c>
      <c r="T107">
        <v>4</v>
      </c>
      <c r="U107">
        <v>124</v>
      </c>
      <c r="V107">
        <v>52</v>
      </c>
      <c r="W107">
        <v>1</v>
      </c>
      <c r="X107">
        <v>1</v>
      </c>
      <c r="Y107">
        <v>0</v>
      </c>
      <c r="Z107">
        <v>0</v>
      </c>
      <c r="AA107">
        <v>14</v>
      </c>
      <c r="AB107">
        <v>4</v>
      </c>
    </row>
    <row r="108" spans="1:28" x14ac:dyDescent="0.25">
      <c r="A108" s="87" t="s">
        <v>412</v>
      </c>
      <c r="B108" s="87" t="s">
        <v>388</v>
      </c>
      <c r="C108" s="87" t="s">
        <v>1525</v>
      </c>
      <c r="D108" s="87" t="s">
        <v>389</v>
      </c>
      <c r="E108" s="87" t="s">
        <v>413</v>
      </c>
      <c r="F108" s="2">
        <v>45444</v>
      </c>
      <c r="G108">
        <v>24</v>
      </c>
      <c r="H108">
        <v>24</v>
      </c>
      <c r="I108">
        <v>0</v>
      </c>
      <c r="J108">
        <v>24</v>
      </c>
      <c r="K108">
        <v>22</v>
      </c>
      <c r="L108">
        <v>6</v>
      </c>
      <c r="M108">
        <v>6</v>
      </c>
      <c r="N108">
        <v>4</v>
      </c>
      <c r="P108">
        <v>0</v>
      </c>
      <c r="Q108">
        <v>0</v>
      </c>
      <c r="R108">
        <v>7</v>
      </c>
      <c r="S108">
        <v>1</v>
      </c>
      <c r="T108">
        <v>6</v>
      </c>
      <c r="U108">
        <v>128</v>
      </c>
      <c r="V108">
        <v>52</v>
      </c>
      <c r="W108">
        <v>1</v>
      </c>
      <c r="X108">
        <v>2</v>
      </c>
      <c r="Y108">
        <v>0</v>
      </c>
      <c r="Z108">
        <v>0</v>
      </c>
      <c r="AA108">
        <v>24</v>
      </c>
      <c r="AB108">
        <v>6</v>
      </c>
    </row>
    <row r="109" spans="1:28" x14ac:dyDescent="0.25">
      <c r="A109" s="87" t="s">
        <v>412</v>
      </c>
      <c r="B109" s="87" t="s">
        <v>388</v>
      </c>
      <c r="C109" s="87" t="s">
        <v>1525</v>
      </c>
      <c r="D109" s="87" t="s">
        <v>389</v>
      </c>
      <c r="E109" s="87" t="s">
        <v>413</v>
      </c>
      <c r="F109" s="2">
        <v>45474</v>
      </c>
      <c r="G109">
        <v>26</v>
      </c>
      <c r="H109">
        <v>26</v>
      </c>
      <c r="I109">
        <v>0</v>
      </c>
      <c r="J109">
        <v>25</v>
      </c>
      <c r="K109">
        <v>23</v>
      </c>
      <c r="L109">
        <v>8</v>
      </c>
      <c r="M109">
        <v>8</v>
      </c>
      <c r="N109">
        <v>6</v>
      </c>
      <c r="P109">
        <v>0</v>
      </c>
      <c r="Q109">
        <v>0</v>
      </c>
      <c r="R109">
        <v>8</v>
      </c>
      <c r="S109">
        <v>1</v>
      </c>
      <c r="T109">
        <v>8</v>
      </c>
      <c r="U109">
        <v>125</v>
      </c>
      <c r="V109">
        <v>52</v>
      </c>
      <c r="W109">
        <v>2</v>
      </c>
      <c r="X109">
        <v>2</v>
      </c>
      <c r="Y109">
        <v>0</v>
      </c>
      <c r="Z109">
        <v>0</v>
      </c>
      <c r="AA109">
        <v>26</v>
      </c>
      <c r="AB109">
        <v>8</v>
      </c>
    </row>
    <row r="110" spans="1:28" x14ac:dyDescent="0.25">
      <c r="A110" s="87" t="s">
        <v>417</v>
      </c>
      <c r="B110" s="87" t="s">
        <v>388</v>
      </c>
      <c r="C110" s="87" t="s">
        <v>1525</v>
      </c>
      <c r="D110" s="87" t="s">
        <v>389</v>
      </c>
      <c r="E110" s="87" t="s">
        <v>418</v>
      </c>
      <c r="F110" s="2">
        <v>45413</v>
      </c>
      <c r="G110">
        <v>10</v>
      </c>
      <c r="H110">
        <v>10</v>
      </c>
      <c r="I110">
        <v>0</v>
      </c>
      <c r="J110">
        <v>10</v>
      </c>
      <c r="K110">
        <v>10</v>
      </c>
      <c r="L110">
        <v>5</v>
      </c>
      <c r="M110">
        <v>5</v>
      </c>
      <c r="N110">
        <v>4</v>
      </c>
      <c r="P110">
        <v>8</v>
      </c>
      <c r="Q110">
        <v>4</v>
      </c>
      <c r="R110">
        <v>0</v>
      </c>
      <c r="S110">
        <v>0</v>
      </c>
      <c r="T110">
        <v>5</v>
      </c>
      <c r="U110">
        <v>205</v>
      </c>
      <c r="V110">
        <v>80</v>
      </c>
      <c r="W110">
        <v>0</v>
      </c>
      <c r="X110">
        <v>0</v>
      </c>
      <c r="Y110">
        <v>3</v>
      </c>
      <c r="Z110">
        <v>2</v>
      </c>
      <c r="AA110">
        <v>10</v>
      </c>
      <c r="AB110">
        <v>5</v>
      </c>
    </row>
    <row r="111" spans="1:28" x14ac:dyDescent="0.25">
      <c r="A111" s="87" t="s">
        <v>417</v>
      </c>
      <c r="B111" s="87" t="s">
        <v>388</v>
      </c>
      <c r="C111" s="87" t="s">
        <v>1525</v>
      </c>
      <c r="D111" s="87" t="s">
        <v>389</v>
      </c>
      <c r="E111" s="87" t="s">
        <v>418</v>
      </c>
      <c r="F111" s="2">
        <v>45444</v>
      </c>
      <c r="G111">
        <v>54</v>
      </c>
      <c r="H111">
        <v>54</v>
      </c>
      <c r="I111">
        <v>0</v>
      </c>
      <c r="J111">
        <v>53</v>
      </c>
      <c r="K111">
        <v>49</v>
      </c>
      <c r="L111">
        <v>29</v>
      </c>
      <c r="M111">
        <v>29</v>
      </c>
      <c r="N111">
        <v>24</v>
      </c>
      <c r="P111">
        <v>39</v>
      </c>
      <c r="Q111">
        <v>25</v>
      </c>
      <c r="R111">
        <v>18</v>
      </c>
      <c r="S111">
        <v>5</v>
      </c>
      <c r="T111">
        <v>29</v>
      </c>
      <c r="U111">
        <v>205</v>
      </c>
      <c r="V111">
        <v>80</v>
      </c>
      <c r="W111">
        <v>1</v>
      </c>
      <c r="X111">
        <v>1</v>
      </c>
      <c r="Y111">
        <v>18</v>
      </c>
      <c r="Z111">
        <v>8</v>
      </c>
      <c r="AA111">
        <v>54</v>
      </c>
      <c r="AB111">
        <v>29</v>
      </c>
    </row>
    <row r="112" spans="1:28" x14ac:dyDescent="0.25">
      <c r="A112" s="87" t="s">
        <v>417</v>
      </c>
      <c r="B112" s="87" t="s">
        <v>388</v>
      </c>
      <c r="C112" s="87" t="s">
        <v>1525</v>
      </c>
      <c r="D112" s="87" t="s">
        <v>389</v>
      </c>
      <c r="E112" s="87" t="s">
        <v>418</v>
      </c>
      <c r="F112" s="2">
        <v>45474</v>
      </c>
      <c r="G112">
        <v>63</v>
      </c>
      <c r="H112">
        <v>63</v>
      </c>
      <c r="I112">
        <v>0</v>
      </c>
      <c r="J112">
        <v>62</v>
      </c>
      <c r="K112">
        <v>58</v>
      </c>
      <c r="L112">
        <v>50</v>
      </c>
      <c r="M112">
        <v>50</v>
      </c>
      <c r="N112">
        <v>30</v>
      </c>
      <c r="P112">
        <v>43</v>
      </c>
      <c r="Q112">
        <v>31</v>
      </c>
      <c r="R112">
        <v>24</v>
      </c>
      <c r="S112">
        <v>13</v>
      </c>
      <c r="T112">
        <v>50</v>
      </c>
      <c r="U112">
        <v>203</v>
      </c>
      <c r="V112">
        <v>78</v>
      </c>
      <c r="W112">
        <v>2</v>
      </c>
      <c r="X112">
        <v>2</v>
      </c>
      <c r="Y112">
        <v>23</v>
      </c>
      <c r="Z112">
        <v>9</v>
      </c>
      <c r="AA112">
        <v>63</v>
      </c>
      <c r="AB112">
        <v>50</v>
      </c>
    </row>
    <row r="113" spans="1:28" x14ac:dyDescent="0.25">
      <c r="A113" s="87" t="s">
        <v>385</v>
      </c>
      <c r="B113" s="87" t="s">
        <v>388</v>
      </c>
      <c r="C113" s="87" t="s">
        <v>1525</v>
      </c>
      <c r="D113" s="87" t="s">
        <v>389</v>
      </c>
      <c r="E113" s="87" t="s">
        <v>386</v>
      </c>
      <c r="F113" s="2">
        <v>45413</v>
      </c>
      <c r="G113">
        <v>20</v>
      </c>
      <c r="H113">
        <v>20</v>
      </c>
      <c r="I113">
        <v>2</v>
      </c>
      <c r="J113">
        <v>19</v>
      </c>
      <c r="K113">
        <v>8</v>
      </c>
      <c r="L113">
        <v>6</v>
      </c>
      <c r="M113">
        <v>9</v>
      </c>
      <c r="N113">
        <v>3</v>
      </c>
      <c r="P113">
        <v>1</v>
      </c>
      <c r="Q113">
        <v>0</v>
      </c>
      <c r="R113">
        <v>0</v>
      </c>
      <c r="S113">
        <v>0</v>
      </c>
      <c r="T113">
        <v>7</v>
      </c>
      <c r="U113">
        <v>433</v>
      </c>
      <c r="V113">
        <v>185</v>
      </c>
      <c r="W113">
        <v>0</v>
      </c>
      <c r="X113">
        <v>1</v>
      </c>
      <c r="Y113">
        <v>0</v>
      </c>
      <c r="Z113">
        <v>0</v>
      </c>
      <c r="AA113">
        <v>20</v>
      </c>
      <c r="AB113">
        <v>9</v>
      </c>
    </row>
    <row r="114" spans="1:28" x14ac:dyDescent="0.25">
      <c r="A114" s="87" t="s">
        <v>385</v>
      </c>
      <c r="B114" s="87" t="s">
        <v>388</v>
      </c>
      <c r="C114" s="87" t="s">
        <v>1525</v>
      </c>
      <c r="D114" s="87" t="s">
        <v>389</v>
      </c>
      <c r="E114" s="87" t="s">
        <v>386</v>
      </c>
      <c r="F114" s="2">
        <v>45444</v>
      </c>
      <c r="G114">
        <v>29</v>
      </c>
      <c r="H114">
        <v>29</v>
      </c>
      <c r="I114">
        <v>4</v>
      </c>
      <c r="J114">
        <v>25</v>
      </c>
      <c r="K114">
        <v>15</v>
      </c>
      <c r="L114">
        <v>8</v>
      </c>
      <c r="M114">
        <v>12</v>
      </c>
      <c r="N114">
        <v>4</v>
      </c>
      <c r="P114">
        <v>5</v>
      </c>
      <c r="Q114">
        <v>1</v>
      </c>
      <c r="R114">
        <v>11</v>
      </c>
      <c r="S114">
        <v>7</v>
      </c>
      <c r="T114">
        <v>10</v>
      </c>
      <c r="U114">
        <v>441</v>
      </c>
      <c r="V114">
        <v>184</v>
      </c>
      <c r="W114">
        <v>0</v>
      </c>
      <c r="X114">
        <v>1</v>
      </c>
      <c r="Y114">
        <v>0</v>
      </c>
      <c r="Z114">
        <v>0</v>
      </c>
      <c r="AA114">
        <v>29</v>
      </c>
      <c r="AB114">
        <v>12</v>
      </c>
    </row>
    <row r="115" spans="1:28" x14ac:dyDescent="0.25">
      <c r="A115" s="87" t="s">
        <v>385</v>
      </c>
      <c r="B115" s="87" t="s">
        <v>388</v>
      </c>
      <c r="C115" s="87" t="s">
        <v>1525</v>
      </c>
      <c r="D115" s="87" t="s">
        <v>389</v>
      </c>
      <c r="E115" s="87" t="s">
        <v>386</v>
      </c>
      <c r="F115" s="2">
        <v>45474</v>
      </c>
      <c r="G115">
        <v>47</v>
      </c>
      <c r="H115">
        <v>46</v>
      </c>
      <c r="I115">
        <v>5</v>
      </c>
      <c r="J115">
        <v>41</v>
      </c>
      <c r="K115">
        <v>28</v>
      </c>
      <c r="L115">
        <v>16</v>
      </c>
      <c r="M115">
        <v>20</v>
      </c>
      <c r="N115">
        <v>7</v>
      </c>
      <c r="P115">
        <v>8</v>
      </c>
      <c r="Q115">
        <v>1</v>
      </c>
      <c r="R115">
        <v>21</v>
      </c>
      <c r="S115">
        <v>10</v>
      </c>
      <c r="T115">
        <v>18</v>
      </c>
      <c r="U115">
        <v>438</v>
      </c>
      <c r="V115">
        <v>186</v>
      </c>
      <c r="W115">
        <v>0</v>
      </c>
      <c r="X115">
        <v>1</v>
      </c>
      <c r="Y115">
        <v>0</v>
      </c>
      <c r="Z115">
        <v>0</v>
      </c>
      <c r="AA115">
        <v>47</v>
      </c>
      <c r="AB115">
        <v>20</v>
      </c>
    </row>
    <row r="116" spans="1:28" x14ac:dyDescent="0.25">
      <c r="A116" s="87" t="s">
        <v>406</v>
      </c>
      <c r="B116" s="87" t="s">
        <v>388</v>
      </c>
      <c r="C116" s="87" t="s">
        <v>1525</v>
      </c>
      <c r="D116" s="87" t="s">
        <v>389</v>
      </c>
      <c r="E116" s="87" t="s">
        <v>407</v>
      </c>
      <c r="F116" s="2">
        <v>45413</v>
      </c>
      <c r="G116">
        <v>12</v>
      </c>
      <c r="H116">
        <v>12</v>
      </c>
      <c r="I116">
        <v>0</v>
      </c>
      <c r="J116">
        <v>11</v>
      </c>
      <c r="K116">
        <v>5</v>
      </c>
      <c r="L116">
        <v>2</v>
      </c>
      <c r="M116">
        <v>2</v>
      </c>
      <c r="N116">
        <v>2</v>
      </c>
      <c r="P116">
        <v>0</v>
      </c>
      <c r="Q116">
        <v>0</v>
      </c>
      <c r="R116">
        <v>0</v>
      </c>
      <c r="S116">
        <v>0</v>
      </c>
      <c r="T116">
        <v>2</v>
      </c>
      <c r="U116">
        <v>254</v>
      </c>
      <c r="V116">
        <v>78</v>
      </c>
      <c r="W116">
        <v>1</v>
      </c>
      <c r="X116">
        <v>1</v>
      </c>
      <c r="Y116">
        <v>0</v>
      </c>
      <c r="Z116">
        <v>0</v>
      </c>
      <c r="AA116">
        <v>11</v>
      </c>
      <c r="AB116">
        <v>2</v>
      </c>
    </row>
    <row r="117" spans="1:28" x14ac:dyDescent="0.25">
      <c r="A117" s="87" t="s">
        <v>406</v>
      </c>
      <c r="B117" s="87" t="s">
        <v>388</v>
      </c>
      <c r="C117" s="87" t="s">
        <v>1525</v>
      </c>
      <c r="D117" s="87" t="s">
        <v>389</v>
      </c>
      <c r="E117" s="87" t="s">
        <v>407</v>
      </c>
      <c r="F117" s="2">
        <v>45444</v>
      </c>
      <c r="G117">
        <v>19</v>
      </c>
      <c r="H117">
        <v>19</v>
      </c>
      <c r="I117">
        <v>0</v>
      </c>
      <c r="J117">
        <v>18</v>
      </c>
      <c r="K117">
        <v>9</v>
      </c>
      <c r="L117">
        <v>8</v>
      </c>
      <c r="M117">
        <v>8</v>
      </c>
      <c r="N117">
        <v>6</v>
      </c>
      <c r="P117">
        <v>0</v>
      </c>
      <c r="Q117">
        <v>3</v>
      </c>
      <c r="R117">
        <v>11</v>
      </c>
      <c r="S117">
        <v>3</v>
      </c>
      <c r="T117">
        <v>8</v>
      </c>
      <c r="U117">
        <v>252</v>
      </c>
      <c r="V117">
        <v>77</v>
      </c>
      <c r="W117">
        <v>2</v>
      </c>
      <c r="X117">
        <v>4</v>
      </c>
      <c r="Y117">
        <v>1</v>
      </c>
      <c r="Z117">
        <v>2</v>
      </c>
      <c r="AA117">
        <v>18</v>
      </c>
      <c r="AB117">
        <v>8</v>
      </c>
    </row>
    <row r="118" spans="1:28" x14ac:dyDescent="0.25">
      <c r="A118" s="87" t="s">
        <v>406</v>
      </c>
      <c r="B118" s="87" t="s">
        <v>388</v>
      </c>
      <c r="C118" s="87" t="s">
        <v>1525</v>
      </c>
      <c r="D118" s="87" t="s">
        <v>389</v>
      </c>
      <c r="E118" s="87" t="s">
        <v>407</v>
      </c>
      <c r="F118" s="2">
        <v>45474</v>
      </c>
      <c r="G118">
        <v>30</v>
      </c>
      <c r="H118">
        <v>29</v>
      </c>
      <c r="I118">
        <v>0</v>
      </c>
      <c r="J118">
        <v>27</v>
      </c>
      <c r="K118">
        <v>10</v>
      </c>
      <c r="L118">
        <v>11</v>
      </c>
      <c r="M118">
        <v>11</v>
      </c>
      <c r="N118">
        <v>8</v>
      </c>
      <c r="P118">
        <v>1</v>
      </c>
      <c r="Q118">
        <v>3</v>
      </c>
      <c r="R118">
        <v>18</v>
      </c>
      <c r="S118">
        <v>5</v>
      </c>
      <c r="T118">
        <v>11</v>
      </c>
      <c r="U118">
        <v>250</v>
      </c>
      <c r="V118">
        <v>79</v>
      </c>
      <c r="W118">
        <v>2</v>
      </c>
      <c r="X118">
        <v>4</v>
      </c>
      <c r="Y118">
        <v>1</v>
      </c>
      <c r="Z118">
        <v>2</v>
      </c>
      <c r="AA118">
        <v>29</v>
      </c>
      <c r="AB118">
        <v>11</v>
      </c>
    </row>
    <row r="119" spans="1:28" x14ac:dyDescent="0.25">
      <c r="A119" s="87" t="s">
        <v>560</v>
      </c>
      <c r="B119" s="87" t="s">
        <v>388</v>
      </c>
      <c r="C119" s="87" t="s">
        <v>1705</v>
      </c>
      <c r="D119" s="87" t="s">
        <v>1704</v>
      </c>
      <c r="E119" s="87" t="s">
        <v>561</v>
      </c>
      <c r="F119" s="2">
        <v>45413</v>
      </c>
      <c r="G119">
        <v>59</v>
      </c>
      <c r="H119">
        <v>58</v>
      </c>
      <c r="I119">
        <v>0</v>
      </c>
      <c r="J119">
        <v>56</v>
      </c>
      <c r="K119">
        <v>3</v>
      </c>
      <c r="L119">
        <v>3</v>
      </c>
      <c r="M119">
        <v>7</v>
      </c>
      <c r="N119">
        <v>3</v>
      </c>
      <c r="P119">
        <v>0</v>
      </c>
      <c r="Q119">
        <v>1</v>
      </c>
      <c r="R119">
        <v>0</v>
      </c>
      <c r="S119">
        <v>0</v>
      </c>
      <c r="T119">
        <v>7</v>
      </c>
      <c r="U119">
        <v>238</v>
      </c>
      <c r="V119">
        <v>78</v>
      </c>
      <c r="W119">
        <v>1</v>
      </c>
      <c r="X119">
        <v>0</v>
      </c>
      <c r="Y119">
        <v>1</v>
      </c>
      <c r="Z119">
        <v>1</v>
      </c>
      <c r="AA119">
        <v>59</v>
      </c>
      <c r="AB119">
        <v>7</v>
      </c>
    </row>
    <row r="120" spans="1:28" x14ac:dyDescent="0.25">
      <c r="A120" s="87" t="s">
        <v>560</v>
      </c>
      <c r="B120" s="87" t="s">
        <v>388</v>
      </c>
      <c r="C120" s="87" t="s">
        <v>1705</v>
      </c>
      <c r="D120" s="87" t="s">
        <v>1704</v>
      </c>
      <c r="E120" s="87" t="s">
        <v>561</v>
      </c>
      <c r="F120" s="2">
        <v>45444</v>
      </c>
      <c r="G120">
        <v>132</v>
      </c>
      <c r="H120">
        <v>131</v>
      </c>
      <c r="I120">
        <v>0</v>
      </c>
      <c r="J120">
        <v>130</v>
      </c>
      <c r="K120">
        <v>9</v>
      </c>
      <c r="L120">
        <v>25</v>
      </c>
      <c r="M120">
        <v>30</v>
      </c>
      <c r="N120">
        <v>22</v>
      </c>
      <c r="P120">
        <v>4</v>
      </c>
      <c r="Q120">
        <v>12</v>
      </c>
      <c r="R120">
        <v>44</v>
      </c>
      <c r="S120">
        <v>4</v>
      </c>
      <c r="T120">
        <v>29</v>
      </c>
      <c r="U120">
        <v>238</v>
      </c>
      <c r="V120">
        <v>74</v>
      </c>
      <c r="W120">
        <v>4</v>
      </c>
      <c r="X120">
        <v>2</v>
      </c>
      <c r="Y120">
        <v>10</v>
      </c>
      <c r="Z120">
        <v>13</v>
      </c>
      <c r="AA120">
        <v>132</v>
      </c>
      <c r="AB120">
        <v>30</v>
      </c>
    </row>
    <row r="121" spans="1:28" x14ac:dyDescent="0.25">
      <c r="A121" s="87" t="s">
        <v>560</v>
      </c>
      <c r="B121" s="87" t="s">
        <v>388</v>
      </c>
      <c r="C121" s="87" t="s">
        <v>1705</v>
      </c>
      <c r="D121" s="87" t="s">
        <v>1704</v>
      </c>
      <c r="E121" s="87" t="s">
        <v>561</v>
      </c>
      <c r="F121" s="2">
        <v>45474</v>
      </c>
      <c r="G121">
        <v>172</v>
      </c>
      <c r="H121">
        <v>172</v>
      </c>
      <c r="I121">
        <v>0</v>
      </c>
      <c r="J121">
        <v>172</v>
      </c>
      <c r="K121">
        <v>17</v>
      </c>
      <c r="L121">
        <v>61</v>
      </c>
      <c r="M121">
        <v>62</v>
      </c>
      <c r="N121">
        <v>60</v>
      </c>
      <c r="P121">
        <v>12</v>
      </c>
      <c r="Q121">
        <v>42</v>
      </c>
      <c r="R121">
        <v>53</v>
      </c>
      <c r="S121">
        <v>13</v>
      </c>
      <c r="T121">
        <v>60</v>
      </c>
      <c r="U121">
        <v>233</v>
      </c>
      <c r="V121">
        <v>74</v>
      </c>
      <c r="W121">
        <v>4</v>
      </c>
      <c r="X121">
        <v>6</v>
      </c>
      <c r="Y121">
        <v>14</v>
      </c>
      <c r="Z121">
        <v>45</v>
      </c>
      <c r="AA121">
        <v>172</v>
      </c>
      <c r="AB121">
        <v>62</v>
      </c>
    </row>
    <row r="122" spans="1:28" x14ac:dyDescent="0.25">
      <c r="A122" s="87" t="s">
        <v>566</v>
      </c>
      <c r="B122" s="87" t="s">
        <v>388</v>
      </c>
      <c r="C122" s="87" t="s">
        <v>1705</v>
      </c>
      <c r="D122" s="87" t="s">
        <v>1704</v>
      </c>
      <c r="E122" s="87" t="s">
        <v>567</v>
      </c>
      <c r="F122" s="2">
        <v>45413</v>
      </c>
      <c r="G122">
        <v>28</v>
      </c>
      <c r="H122">
        <v>28</v>
      </c>
      <c r="I122">
        <v>0</v>
      </c>
      <c r="J122">
        <v>28</v>
      </c>
      <c r="K122">
        <v>26</v>
      </c>
      <c r="L122">
        <v>1</v>
      </c>
      <c r="M122">
        <v>3</v>
      </c>
      <c r="N122">
        <v>1</v>
      </c>
      <c r="P122">
        <v>0</v>
      </c>
      <c r="Q122">
        <v>0</v>
      </c>
      <c r="R122">
        <v>0</v>
      </c>
      <c r="S122">
        <v>0</v>
      </c>
      <c r="T122">
        <v>2</v>
      </c>
      <c r="U122">
        <v>634</v>
      </c>
      <c r="V122">
        <v>184</v>
      </c>
      <c r="W122">
        <v>2</v>
      </c>
      <c r="X122">
        <v>1</v>
      </c>
      <c r="Y122">
        <v>0</v>
      </c>
      <c r="Z122">
        <v>1</v>
      </c>
      <c r="AA122">
        <v>28</v>
      </c>
      <c r="AB122">
        <v>2</v>
      </c>
    </row>
    <row r="123" spans="1:28" x14ac:dyDescent="0.25">
      <c r="A123" s="87" t="s">
        <v>566</v>
      </c>
      <c r="B123" s="87" t="s">
        <v>388</v>
      </c>
      <c r="C123" s="87" t="s">
        <v>1705</v>
      </c>
      <c r="D123" s="87" t="s">
        <v>1704</v>
      </c>
      <c r="E123" s="87" t="s">
        <v>567</v>
      </c>
      <c r="F123" s="2">
        <v>45444</v>
      </c>
      <c r="G123">
        <v>55</v>
      </c>
      <c r="H123">
        <v>51</v>
      </c>
      <c r="I123">
        <v>0</v>
      </c>
      <c r="J123">
        <v>55</v>
      </c>
      <c r="K123">
        <v>45</v>
      </c>
      <c r="L123">
        <v>8</v>
      </c>
      <c r="M123">
        <v>11</v>
      </c>
      <c r="N123">
        <v>4</v>
      </c>
      <c r="P123">
        <v>1</v>
      </c>
      <c r="Q123">
        <v>1</v>
      </c>
      <c r="R123">
        <v>17</v>
      </c>
      <c r="S123">
        <v>3</v>
      </c>
      <c r="T123">
        <v>11</v>
      </c>
      <c r="U123">
        <v>655</v>
      </c>
      <c r="V123">
        <v>190</v>
      </c>
      <c r="W123">
        <v>3</v>
      </c>
      <c r="X123">
        <v>1</v>
      </c>
      <c r="Y123">
        <v>2</v>
      </c>
      <c r="Z123">
        <v>2</v>
      </c>
      <c r="AA123">
        <v>55</v>
      </c>
      <c r="AB123">
        <v>11</v>
      </c>
    </row>
    <row r="124" spans="1:28" x14ac:dyDescent="0.25">
      <c r="A124" s="87" t="s">
        <v>566</v>
      </c>
      <c r="B124" s="87" t="s">
        <v>388</v>
      </c>
      <c r="C124" s="87" t="s">
        <v>1705</v>
      </c>
      <c r="D124" s="87" t="s">
        <v>1704</v>
      </c>
      <c r="E124" s="87" t="s">
        <v>567</v>
      </c>
      <c r="F124" s="2">
        <v>45474</v>
      </c>
      <c r="G124">
        <v>76</v>
      </c>
      <c r="H124">
        <v>70</v>
      </c>
      <c r="I124">
        <v>0</v>
      </c>
      <c r="J124">
        <v>74</v>
      </c>
      <c r="K124">
        <v>54</v>
      </c>
      <c r="L124">
        <v>12</v>
      </c>
      <c r="M124">
        <v>15</v>
      </c>
      <c r="N124">
        <v>4</v>
      </c>
      <c r="P124">
        <v>2</v>
      </c>
      <c r="Q124">
        <v>2</v>
      </c>
      <c r="R124">
        <v>22</v>
      </c>
      <c r="S124">
        <v>3</v>
      </c>
      <c r="T124">
        <v>15</v>
      </c>
      <c r="U124">
        <v>646</v>
      </c>
      <c r="V124">
        <v>187</v>
      </c>
      <c r="W124">
        <v>3</v>
      </c>
      <c r="X124">
        <v>1</v>
      </c>
      <c r="Y124">
        <v>2</v>
      </c>
      <c r="Z124">
        <v>2</v>
      </c>
      <c r="AA124">
        <v>76</v>
      </c>
      <c r="AB124">
        <v>15</v>
      </c>
    </row>
    <row r="125" spans="1:28" x14ac:dyDescent="0.25">
      <c r="A125" s="87" t="s">
        <v>519</v>
      </c>
      <c r="B125" s="87" t="s">
        <v>388</v>
      </c>
      <c r="C125" s="87" t="s">
        <v>1705</v>
      </c>
      <c r="D125" s="87" t="s">
        <v>1704</v>
      </c>
      <c r="E125" s="87" t="s">
        <v>520</v>
      </c>
      <c r="F125" s="2">
        <v>45413</v>
      </c>
      <c r="G125">
        <v>19</v>
      </c>
      <c r="H125">
        <v>19</v>
      </c>
      <c r="I125">
        <v>0</v>
      </c>
      <c r="J125">
        <v>18</v>
      </c>
      <c r="K125">
        <v>14</v>
      </c>
      <c r="L125">
        <v>6</v>
      </c>
      <c r="M125">
        <v>7</v>
      </c>
      <c r="N125">
        <v>4</v>
      </c>
      <c r="P125">
        <v>5</v>
      </c>
      <c r="Q125">
        <v>6</v>
      </c>
      <c r="R125">
        <v>0</v>
      </c>
      <c r="S125">
        <v>0</v>
      </c>
      <c r="T125">
        <v>7</v>
      </c>
      <c r="U125">
        <v>312</v>
      </c>
      <c r="V125">
        <v>77</v>
      </c>
      <c r="W125">
        <v>0</v>
      </c>
      <c r="X125">
        <v>0</v>
      </c>
      <c r="Y125">
        <v>4</v>
      </c>
      <c r="Z125">
        <v>0</v>
      </c>
      <c r="AA125">
        <v>19</v>
      </c>
      <c r="AB125">
        <v>7</v>
      </c>
    </row>
    <row r="126" spans="1:28" x14ac:dyDescent="0.25">
      <c r="A126" s="87" t="s">
        <v>519</v>
      </c>
      <c r="B126" s="87" t="s">
        <v>388</v>
      </c>
      <c r="C126" s="87" t="s">
        <v>1705</v>
      </c>
      <c r="D126" s="87" t="s">
        <v>1704</v>
      </c>
      <c r="E126" s="87" t="s">
        <v>520</v>
      </c>
      <c r="F126" s="2">
        <v>45444</v>
      </c>
      <c r="G126">
        <v>38</v>
      </c>
      <c r="H126">
        <v>37</v>
      </c>
      <c r="I126">
        <v>0</v>
      </c>
      <c r="J126">
        <v>37</v>
      </c>
      <c r="K126">
        <v>30</v>
      </c>
      <c r="L126">
        <v>12</v>
      </c>
      <c r="M126">
        <v>13</v>
      </c>
      <c r="N126">
        <v>9</v>
      </c>
      <c r="P126">
        <v>13</v>
      </c>
      <c r="Q126">
        <v>9</v>
      </c>
      <c r="R126">
        <v>7</v>
      </c>
      <c r="S126">
        <v>2</v>
      </c>
      <c r="T126">
        <v>13</v>
      </c>
      <c r="U126">
        <v>307</v>
      </c>
      <c r="V126">
        <v>75</v>
      </c>
      <c r="W126">
        <v>0</v>
      </c>
      <c r="X126">
        <v>0</v>
      </c>
      <c r="Y126">
        <v>6</v>
      </c>
      <c r="Z126">
        <v>2</v>
      </c>
      <c r="AA126">
        <v>38</v>
      </c>
      <c r="AB126">
        <v>13</v>
      </c>
    </row>
    <row r="127" spans="1:28" x14ac:dyDescent="0.25">
      <c r="A127" s="87" t="s">
        <v>519</v>
      </c>
      <c r="B127" s="87" t="s">
        <v>388</v>
      </c>
      <c r="C127" s="87" t="s">
        <v>1705</v>
      </c>
      <c r="D127" s="87" t="s">
        <v>1704</v>
      </c>
      <c r="E127" s="87" t="s">
        <v>520</v>
      </c>
      <c r="F127" s="2">
        <v>45474</v>
      </c>
      <c r="G127">
        <v>79</v>
      </c>
      <c r="H127">
        <v>79</v>
      </c>
      <c r="I127">
        <v>0</v>
      </c>
      <c r="J127">
        <v>76</v>
      </c>
      <c r="K127">
        <v>65</v>
      </c>
      <c r="L127">
        <v>34</v>
      </c>
      <c r="M127">
        <v>35</v>
      </c>
      <c r="N127">
        <v>22</v>
      </c>
      <c r="P127">
        <v>34</v>
      </c>
      <c r="Q127">
        <v>22</v>
      </c>
      <c r="R127">
        <v>19</v>
      </c>
      <c r="S127">
        <v>8</v>
      </c>
      <c r="T127">
        <v>35</v>
      </c>
      <c r="U127">
        <v>307</v>
      </c>
      <c r="V127">
        <v>74</v>
      </c>
      <c r="W127">
        <v>0</v>
      </c>
      <c r="X127">
        <v>1</v>
      </c>
      <c r="Y127">
        <v>14</v>
      </c>
      <c r="Z127">
        <v>8</v>
      </c>
      <c r="AA127">
        <v>79</v>
      </c>
      <c r="AB127">
        <v>35</v>
      </c>
    </row>
    <row r="128" spans="1:28" x14ac:dyDescent="0.25">
      <c r="A128" s="87" t="s">
        <v>513</v>
      </c>
      <c r="B128" s="87" t="s">
        <v>388</v>
      </c>
      <c r="C128" s="87" t="s">
        <v>1705</v>
      </c>
      <c r="D128" s="87" t="s">
        <v>1704</v>
      </c>
      <c r="E128" s="87" t="s">
        <v>514</v>
      </c>
      <c r="F128" s="2">
        <v>45413</v>
      </c>
      <c r="G128">
        <v>15</v>
      </c>
      <c r="H128">
        <v>15</v>
      </c>
      <c r="I128">
        <v>0</v>
      </c>
      <c r="J128">
        <v>13</v>
      </c>
      <c r="K128">
        <v>9</v>
      </c>
      <c r="L128">
        <v>2</v>
      </c>
      <c r="M128">
        <v>2</v>
      </c>
      <c r="N128">
        <v>0</v>
      </c>
      <c r="P128">
        <v>0</v>
      </c>
      <c r="Q128">
        <v>0</v>
      </c>
      <c r="R128">
        <v>0</v>
      </c>
      <c r="S128">
        <v>0</v>
      </c>
      <c r="T128">
        <v>2</v>
      </c>
      <c r="U128">
        <v>490</v>
      </c>
      <c r="V128">
        <v>133</v>
      </c>
      <c r="W128">
        <v>0</v>
      </c>
      <c r="X128">
        <v>0</v>
      </c>
      <c r="Y128">
        <v>0</v>
      </c>
      <c r="Z128">
        <v>0</v>
      </c>
      <c r="AA128">
        <v>15</v>
      </c>
      <c r="AB128">
        <v>2</v>
      </c>
    </row>
    <row r="129" spans="1:28" x14ac:dyDescent="0.25">
      <c r="A129" s="87" t="s">
        <v>513</v>
      </c>
      <c r="B129" s="87" t="s">
        <v>388</v>
      </c>
      <c r="C129" s="87" t="s">
        <v>1705</v>
      </c>
      <c r="D129" s="87" t="s">
        <v>1704</v>
      </c>
      <c r="E129" s="87" t="s">
        <v>514</v>
      </c>
      <c r="F129" s="2">
        <v>45444</v>
      </c>
      <c r="G129">
        <v>37</v>
      </c>
      <c r="H129">
        <v>34</v>
      </c>
      <c r="I129">
        <v>0</v>
      </c>
      <c r="J129">
        <v>29</v>
      </c>
      <c r="K129">
        <v>18</v>
      </c>
      <c r="L129">
        <v>5</v>
      </c>
      <c r="M129">
        <v>7</v>
      </c>
      <c r="N129">
        <v>0</v>
      </c>
      <c r="P129">
        <v>0</v>
      </c>
      <c r="Q129">
        <v>0</v>
      </c>
      <c r="R129">
        <v>15</v>
      </c>
      <c r="S129">
        <v>0</v>
      </c>
      <c r="T129">
        <v>7</v>
      </c>
      <c r="U129">
        <v>504</v>
      </c>
      <c r="V129">
        <v>133</v>
      </c>
      <c r="W129">
        <v>0</v>
      </c>
      <c r="X129">
        <v>0</v>
      </c>
      <c r="Y129">
        <v>0</v>
      </c>
      <c r="Z129">
        <v>0</v>
      </c>
      <c r="AA129">
        <v>37</v>
      </c>
      <c r="AB129">
        <v>7</v>
      </c>
    </row>
    <row r="130" spans="1:28" x14ac:dyDescent="0.25">
      <c r="A130" s="87" t="s">
        <v>513</v>
      </c>
      <c r="B130" s="87" t="s">
        <v>388</v>
      </c>
      <c r="C130" s="87" t="s">
        <v>1705</v>
      </c>
      <c r="D130" s="87" t="s">
        <v>1704</v>
      </c>
      <c r="E130" s="87" t="s">
        <v>514</v>
      </c>
      <c r="F130" s="2">
        <v>45474</v>
      </c>
      <c r="G130">
        <v>164</v>
      </c>
      <c r="H130">
        <v>159</v>
      </c>
      <c r="I130">
        <v>0</v>
      </c>
      <c r="J130">
        <v>160</v>
      </c>
      <c r="K130">
        <v>32</v>
      </c>
      <c r="L130">
        <v>8</v>
      </c>
      <c r="M130">
        <v>14</v>
      </c>
      <c r="N130">
        <v>2</v>
      </c>
      <c r="P130">
        <v>1</v>
      </c>
      <c r="Q130">
        <v>0</v>
      </c>
      <c r="R130">
        <v>65</v>
      </c>
      <c r="S130">
        <v>3</v>
      </c>
      <c r="T130">
        <v>14</v>
      </c>
      <c r="U130">
        <v>501</v>
      </c>
      <c r="V130">
        <v>134</v>
      </c>
      <c r="W130">
        <v>2</v>
      </c>
      <c r="X130">
        <v>0</v>
      </c>
      <c r="Y130">
        <v>0</v>
      </c>
      <c r="Z130">
        <v>0</v>
      </c>
      <c r="AA130">
        <v>163</v>
      </c>
      <c r="AB130">
        <v>14</v>
      </c>
    </row>
    <row r="131" spans="1:28" x14ac:dyDescent="0.25">
      <c r="A131" s="87" t="s">
        <v>525</v>
      </c>
      <c r="B131" s="87" t="s">
        <v>388</v>
      </c>
      <c r="C131" s="87" t="s">
        <v>1705</v>
      </c>
      <c r="D131" s="87" t="s">
        <v>1704</v>
      </c>
      <c r="E131" s="87" t="s">
        <v>526</v>
      </c>
      <c r="F131" s="2">
        <v>45413</v>
      </c>
      <c r="G131">
        <v>18</v>
      </c>
      <c r="H131">
        <v>18</v>
      </c>
      <c r="I131">
        <v>0</v>
      </c>
      <c r="J131">
        <v>18</v>
      </c>
      <c r="K131">
        <v>17</v>
      </c>
      <c r="L131">
        <v>7</v>
      </c>
      <c r="M131">
        <v>7</v>
      </c>
      <c r="N131">
        <v>7</v>
      </c>
      <c r="P131">
        <v>0</v>
      </c>
      <c r="Q131">
        <v>0</v>
      </c>
      <c r="R131">
        <v>0</v>
      </c>
      <c r="S131">
        <v>0</v>
      </c>
      <c r="T131">
        <v>7</v>
      </c>
      <c r="U131">
        <v>647</v>
      </c>
      <c r="V131">
        <v>262</v>
      </c>
      <c r="W131">
        <v>1</v>
      </c>
      <c r="X131">
        <v>0</v>
      </c>
      <c r="Y131">
        <v>4</v>
      </c>
      <c r="Z131">
        <v>0</v>
      </c>
      <c r="AA131">
        <v>18</v>
      </c>
      <c r="AB131">
        <v>7</v>
      </c>
    </row>
    <row r="132" spans="1:28" x14ac:dyDescent="0.25">
      <c r="A132" s="87" t="s">
        <v>525</v>
      </c>
      <c r="B132" s="87" t="s">
        <v>388</v>
      </c>
      <c r="C132" s="87" t="s">
        <v>1705</v>
      </c>
      <c r="D132" s="87" t="s">
        <v>1704</v>
      </c>
      <c r="E132" s="87" t="s">
        <v>526</v>
      </c>
      <c r="F132" s="2">
        <v>45444</v>
      </c>
      <c r="G132">
        <v>68</v>
      </c>
      <c r="H132">
        <v>68</v>
      </c>
      <c r="I132">
        <v>0</v>
      </c>
      <c r="J132">
        <v>68</v>
      </c>
      <c r="K132">
        <v>67</v>
      </c>
      <c r="L132">
        <v>37</v>
      </c>
      <c r="M132">
        <v>37</v>
      </c>
      <c r="N132">
        <v>35</v>
      </c>
      <c r="P132">
        <v>0</v>
      </c>
      <c r="Q132">
        <v>3</v>
      </c>
      <c r="R132">
        <v>16</v>
      </c>
      <c r="S132">
        <v>18</v>
      </c>
      <c r="T132">
        <v>37</v>
      </c>
      <c r="U132">
        <v>650</v>
      </c>
      <c r="V132">
        <v>264</v>
      </c>
      <c r="W132">
        <v>3</v>
      </c>
      <c r="X132">
        <v>3</v>
      </c>
      <c r="Y132">
        <v>9</v>
      </c>
      <c r="Z132">
        <v>3</v>
      </c>
      <c r="AA132">
        <v>68</v>
      </c>
      <c r="AB132">
        <v>37</v>
      </c>
    </row>
    <row r="133" spans="1:28" x14ac:dyDescent="0.25">
      <c r="A133" s="87" t="s">
        <v>525</v>
      </c>
      <c r="B133" s="87" t="s">
        <v>388</v>
      </c>
      <c r="C133" s="87" t="s">
        <v>1705</v>
      </c>
      <c r="D133" s="87" t="s">
        <v>1704</v>
      </c>
      <c r="E133" s="87" t="s">
        <v>526</v>
      </c>
      <c r="F133" s="2">
        <v>45474</v>
      </c>
      <c r="G133">
        <v>102</v>
      </c>
      <c r="H133">
        <v>101</v>
      </c>
      <c r="I133">
        <v>0</v>
      </c>
      <c r="J133">
        <v>102</v>
      </c>
      <c r="K133">
        <v>100</v>
      </c>
      <c r="L133">
        <v>52</v>
      </c>
      <c r="M133">
        <v>53</v>
      </c>
      <c r="N133">
        <v>51</v>
      </c>
      <c r="P133">
        <v>2</v>
      </c>
      <c r="Q133">
        <v>3</v>
      </c>
      <c r="R133">
        <v>27</v>
      </c>
      <c r="S133">
        <v>26</v>
      </c>
      <c r="T133">
        <v>53</v>
      </c>
      <c r="U133">
        <v>641</v>
      </c>
      <c r="V133">
        <v>267</v>
      </c>
      <c r="W133">
        <v>5</v>
      </c>
      <c r="X133">
        <v>5</v>
      </c>
      <c r="Y133">
        <v>19</v>
      </c>
      <c r="Z133">
        <v>4</v>
      </c>
      <c r="AA133">
        <v>102</v>
      </c>
      <c r="AB133">
        <v>53</v>
      </c>
    </row>
    <row r="134" spans="1:28" x14ac:dyDescent="0.25">
      <c r="A134" s="87" t="s">
        <v>442</v>
      </c>
      <c r="B134" s="87" t="s">
        <v>388</v>
      </c>
      <c r="C134" s="87" t="s">
        <v>1527</v>
      </c>
      <c r="D134" s="87" t="s">
        <v>432</v>
      </c>
      <c r="E134" s="87" t="s">
        <v>443</v>
      </c>
      <c r="F134" s="2">
        <v>45413</v>
      </c>
      <c r="G134">
        <v>40</v>
      </c>
      <c r="H134">
        <v>40</v>
      </c>
      <c r="I134">
        <v>5</v>
      </c>
      <c r="J134">
        <v>39</v>
      </c>
      <c r="K134">
        <v>36</v>
      </c>
      <c r="L134">
        <v>12</v>
      </c>
      <c r="M134">
        <v>15</v>
      </c>
      <c r="N134">
        <v>10</v>
      </c>
      <c r="P134">
        <v>22</v>
      </c>
      <c r="Q134">
        <v>2</v>
      </c>
      <c r="R134">
        <v>0</v>
      </c>
      <c r="S134">
        <v>0</v>
      </c>
      <c r="T134">
        <v>15</v>
      </c>
      <c r="U134">
        <v>892</v>
      </c>
      <c r="V134">
        <v>290</v>
      </c>
      <c r="W134">
        <v>0</v>
      </c>
      <c r="X134">
        <v>2</v>
      </c>
      <c r="Y134">
        <v>5</v>
      </c>
      <c r="Z134">
        <v>1</v>
      </c>
      <c r="AA134">
        <v>40</v>
      </c>
      <c r="AB134">
        <v>15</v>
      </c>
    </row>
    <row r="135" spans="1:28" x14ac:dyDescent="0.25">
      <c r="A135" s="87" t="s">
        <v>442</v>
      </c>
      <c r="B135" s="87" t="s">
        <v>388</v>
      </c>
      <c r="C135" s="87" t="s">
        <v>1527</v>
      </c>
      <c r="D135" s="87" t="s">
        <v>432</v>
      </c>
      <c r="E135" s="87" t="s">
        <v>443</v>
      </c>
      <c r="F135" s="2">
        <v>45444</v>
      </c>
      <c r="G135">
        <v>105</v>
      </c>
      <c r="H135">
        <v>104</v>
      </c>
      <c r="I135">
        <v>11</v>
      </c>
      <c r="J135">
        <v>101</v>
      </c>
      <c r="K135">
        <v>82</v>
      </c>
      <c r="L135">
        <v>56</v>
      </c>
      <c r="M135">
        <v>61</v>
      </c>
      <c r="N135">
        <v>35</v>
      </c>
      <c r="P135">
        <v>54</v>
      </c>
      <c r="Q135">
        <v>19</v>
      </c>
      <c r="R135">
        <v>50</v>
      </c>
      <c r="S135">
        <v>29</v>
      </c>
      <c r="T135">
        <v>60</v>
      </c>
      <c r="U135">
        <v>881</v>
      </c>
      <c r="V135">
        <v>289</v>
      </c>
      <c r="W135">
        <v>3</v>
      </c>
      <c r="X135">
        <v>5</v>
      </c>
      <c r="Y135">
        <v>26</v>
      </c>
      <c r="Z135">
        <v>9</v>
      </c>
      <c r="AA135">
        <v>105</v>
      </c>
      <c r="AB135">
        <v>61</v>
      </c>
    </row>
    <row r="136" spans="1:28" x14ac:dyDescent="0.25">
      <c r="A136" s="87" t="s">
        <v>442</v>
      </c>
      <c r="B136" s="87" t="s">
        <v>388</v>
      </c>
      <c r="C136" s="87" t="s">
        <v>1527</v>
      </c>
      <c r="D136" s="87" t="s">
        <v>432</v>
      </c>
      <c r="E136" s="87" t="s">
        <v>443</v>
      </c>
      <c r="F136" s="2">
        <v>45474</v>
      </c>
      <c r="G136">
        <v>157</v>
      </c>
      <c r="H136">
        <v>156</v>
      </c>
      <c r="I136">
        <v>13</v>
      </c>
      <c r="J136">
        <v>152</v>
      </c>
      <c r="K136">
        <v>126</v>
      </c>
      <c r="L136">
        <v>69</v>
      </c>
      <c r="M136">
        <v>76</v>
      </c>
      <c r="N136">
        <v>40</v>
      </c>
      <c r="P136">
        <v>82</v>
      </c>
      <c r="Q136">
        <v>22</v>
      </c>
      <c r="R136">
        <v>76</v>
      </c>
      <c r="S136">
        <v>37</v>
      </c>
      <c r="T136">
        <v>75</v>
      </c>
      <c r="U136">
        <v>885</v>
      </c>
      <c r="V136">
        <v>289</v>
      </c>
      <c r="W136">
        <v>3</v>
      </c>
      <c r="X136">
        <v>6</v>
      </c>
      <c r="Y136">
        <v>31</v>
      </c>
      <c r="Z136">
        <v>11</v>
      </c>
      <c r="AA136">
        <v>157</v>
      </c>
      <c r="AB136">
        <v>76</v>
      </c>
    </row>
    <row r="137" spans="1:28" x14ac:dyDescent="0.25">
      <c r="A137" s="87" t="s">
        <v>437</v>
      </c>
      <c r="B137" s="87" t="s">
        <v>388</v>
      </c>
      <c r="C137" s="87" t="s">
        <v>1527</v>
      </c>
      <c r="D137" s="87" t="s">
        <v>432</v>
      </c>
      <c r="E137" s="87" t="s">
        <v>438</v>
      </c>
      <c r="F137" s="2">
        <v>45413</v>
      </c>
      <c r="G137">
        <v>7</v>
      </c>
      <c r="H137">
        <v>5</v>
      </c>
      <c r="I137">
        <v>0</v>
      </c>
      <c r="J137">
        <v>5</v>
      </c>
      <c r="K137">
        <v>3</v>
      </c>
      <c r="L137">
        <v>0</v>
      </c>
      <c r="M137">
        <v>3</v>
      </c>
      <c r="N137">
        <v>0</v>
      </c>
      <c r="P137">
        <v>0</v>
      </c>
      <c r="Q137">
        <v>0</v>
      </c>
      <c r="R137">
        <v>0</v>
      </c>
      <c r="S137">
        <v>0</v>
      </c>
      <c r="T137">
        <v>1</v>
      </c>
      <c r="U137">
        <v>436</v>
      </c>
      <c r="V137">
        <v>120</v>
      </c>
      <c r="W137">
        <v>0</v>
      </c>
      <c r="X137">
        <v>1</v>
      </c>
      <c r="Y137">
        <v>0</v>
      </c>
      <c r="Z137">
        <v>0</v>
      </c>
      <c r="AA137">
        <v>7</v>
      </c>
      <c r="AB137">
        <v>3</v>
      </c>
    </row>
    <row r="138" spans="1:28" x14ac:dyDescent="0.25">
      <c r="A138" s="87" t="s">
        <v>437</v>
      </c>
      <c r="B138" s="87" t="s">
        <v>388</v>
      </c>
      <c r="C138" s="87" t="s">
        <v>1527</v>
      </c>
      <c r="D138" s="87" t="s">
        <v>432</v>
      </c>
      <c r="E138" s="87" t="s">
        <v>438</v>
      </c>
      <c r="F138" s="2">
        <v>45444</v>
      </c>
      <c r="G138">
        <v>40</v>
      </c>
      <c r="H138">
        <v>38</v>
      </c>
      <c r="I138">
        <v>0</v>
      </c>
      <c r="J138">
        <v>36</v>
      </c>
      <c r="K138">
        <v>5</v>
      </c>
      <c r="L138">
        <v>0</v>
      </c>
      <c r="M138">
        <v>4</v>
      </c>
      <c r="N138">
        <v>0</v>
      </c>
      <c r="P138">
        <v>0</v>
      </c>
      <c r="Q138">
        <v>0</v>
      </c>
      <c r="R138">
        <v>23</v>
      </c>
      <c r="S138">
        <v>2</v>
      </c>
      <c r="T138">
        <v>2</v>
      </c>
      <c r="U138">
        <v>435</v>
      </c>
      <c r="V138">
        <v>120</v>
      </c>
      <c r="W138">
        <v>3</v>
      </c>
      <c r="X138">
        <v>1</v>
      </c>
      <c r="Y138">
        <v>0</v>
      </c>
      <c r="Z138">
        <v>0</v>
      </c>
      <c r="AA138">
        <v>40</v>
      </c>
      <c r="AB138">
        <v>4</v>
      </c>
    </row>
    <row r="139" spans="1:28" x14ac:dyDescent="0.25">
      <c r="A139" s="87" t="s">
        <v>437</v>
      </c>
      <c r="B139" s="87" t="s">
        <v>388</v>
      </c>
      <c r="C139" s="87" t="s">
        <v>1527</v>
      </c>
      <c r="D139" s="87" t="s">
        <v>432</v>
      </c>
      <c r="E139" s="87" t="s">
        <v>438</v>
      </c>
      <c r="F139" s="2">
        <v>45474</v>
      </c>
      <c r="G139">
        <v>87</v>
      </c>
      <c r="H139">
        <v>85</v>
      </c>
      <c r="I139">
        <v>0</v>
      </c>
      <c r="J139">
        <v>78</v>
      </c>
      <c r="K139">
        <v>6</v>
      </c>
      <c r="L139">
        <v>6</v>
      </c>
      <c r="M139">
        <v>10</v>
      </c>
      <c r="N139">
        <v>0</v>
      </c>
      <c r="P139">
        <v>0</v>
      </c>
      <c r="Q139">
        <v>0</v>
      </c>
      <c r="R139">
        <v>49</v>
      </c>
      <c r="S139">
        <v>6</v>
      </c>
      <c r="T139">
        <v>8</v>
      </c>
      <c r="U139">
        <v>434</v>
      </c>
      <c r="V139">
        <v>119</v>
      </c>
      <c r="W139">
        <v>7</v>
      </c>
      <c r="X139">
        <v>3</v>
      </c>
      <c r="Y139">
        <v>0</v>
      </c>
      <c r="Z139">
        <v>0</v>
      </c>
      <c r="AA139">
        <v>87</v>
      </c>
      <c r="AB139">
        <v>10</v>
      </c>
    </row>
    <row r="140" spans="1:28" x14ac:dyDescent="0.25">
      <c r="A140" s="87" t="s">
        <v>430</v>
      </c>
      <c r="B140" s="87" t="s">
        <v>388</v>
      </c>
      <c r="C140" s="87" t="s">
        <v>1527</v>
      </c>
      <c r="D140" s="87" t="s">
        <v>432</v>
      </c>
      <c r="E140" s="87" t="s">
        <v>1604</v>
      </c>
      <c r="F140" s="2">
        <v>45413</v>
      </c>
      <c r="G140">
        <v>24</v>
      </c>
      <c r="H140">
        <v>22</v>
      </c>
      <c r="I140">
        <v>0</v>
      </c>
      <c r="J140">
        <v>24</v>
      </c>
      <c r="K140">
        <v>20</v>
      </c>
      <c r="L140">
        <v>12</v>
      </c>
      <c r="M140">
        <v>14</v>
      </c>
      <c r="N140">
        <v>13</v>
      </c>
      <c r="P140">
        <v>1</v>
      </c>
      <c r="Q140">
        <v>1</v>
      </c>
      <c r="R140">
        <v>0</v>
      </c>
      <c r="S140">
        <v>0</v>
      </c>
      <c r="T140">
        <v>14</v>
      </c>
      <c r="U140">
        <v>694</v>
      </c>
      <c r="V140">
        <v>200</v>
      </c>
      <c r="W140">
        <v>0</v>
      </c>
      <c r="X140">
        <v>4</v>
      </c>
      <c r="Y140">
        <v>3</v>
      </c>
      <c r="Z140">
        <v>2</v>
      </c>
      <c r="AA140">
        <v>24</v>
      </c>
      <c r="AB140">
        <v>14</v>
      </c>
    </row>
    <row r="141" spans="1:28" x14ac:dyDescent="0.25">
      <c r="A141" s="87" t="s">
        <v>430</v>
      </c>
      <c r="B141" s="87" t="s">
        <v>388</v>
      </c>
      <c r="C141" s="87" t="s">
        <v>1527</v>
      </c>
      <c r="D141" s="87" t="s">
        <v>432</v>
      </c>
      <c r="E141" s="87" t="s">
        <v>1604</v>
      </c>
      <c r="F141" s="2">
        <v>45444</v>
      </c>
      <c r="G141">
        <v>51</v>
      </c>
      <c r="H141">
        <v>48</v>
      </c>
      <c r="I141">
        <v>0</v>
      </c>
      <c r="J141">
        <v>50</v>
      </c>
      <c r="K141">
        <v>35</v>
      </c>
      <c r="L141">
        <v>17</v>
      </c>
      <c r="M141">
        <v>19</v>
      </c>
      <c r="N141">
        <v>16</v>
      </c>
      <c r="P141">
        <v>1</v>
      </c>
      <c r="Q141">
        <v>2</v>
      </c>
      <c r="R141">
        <v>13</v>
      </c>
      <c r="S141">
        <v>8</v>
      </c>
      <c r="T141">
        <v>19</v>
      </c>
      <c r="U141">
        <v>697</v>
      </c>
      <c r="V141">
        <v>200</v>
      </c>
      <c r="W141">
        <v>1</v>
      </c>
      <c r="X141">
        <v>5</v>
      </c>
      <c r="Y141">
        <v>3</v>
      </c>
      <c r="Z141">
        <v>2</v>
      </c>
      <c r="AA141">
        <v>51</v>
      </c>
      <c r="AB141">
        <v>19</v>
      </c>
    </row>
    <row r="142" spans="1:28" x14ac:dyDescent="0.25">
      <c r="A142" s="87" t="s">
        <v>430</v>
      </c>
      <c r="B142" s="87" t="s">
        <v>388</v>
      </c>
      <c r="C142" s="87" t="s">
        <v>1527</v>
      </c>
      <c r="D142" s="87" t="s">
        <v>432</v>
      </c>
      <c r="E142" s="87" t="s">
        <v>1604</v>
      </c>
      <c r="F142" s="2">
        <v>45474</v>
      </c>
      <c r="G142">
        <v>74</v>
      </c>
      <c r="H142">
        <v>71</v>
      </c>
      <c r="I142">
        <v>0</v>
      </c>
      <c r="J142">
        <v>73</v>
      </c>
      <c r="K142">
        <v>50</v>
      </c>
      <c r="L142">
        <v>21</v>
      </c>
      <c r="M142">
        <v>22</v>
      </c>
      <c r="N142">
        <v>20</v>
      </c>
      <c r="P142">
        <v>1</v>
      </c>
      <c r="Q142">
        <v>2</v>
      </c>
      <c r="R142">
        <v>20</v>
      </c>
      <c r="S142">
        <v>9</v>
      </c>
      <c r="T142">
        <v>22</v>
      </c>
      <c r="U142">
        <v>703</v>
      </c>
      <c r="V142">
        <v>198</v>
      </c>
      <c r="W142">
        <v>1</v>
      </c>
      <c r="X142">
        <v>5</v>
      </c>
      <c r="Y142">
        <v>3</v>
      </c>
      <c r="Z142">
        <v>3</v>
      </c>
      <c r="AA142">
        <v>74</v>
      </c>
      <c r="AB142">
        <v>22</v>
      </c>
    </row>
    <row r="143" spans="1:28" x14ac:dyDescent="0.25">
      <c r="A143" s="87" t="s">
        <v>465</v>
      </c>
      <c r="B143" s="87" t="s">
        <v>388</v>
      </c>
      <c r="C143" s="87" t="s">
        <v>1530</v>
      </c>
      <c r="D143" s="87" t="s">
        <v>448</v>
      </c>
      <c r="E143" s="87" t="s">
        <v>1474</v>
      </c>
      <c r="F143" s="2">
        <v>45413</v>
      </c>
      <c r="G143">
        <v>12</v>
      </c>
      <c r="H143">
        <v>12</v>
      </c>
      <c r="I143">
        <v>0</v>
      </c>
      <c r="J143">
        <v>12</v>
      </c>
      <c r="K143">
        <v>9</v>
      </c>
      <c r="L143">
        <v>3</v>
      </c>
      <c r="M143">
        <v>3</v>
      </c>
      <c r="N143">
        <v>3</v>
      </c>
      <c r="P143">
        <v>8</v>
      </c>
      <c r="Q143">
        <v>3</v>
      </c>
      <c r="R143">
        <v>0</v>
      </c>
      <c r="S143">
        <v>0</v>
      </c>
      <c r="T143">
        <v>3</v>
      </c>
      <c r="U143">
        <v>201</v>
      </c>
      <c r="V143">
        <v>58</v>
      </c>
      <c r="W143">
        <v>0</v>
      </c>
      <c r="X143">
        <v>1</v>
      </c>
      <c r="Y143">
        <v>2</v>
      </c>
      <c r="Z143">
        <v>0</v>
      </c>
      <c r="AA143">
        <v>12</v>
      </c>
      <c r="AB143">
        <v>3</v>
      </c>
    </row>
    <row r="144" spans="1:28" x14ac:dyDescent="0.25">
      <c r="A144" s="87" t="s">
        <v>465</v>
      </c>
      <c r="B144" s="87" t="s">
        <v>388</v>
      </c>
      <c r="C144" s="87" t="s">
        <v>1530</v>
      </c>
      <c r="D144" s="87" t="s">
        <v>448</v>
      </c>
      <c r="E144" s="87" t="s">
        <v>1474</v>
      </c>
      <c r="F144" s="2">
        <v>45444</v>
      </c>
      <c r="G144">
        <v>43</v>
      </c>
      <c r="H144">
        <v>41</v>
      </c>
      <c r="I144">
        <v>0</v>
      </c>
      <c r="J144">
        <v>42</v>
      </c>
      <c r="K144">
        <v>34</v>
      </c>
      <c r="L144">
        <v>18</v>
      </c>
      <c r="M144">
        <v>18</v>
      </c>
      <c r="N144">
        <v>15</v>
      </c>
      <c r="P144">
        <v>33</v>
      </c>
      <c r="Q144">
        <v>16</v>
      </c>
      <c r="R144">
        <v>19</v>
      </c>
      <c r="S144">
        <v>8</v>
      </c>
      <c r="T144">
        <v>18</v>
      </c>
      <c r="U144">
        <v>200</v>
      </c>
      <c r="V144">
        <v>58</v>
      </c>
      <c r="W144">
        <v>0</v>
      </c>
      <c r="X144">
        <v>1</v>
      </c>
      <c r="Y144">
        <v>3</v>
      </c>
      <c r="Z144">
        <v>0</v>
      </c>
      <c r="AA144">
        <v>43</v>
      </c>
      <c r="AB144">
        <v>18</v>
      </c>
    </row>
    <row r="145" spans="1:28" x14ac:dyDescent="0.25">
      <c r="A145" s="87" t="s">
        <v>465</v>
      </c>
      <c r="B145" s="87" t="s">
        <v>388</v>
      </c>
      <c r="C145" s="87" t="s">
        <v>1530</v>
      </c>
      <c r="D145" s="87" t="s">
        <v>448</v>
      </c>
      <c r="E145" s="87" t="s">
        <v>1474</v>
      </c>
      <c r="F145" s="2">
        <v>45474</v>
      </c>
      <c r="G145">
        <v>66</v>
      </c>
      <c r="H145">
        <v>65</v>
      </c>
      <c r="I145">
        <v>0</v>
      </c>
      <c r="J145">
        <v>65</v>
      </c>
      <c r="K145">
        <v>54</v>
      </c>
      <c r="L145">
        <v>28</v>
      </c>
      <c r="M145">
        <v>28</v>
      </c>
      <c r="N145">
        <v>22</v>
      </c>
      <c r="P145">
        <v>53</v>
      </c>
      <c r="Q145">
        <v>25</v>
      </c>
      <c r="R145">
        <v>30</v>
      </c>
      <c r="S145">
        <v>14</v>
      </c>
      <c r="T145">
        <v>27</v>
      </c>
      <c r="U145">
        <v>201</v>
      </c>
      <c r="V145">
        <v>58</v>
      </c>
      <c r="W145">
        <v>0</v>
      </c>
      <c r="X145">
        <v>2</v>
      </c>
      <c r="Y145">
        <v>5</v>
      </c>
      <c r="Z145">
        <v>0</v>
      </c>
      <c r="AA145">
        <v>66</v>
      </c>
      <c r="AB145">
        <v>28</v>
      </c>
    </row>
    <row r="146" spans="1:28" x14ac:dyDescent="0.25">
      <c r="A146" s="87" t="s">
        <v>447</v>
      </c>
      <c r="B146" s="87" t="s">
        <v>388</v>
      </c>
      <c r="C146" s="87" t="s">
        <v>1530</v>
      </c>
      <c r="D146" s="87" t="s">
        <v>448</v>
      </c>
      <c r="E146" s="87" t="s">
        <v>1529</v>
      </c>
      <c r="F146" s="2">
        <v>45413</v>
      </c>
      <c r="G146">
        <v>9</v>
      </c>
      <c r="H146">
        <v>9</v>
      </c>
      <c r="I146">
        <v>0</v>
      </c>
      <c r="J146">
        <v>9</v>
      </c>
      <c r="K146">
        <v>9</v>
      </c>
      <c r="L146">
        <v>0</v>
      </c>
      <c r="M146">
        <v>0</v>
      </c>
      <c r="N146">
        <v>0</v>
      </c>
      <c r="P146">
        <v>3</v>
      </c>
      <c r="Q146">
        <v>0</v>
      </c>
      <c r="R146">
        <v>0</v>
      </c>
      <c r="S146">
        <v>0</v>
      </c>
      <c r="T146">
        <v>0</v>
      </c>
      <c r="U146">
        <v>136</v>
      </c>
      <c r="V146">
        <v>18</v>
      </c>
      <c r="W146">
        <v>0</v>
      </c>
      <c r="X146">
        <v>0</v>
      </c>
      <c r="Y146">
        <v>0</v>
      </c>
      <c r="Z146">
        <v>0</v>
      </c>
      <c r="AA146">
        <v>9</v>
      </c>
      <c r="AB146">
        <v>0</v>
      </c>
    </row>
    <row r="147" spans="1:28" x14ac:dyDescent="0.25">
      <c r="A147" s="87" t="s">
        <v>447</v>
      </c>
      <c r="B147" s="87" t="s">
        <v>388</v>
      </c>
      <c r="C147" s="87" t="s">
        <v>1530</v>
      </c>
      <c r="D147" s="87" t="s">
        <v>448</v>
      </c>
      <c r="E147" s="87" t="s">
        <v>1529</v>
      </c>
      <c r="F147" s="2">
        <v>45444</v>
      </c>
      <c r="G147">
        <v>11</v>
      </c>
      <c r="H147">
        <v>11</v>
      </c>
      <c r="I147">
        <v>0</v>
      </c>
      <c r="J147">
        <v>11</v>
      </c>
      <c r="K147">
        <v>11</v>
      </c>
      <c r="L147">
        <v>1</v>
      </c>
      <c r="M147">
        <v>1</v>
      </c>
      <c r="N147">
        <v>1</v>
      </c>
      <c r="P147">
        <v>5</v>
      </c>
      <c r="Q147">
        <v>1</v>
      </c>
      <c r="R147">
        <v>5</v>
      </c>
      <c r="S147">
        <v>0</v>
      </c>
      <c r="T147">
        <v>1</v>
      </c>
      <c r="U147">
        <v>140</v>
      </c>
      <c r="V147">
        <v>18</v>
      </c>
      <c r="W147">
        <v>0</v>
      </c>
      <c r="X147">
        <v>0</v>
      </c>
      <c r="Y147">
        <v>0</v>
      </c>
      <c r="Z147">
        <v>0</v>
      </c>
      <c r="AA147">
        <v>11</v>
      </c>
      <c r="AB147">
        <v>1</v>
      </c>
    </row>
    <row r="148" spans="1:28" x14ac:dyDescent="0.25">
      <c r="A148" s="87" t="s">
        <v>447</v>
      </c>
      <c r="B148" s="87" t="s">
        <v>388</v>
      </c>
      <c r="C148" s="87" t="s">
        <v>1530</v>
      </c>
      <c r="D148" s="87" t="s">
        <v>448</v>
      </c>
      <c r="E148" s="87" t="s">
        <v>1529</v>
      </c>
      <c r="F148" s="2">
        <v>45474</v>
      </c>
      <c r="G148">
        <v>23</v>
      </c>
      <c r="H148">
        <v>23</v>
      </c>
      <c r="I148">
        <v>0</v>
      </c>
      <c r="J148">
        <v>22</v>
      </c>
      <c r="K148">
        <v>21</v>
      </c>
      <c r="L148">
        <v>4</v>
      </c>
      <c r="M148">
        <v>5</v>
      </c>
      <c r="N148">
        <v>4</v>
      </c>
      <c r="P148">
        <v>9</v>
      </c>
      <c r="Q148">
        <v>1</v>
      </c>
      <c r="R148">
        <v>10</v>
      </c>
      <c r="S148">
        <v>0</v>
      </c>
      <c r="T148">
        <v>5</v>
      </c>
      <c r="U148">
        <v>142</v>
      </c>
      <c r="V148">
        <v>19</v>
      </c>
      <c r="W148">
        <v>0</v>
      </c>
      <c r="X148">
        <v>0</v>
      </c>
      <c r="Y148">
        <v>0</v>
      </c>
      <c r="Z148">
        <v>0</v>
      </c>
      <c r="AA148">
        <v>22</v>
      </c>
      <c r="AB148">
        <v>4</v>
      </c>
    </row>
    <row r="149" spans="1:28" x14ac:dyDescent="0.25">
      <c r="A149" s="87" t="s">
        <v>471</v>
      </c>
      <c r="B149" s="87" t="s">
        <v>388</v>
      </c>
      <c r="C149" s="87" t="s">
        <v>1530</v>
      </c>
      <c r="D149" s="87" t="s">
        <v>448</v>
      </c>
      <c r="E149" s="87" t="s">
        <v>472</v>
      </c>
      <c r="F149" s="2">
        <v>45413</v>
      </c>
      <c r="G149">
        <v>12</v>
      </c>
      <c r="H149">
        <v>11</v>
      </c>
      <c r="I149">
        <v>0</v>
      </c>
      <c r="J149">
        <v>12</v>
      </c>
      <c r="K149">
        <v>2</v>
      </c>
      <c r="L149">
        <v>3</v>
      </c>
      <c r="M149">
        <v>5</v>
      </c>
      <c r="N149">
        <v>2</v>
      </c>
      <c r="P149">
        <v>1</v>
      </c>
      <c r="Q149">
        <v>2</v>
      </c>
      <c r="R149">
        <v>0</v>
      </c>
      <c r="S149">
        <v>0</v>
      </c>
      <c r="T149">
        <v>4</v>
      </c>
      <c r="U149">
        <v>278</v>
      </c>
      <c r="V149">
        <v>120</v>
      </c>
      <c r="W149">
        <v>0</v>
      </c>
      <c r="X149">
        <v>0</v>
      </c>
      <c r="Y149">
        <v>1</v>
      </c>
      <c r="Z149">
        <v>2</v>
      </c>
      <c r="AA149">
        <v>12</v>
      </c>
      <c r="AB149">
        <v>5</v>
      </c>
    </row>
    <row r="150" spans="1:28" x14ac:dyDescent="0.25">
      <c r="A150" s="87" t="s">
        <v>471</v>
      </c>
      <c r="B150" s="87" t="s">
        <v>388</v>
      </c>
      <c r="C150" s="87" t="s">
        <v>1530</v>
      </c>
      <c r="D150" s="87" t="s">
        <v>448</v>
      </c>
      <c r="E150" s="87" t="s">
        <v>472</v>
      </c>
      <c r="F150" s="2">
        <v>45444</v>
      </c>
      <c r="G150">
        <v>15</v>
      </c>
      <c r="H150">
        <v>13</v>
      </c>
      <c r="I150">
        <v>0</v>
      </c>
      <c r="J150">
        <v>14</v>
      </c>
      <c r="K150">
        <v>2</v>
      </c>
      <c r="L150">
        <v>4</v>
      </c>
      <c r="M150">
        <v>6</v>
      </c>
      <c r="N150">
        <v>3</v>
      </c>
      <c r="P150">
        <v>2</v>
      </c>
      <c r="Q150">
        <v>3</v>
      </c>
      <c r="R150">
        <v>2</v>
      </c>
      <c r="S150">
        <v>2</v>
      </c>
      <c r="T150">
        <v>5</v>
      </c>
      <c r="U150">
        <v>275</v>
      </c>
      <c r="V150">
        <v>117</v>
      </c>
      <c r="W150">
        <v>0</v>
      </c>
      <c r="X150">
        <v>0</v>
      </c>
      <c r="Y150">
        <v>2</v>
      </c>
      <c r="Z150">
        <v>2</v>
      </c>
      <c r="AA150">
        <v>15</v>
      </c>
      <c r="AB150">
        <v>6</v>
      </c>
    </row>
    <row r="151" spans="1:28" x14ac:dyDescent="0.25">
      <c r="A151" s="87" t="s">
        <v>471</v>
      </c>
      <c r="B151" s="87" t="s">
        <v>388</v>
      </c>
      <c r="C151" s="87" t="s">
        <v>1530</v>
      </c>
      <c r="D151" s="87" t="s">
        <v>448</v>
      </c>
      <c r="E151" s="87" t="s">
        <v>472</v>
      </c>
      <c r="F151" s="2">
        <v>45474</v>
      </c>
      <c r="G151">
        <v>27</v>
      </c>
      <c r="H151">
        <v>25</v>
      </c>
      <c r="I151">
        <v>0</v>
      </c>
      <c r="J151">
        <v>26</v>
      </c>
      <c r="K151">
        <v>4</v>
      </c>
      <c r="L151">
        <v>12</v>
      </c>
      <c r="M151">
        <v>13</v>
      </c>
      <c r="N151">
        <v>10</v>
      </c>
      <c r="P151">
        <v>5</v>
      </c>
      <c r="Q151">
        <v>11</v>
      </c>
      <c r="R151">
        <v>7</v>
      </c>
      <c r="S151">
        <v>7</v>
      </c>
      <c r="T151">
        <v>13</v>
      </c>
      <c r="U151">
        <v>276</v>
      </c>
      <c r="V151">
        <v>115</v>
      </c>
      <c r="W151">
        <v>0</v>
      </c>
      <c r="X151">
        <v>0</v>
      </c>
      <c r="Y151">
        <v>7</v>
      </c>
      <c r="Z151">
        <v>5</v>
      </c>
      <c r="AA151">
        <v>27</v>
      </c>
      <c r="AB151">
        <v>13</v>
      </c>
    </row>
    <row r="152" spans="1:28" x14ac:dyDescent="0.25">
      <c r="A152" s="87" t="s">
        <v>496</v>
      </c>
      <c r="B152" s="87" t="s">
        <v>388</v>
      </c>
      <c r="C152" s="87" t="s">
        <v>1530</v>
      </c>
      <c r="D152" s="87" t="s">
        <v>448</v>
      </c>
      <c r="E152" s="87" t="s">
        <v>497</v>
      </c>
      <c r="F152" s="2">
        <v>45413</v>
      </c>
      <c r="G152">
        <v>14</v>
      </c>
      <c r="H152">
        <v>14</v>
      </c>
      <c r="I152">
        <v>1</v>
      </c>
      <c r="J152">
        <v>13</v>
      </c>
      <c r="K152">
        <v>9</v>
      </c>
      <c r="L152">
        <v>6</v>
      </c>
      <c r="M152">
        <v>6</v>
      </c>
      <c r="N152">
        <v>1</v>
      </c>
      <c r="P152">
        <v>10</v>
      </c>
      <c r="Q152">
        <v>4</v>
      </c>
      <c r="R152">
        <v>0</v>
      </c>
      <c r="S152">
        <v>0</v>
      </c>
      <c r="T152">
        <v>5</v>
      </c>
      <c r="U152">
        <v>351</v>
      </c>
      <c r="V152">
        <v>150</v>
      </c>
      <c r="W152">
        <v>0</v>
      </c>
      <c r="X152">
        <v>2</v>
      </c>
      <c r="Y152">
        <v>1</v>
      </c>
      <c r="Z152">
        <v>4</v>
      </c>
      <c r="AA152">
        <v>14</v>
      </c>
      <c r="AB152">
        <v>6</v>
      </c>
    </row>
    <row r="153" spans="1:28" x14ac:dyDescent="0.25">
      <c r="A153" s="87" t="s">
        <v>496</v>
      </c>
      <c r="B153" s="87" t="s">
        <v>388</v>
      </c>
      <c r="C153" s="87" t="s">
        <v>1530</v>
      </c>
      <c r="D153" s="87" t="s">
        <v>448</v>
      </c>
      <c r="E153" s="87" t="s">
        <v>497</v>
      </c>
      <c r="F153" s="2">
        <v>45444</v>
      </c>
      <c r="G153">
        <v>33</v>
      </c>
      <c r="H153">
        <v>33</v>
      </c>
      <c r="I153">
        <v>1</v>
      </c>
      <c r="J153">
        <v>32</v>
      </c>
      <c r="K153">
        <v>23</v>
      </c>
      <c r="L153">
        <v>9</v>
      </c>
      <c r="M153">
        <v>9</v>
      </c>
      <c r="N153">
        <v>2</v>
      </c>
      <c r="P153">
        <v>25</v>
      </c>
      <c r="Q153">
        <v>5</v>
      </c>
      <c r="R153">
        <v>16</v>
      </c>
      <c r="S153">
        <v>3</v>
      </c>
      <c r="T153">
        <v>8</v>
      </c>
      <c r="U153">
        <v>353</v>
      </c>
      <c r="V153">
        <v>150</v>
      </c>
      <c r="W153">
        <v>0</v>
      </c>
      <c r="X153">
        <v>2</v>
      </c>
      <c r="Y153">
        <v>1</v>
      </c>
      <c r="Z153">
        <v>4</v>
      </c>
      <c r="AA153">
        <v>33</v>
      </c>
      <c r="AB153">
        <v>9</v>
      </c>
    </row>
    <row r="154" spans="1:28" x14ac:dyDescent="0.25">
      <c r="A154" s="87" t="s">
        <v>496</v>
      </c>
      <c r="B154" s="87" t="s">
        <v>388</v>
      </c>
      <c r="C154" s="87" t="s">
        <v>1530</v>
      </c>
      <c r="D154" s="87" t="s">
        <v>448</v>
      </c>
      <c r="E154" s="87" t="s">
        <v>497</v>
      </c>
      <c r="F154" s="2">
        <v>45474</v>
      </c>
      <c r="G154">
        <v>42</v>
      </c>
      <c r="H154">
        <v>42</v>
      </c>
      <c r="I154">
        <v>1</v>
      </c>
      <c r="J154">
        <v>41</v>
      </c>
      <c r="K154">
        <v>31</v>
      </c>
      <c r="L154">
        <v>18</v>
      </c>
      <c r="M154">
        <v>18</v>
      </c>
      <c r="N154">
        <v>6</v>
      </c>
      <c r="P154">
        <v>34</v>
      </c>
      <c r="Q154">
        <v>13</v>
      </c>
      <c r="R154">
        <v>19</v>
      </c>
      <c r="S154">
        <v>6</v>
      </c>
      <c r="T154">
        <v>17</v>
      </c>
      <c r="U154">
        <v>348</v>
      </c>
      <c r="V154">
        <v>150</v>
      </c>
      <c r="W154">
        <v>0</v>
      </c>
      <c r="X154">
        <v>4</v>
      </c>
      <c r="Y154">
        <v>7</v>
      </c>
      <c r="Z154">
        <v>6</v>
      </c>
      <c r="AA154">
        <v>42</v>
      </c>
      <c r="AB154">
        <v>18</v>
      </c>
    </row>
    <row r="155" spans="1:28" x14ac:dyDescent="0.25">
      <c r="A155" s="87" t="s">
        <v>501</v>
      </c>
      <c r="B155" s="87" t="s">
        <v>388</v>
      </c>
      <c r="C155" s="87" t="s">
        <v>1530</v>
      </c>
      <c r="D155" s="87" t="s">
        <v>448</v>
      </c>
      <c r="E155" s="87" t="s">
        <v>502</v>
      </c>
      <c r="F155" s="2">
        <v>45413</v>
      </c>
      <c r="G155">
        <v>14</v>
      </c>
      <c r="H155">
        <v>14</v>
      </c>
      <c r="I155">
        <v>0</v>
      </c>
      <c r="J155">
        <v>14</v>
      </c>
      <c r="K155">
        <v>11</v>
      </c>
      <c r="L155">
        <v>2</v>
      </c>
      <c r="M155">
        <v>2</v>
      </c>
      <c r="N155">
        <v>2</v>
      </c>
      <c r="P155">
        <v>8</v>
      </c>
      <c r="Q155">
        <v>2</v>
      </c>
      <c r="R155">
        <v>0</v>
      </c>
      <c r="S155">
        <v>0</v>
      </c>
      <c r="T155">
        <v>2</v>
      </c>
      <c r="U155">
        <v>116</v>
      </c>
      <c r="V155">
        <v>50</v>
      </c>
      <c r="W155">
        <v>0</v>
      </c>
      <c r="X155">
        <v>0</v>
      </c>
      <c r="Y155">
        <v>0</v>
      </c>
      <c r="Z155">
        <v>1</v>
      </c>
      <c r="AA155">
        <v>14</v>
      </c>
      <c r="AB155">
        <v>2</v>
      </c>
    </row>
    <row r="156" spans="1:28" x14ac:dyDescent="0.25">
      <c r="A156" s="87" t="s">
        <v>501</v>
      </c>
      <c r="B156" s="87" t="s">
        <v>388</v>
      </c>
      <c r="C156" s="87" t="s">
        <v>1530</v>
      </c>
      <c r="D156" s="87" t="s">
        <v>448</v>
      </c>
      <c r="E156" s="87" t="s">
        <v>502</v>
      </c>
      <c r="F156" s="2">
        <v>45444</v>
      </c>
      <c r="G156">
        <v>16</v>
      </c>
      <c r="H156">
        <v>16</v>
      </c>
      <c r="I156">
        <v>0</v>
      </c>
      <c r="J156">
        <v>16</v>
      </c>
      <c r="K156">
        <v>13</v>
      </c>
      <c r="L156">
        <v>4</v>
      </c>
      <c r="M156">
        <v>4</v>
      </c>
      <c r="N156">
        <v>3</v>
      </c>
      <c r="P156">
        <v>8</v>
      </c>
      <c r="Q156">
        <v>2</v>
      </c>
      <c r="R156">
        <v>1</v>
      </c>
      <c r="S156">
        <v>2</v>
      </c>
      <c r="T156">
        <v>4</v>
      </c>
      <c r="U156">
        <v>117</v>
      </c>
      <c r="V156">
        <v>49</v>
      </c>
      <c r="W156">
        <v>0</v>
      </c>
      <c r="X156">
        <v>0</v>
      </c>
      <c r="Y156">
        <v>0</v>
      </c>
      <c r="Z156">
        <v>1</v>
      </c>
      <c r="AA156">
        <v>16</v>
      </c>
      <c r="AB156">
        <v>4</v>
      </c>
    </row>
    <row r="157" spans="1:28" x14ac:dyDescent="0.25">
      <c r="A157" s="87" t="s">
        <v>501</v>
      </c>
      <c r="B157" s="87" t="s">
        <v>388</v>
      </c>
      <c r="C157" s="87" t="s">
        <v>1530</v>
      </c>
      <c r="D157" s="87" t="s">
        <v>448</v>
      </c>
      <c r="E157" s="87" t="s">
        <v>502</v>
      </c>
      <c r="F157" s="2">
        <v>45474</v>
      </c>
      <c r="G157">
        <v>20</v>
      </c>
      <c r="H157">
        <v>20</v>
      </c>
      <c r="I157">
        <v>0</v>
      </c>
      <c r="J157">
        <v>20</v>
      </c>
      <c r="K157">
        <v>16</v>
      </c>
      <c r="L157">
        <v>5</v>
      </c>
      <c r="M157">
        <v>5</v>
      </c>
      <c r="N157">
        <v>4</v>
      </c>
      <c r="P157">
        <v>8</v>
      </c>
      <c r="Q157">
        <v>2</v>
      </c>
      <c r="R157">
        <v>1</v>
      </c>
      <c r="S157">
        <v>3</v>
      </c>
      <c r="T157">
        <v>5</v>
      </c>
      <c r="U157">
        <v>115</v>
      </c>
      <c r="V157">
        <v>49</v>
      </c>
      <c r="W157">
        <v>0</v>
      </c>
      <c r="X157">
        <v>0</v>
      </c>
      <c r="Y157">
        <v>0</v>
      </c>
      <c r="Z157">
        <v>1</v>
      </c>
      <c r="AA157">
        <v>20</v>
      </c>
      <c r="AB157">
        <v>5</v>
      </c>
    </row>
    <row r="158" spans="1:28" x14ac:dyDescent="0.25">
      <c r="A158" s="87" t="s">
        <v>469</v>
      </c>
      <c r="B158" s="87" t="s">
        <v>388</v>
      </c>
      <c r="C158" s="87" t="s">
        <v>1530</v>
      </c>
      <c r="D158" s="87" t="s">
        <v>448</v>
      </c>
      <c r="E158" s="87" t="s">
        <v>470</v>
      </c>
      <c r="F158" s="2">
        <v>45413</v>
      </c>
      <c r="G158">
        <v>26</v>
      </c>
      <c r="H158">
        <v>25</v>
      </c>
      <c r="I158">
        <v>0</v>
      </c>
      <c r="J158">
        <v>26</v>
      </c>
      <c r="K158">
        <v>11</v>
      </c>
      <c r="L158">
        <v>18</v>
      </c>
      <c r="M158">
        <v>19</v>
      </c>
      <c r="N158">
        <v>9</v>
      </c>
      <c r="P158">
        <v>2</v>
      </c>
      <c r="Q158">
        <v>1</v>
      </c>
      <c r="R158">
        <v>0</v>
      </c>
      <c r="S158">
        <v>0</v>
      </c>
      <c r="T158">
        <v>17</v>
      </c>
      <c r="U158">
        <v>343</v>
      </c>
      <c r="V158">
        <v>171</v>
      </c>
      <c r="W158">
        <v>0</v>
      </c>
      <c r="X158">
        <v>0</v>
      </c>
      <c r="Y158">
        <v>11</v>
      </c>
      <c r="Z158">
        <v>1</v>
      </c>
      <c r="AA158">
        <v>26</v>
      </c>
      <c r="AB158">
        <v>19</v>
      </c>
    </row>
    <row r="159" spans="1:28" x14ac:dyDescent="0.25">
      <c r="A159" s="87" t="s">
        <v>469</v>
      </c>
      <c r="B159" s="87" t="s">
        <v>388</v>
      </c>
      <c r="C159" s="87" t="s">
        <v>1530</v>
      </c>
      <c r="D159" s="87" t="s">
        <v>448</v>
      </c>
      <c r="E159" s="87" t="s">
        <v>470</v>
      </c>
      <c r="F159" s="2">
        <v>45444</v>
      </c>
      <c r="G159">
        <v>57</v>
      </c>
      <c r="H159">
        <v>56</v>
      </c>
      <c r="I159">
        <v>1</v>
      </c>
      <c r="J159">
        <v>54</v>
      </c>
      <c r="K159">
        <v>18</v>
      </c>
      <c r="L159">
        <v>29</v>
      </c>
      <c r="M159">
        <v>30</v>
      </c>
      <c r="N159">
        <v>18</v>
      </c>
      <c r="P159">
        <v>3</v>
      </c>
      <c r="Q159">
        <v>1</v>
      </c>
      <c r="R159">
        <v>17</v>
      </c>
      <c r="S159">
        <v>14</v>
      </c>
      <c r="T159">
        <v>28</v>
      </c>
      <c r="U159">
        <v>346</v>
      </c>
      <c r="V159">
        <v>171</v>
      </c>
      <c r="W159">
        <v>1</v>
      </c>
      <c r="X159">
        <v>0</v>
      </c>
      <c r="Y159">
        <v>19</v>
      </c>
      <c r="Z159">
        <v>2</v>
      </c>
      <c r="AA159">
        <v>57</v>
      </c>
      <c r="AB159">
        <v>30</v>
      </c>
    </row>
    <row r="160" spans="1:28" x14ac:dyDescent="0.25">
      <c r="A160" s="87" t="s">
        <v>469</v>
      </c>
      <c r="B160" s="87" t="s">
        <v>388</v>
      </c>
      <c r="C160" s="87" t="s">
        <v>1530</v>
      </c>
      <c r="D160" s="87" t="s">
        <v>448</v>
      </c>
      <c r="E160" s="87" t="s">
        <v>470</v>
      </c>
      <c r="F160" s="2">
        <v>45474</v>
      </c>
      <c r="G160">
        <v>91</v>
      </c>
      <c r="H160">
        <v>89</v>
      </c>
      <c r="I160">
        <v>1</v>
      </c>
      <c r="J160">
        <v>88</v>
      </c>
      <c r="K160">
        <v>33</v>
      </c>
      <c r="L160">
        <v>45</v>
      </c>
      <c r="M160">
        <v>48</v>
      </c>
      <c r="N160">
        <v>32</v>
      </c>
      <c r="P160">
        <v>5</v>
      </c>
      <c r="Q160">
        <v>3</v>
      </c>
      <c r="R160">
        <v>27</v>
      </c>
      <c r="S160">
        <v>21</v>
      </c>
      <c r="T160">
        <v>45</v>
      </c>
      <c r="U160">
        <v>345</v>
      </c>
      <c r="V160">
        <v>173</v>
      </c>
      <c r="W160">
        <v>1</v>
      </c>
      <c r="X160">
        <v>0</v>
      </c>
      <c r="Y160">
        <v>33</v>
      </c>
      <c r="Z160">
        <v>2</v>
      </c>
      <c r="AA160">
        <v>90</v>
      </c>
      <c r="AB160">
        <v>48</v>
      </c>
    </row>
    <row r="161" spans="1:28" x14ac:dyDescent="0.25">
      <c r="A161" s="87" t="s">
        <v>457</v>
      </c>
      <c r="B161" s="87" t="s">
        <v>388</v>
      </c>
      <c r="C161" s="87" t="s">
        <v>1530</v>
      </c>
      <c r="D161" s="87" t="s">
        <v>448</v>
      </c>
      <c r="E161" s="87" t="s">
        <v>458</v>
      </c>
      <c r="F161" s="2">
        <v>45413</v>
      </c>
      <c r="G161">
        <v>9</v>
      </c>
      <c r="H161">
        <v>6</v>
      </c>
      <c r="I161">
        <v>0</v>
      </c>
      <c r="J161">
        <v>5</v>
      </c>
      <c r="K161">
        <v>1</v>
      </c>
      <c r="L161">
        <v>2</v>
      </c>
      <c r="M161">
        <v>3</v>
      </c>
      <c r="N161">
        <v>0</v>
      </c>
      <c r="P161">
        <v>0</v>
      </c>
      <c r="Q161">
        <v>0</v>
      </c>
      <c r="R161">
        <v>0</v>
      </c>
      <c r="S161">
        <v>0</v>
      </c>
      <c r="T161">
        <v>3</v>
      </c>
      <c r="U161">
        <v>132</v>
      </c>
      <c r="V161">
        <v>64</v>
      </c>
      <c r="W161">
        <v>0</v>
      </c>
      <c r="X161">
        <v>0</v>
      </c>
      <c r="Y161">
        <v>0</v>
      </c>
      <c r="Z161">
        <v>1</v>
      </c>
      <c r="AA161">
        <v>8</v>
      </c>
      <c r="AB161">
        <v>3</v>
      </c>
    </row>
    <row r="162" spans="1:28" x14ac:dyDescent="0.25">
      <c r="A162" s="87" t="s">
        <v>457</v>
      </c>
      <c r="B162" s="87" t="s">
        <v>388</v>
      </c>
      <c r="C162" s="87" t="s">
        <v>1530</v>
      </c>
      <c r="D162" s="87" t="s">
        <v>448</v>
      </c>
      <c r="E162" s="87" t="s">
        <v>458</v>
      </c>
      <c r="F162" s="2">
        <v>45444</v>
      </c>
      <c r="G162">
        <v>18</v>
      </c>
      <c r="H162">
        <v>16</v>
      </c>
      <c r="I162">
        <v>0</v>
      </c>
      <c r="J162">
        <v>14</v>
      </c>
      <c r="K162">
        <v>2</v>
      </c>
      <c r="L162">
        <v>10</v>
      </c>
      <c r="M162">
        <v>12</v>
      </c>
      <c r="N162">
        <v>1</v>
      </c>
      <c r="P162">
        <v>0</v>
      </c>
      <c r="Q162">
        <v>0</v>
      </c>
      <c r="R162">
        <v>10</v>
      </c>
      <c r="S162">
        <v>6</v>
      </c>
      <c r="T162">
        <v>11</v>
      </c>
      <c r="U162">
        <v>135</v>
      </c>
      <c r="V162">
        <v>65</v>
      </c>
      <c r="W162">
        <v>0</v>
      </c>
      <c r="X162">
        <v>1</v>
      </c>
      <c r="Y162">
        <v>2</v>
      </c>
      <c r="Z162">
        <v>2</v>
      </c>
      <c r="AA162">
        <v>18</v>
      </c>
      <c r="AB162">
        <v>12</v>
      </c>
    </row>
    <row r="163" spans="1:28" x14ac:dyDescent="0.25">
      <c r="A163" s="87" t="s">
        <v>457</v>
      </c>
      <c r="B163" s="87" t="s">
        <v>388</v>
      </c>
      <c r="C163" s="87" t="s">
        <v>1530</v>
      </c>
      <c r="D163" s="87" t="s">
        <v>448</v>
      </c>
      <c r="E163" s="87" t="s">
        <v>458</v>
      </c>
      <c r="F163" s="2">
        <v>45474</v>
      </c>
      <c r="G163">
        <v>24</v>
      </c>
      <c r="H163">
        <v>21</v>
      </c>
      <c r="I163">
        <v>0</v>
      </c>
      <c r="J163">
        <v>20</v>
      </c>
      <c r="K163">
        <v>2</v>
      </c>
      <c r="L163">
        <v>12</v>
      </c>
      <c r="M163">
        <v>14</v>
      </c>
      <c r="N163">
        <v>1</v>
      </c>
      <c r="P163">
        <v>0</v>
      </c>
      <c r="Q163">
        <v>0</v>
      </c>
      <c r="R163">
        <v>13</v>
      </c>
      <c r="S163">
        <v>7</v>
      </c>
      <c r="T163">
        <v>13</v>
      </c>
      <c r="U163">
        <v>134</v>
      </c>
      <c r="V163">
        <v>65</v>
      </c>
      <c r="W163">
        <v>1</v>
      </c>
      <c r="X163">
        <v>1</v>
      </c>
      <c r="Y163">
        <v>2</v>
      </c>
      <c r="Z163">
        <v>2</v>
      </c>
      <c r="AA163">
        <v>24</v>
      </c>
      <c r="AB163">
        <v>14</v>
      </c>
    </row>
    <row r="164" spans="1:28" x14ac:dyDescent="0.25">
      <c r="A164" s="87" t="s">
        <v>486</v>
      </c>
      <c r="B164" s="87" t="s">
        <v>388</v>
      </c>
      <c r="C164" s="87" t="s">
        <v>1530</v>
      </c>
      <c r="D164" s="87" t="s">
        <v>448</v>
      </c>
      <c r="E164" s="87" t="s">
        <v>1454</v>
      </c>
      <c r="F164" s="2">
        <v>45413</v>
      </c>
      <c r="G164">
        <v>28</v>
      </c>
      <c r="H164">
        <v>26</v>
      </c>
      <c r="I164">
        <v>2</v>
      </c>
      <c r="J164">
        <v>15</v>
      </c>
      <c r="K164">
        <v>6</v>
      </c>
      <c r="L164">
        <v>7</v>
      </c>
      <c r="M164">
        <v>10</v>
      </c>
      <c r="N164">
        <v>1</v>
      </c>
      <c r="P164">
        <v>0</v>
      </c>
      <c r="Q164">
        <v>0</v>
      </c>
      <c r="R164">
        <v>0</v>
      </c>
      <c r="S164">
        <v>0</v>
      </c>
      <c r="T164">
        <v>10</v>
      </c>
      <c r="U164">
        <v>310</v>
      </c>
      <c r="V164">
        <v>69</v>
      </c>
      <c r="W164">
        <v>2</v>
      </c>
      <c r="X164">
        <v>3</v>
      </c>
      <c r="Y164">
        <v>0</v>
      </c>
      <c r="Z164">
        <v>0</v>
      </c>
      <c r="AA164">
        <v>28</v>
      </c>
      <c r="AB164">
        <v>10</v>
      </c>
    </row>
    <row r="165" spans="1:28" x14ac:dyDescent="0.25">
      <c r="A165" s="87" t="s">
        <v>486</v>
      </c>
      <c r="B165" s="87" t="s">
        <v>388</v>
      </c>
      <c r="C165" s="87" t="s">
        <v>1530</v>
      </c>
      <c r="D165" s="87" t="s">
        <v>448</v>
      </c>
      <c r="E165" s="87" t="s">
        <v>1454</v>
      </c>
      <c r="F165" s="2">
        <v>45444</v>
      </c>
      <c r="G165">
        <v>45</v>
      </c>
      <c r="H165">
        <v>38</v>
      </c>
      <c r="I165">
        <v>6</v>
      </c>
      <c r="J165">
        <v>27</v>
      </c>
      <c r="K165">
        <v>8</v>
      </c>
      <c r="L165">
        <v>11</v>
      </c>
      <c r="M165">
        <v>14</v>
      </c>
      <c r="N165">
        <v>1</v>
      </c>
      <c r="P165">
        <v>0</v>
      </c>
      <c r="Q165">
        <v>0</v>
      </c>
      <c r="R165">
        <v>19</v>
      </c>
      <c r="S165">
        <v>9</v>
      </c>
      <c r="T165">
        <v>14</v>
      </c>
      <c r="U165">
        <v>313</v>
      </c>
      <c r="V165">
        <v>69</v>
      </c>
      <c r="W165">
        <v>2</v>
      </c>
      <c r="X165">
        <v>5</v>
      </c>
      <c r="Y165">
        <v>0</v>
      </c>
      <c r="Z165">
        <v>0</v>
      </c>
      <c r="AA165">
        <v>45</v>
      </c>
      <c r="AB165">
        <v>14</v>
      </c>
    </row>
    <row r="166" spans="1:28" x14ac:dyDescent="0.25">
      <c r="A166" s="87" t="s">
        <v>486</v>
      </c>
      <c r="B166" s="87" t="s">
        <v>388</v>
      </c>
      <c r="C166" s="87" t="s">
        <v>1530</v>
      </c>
      <c r="D166" s="87" t="s">
        <v>448</v>
      </c>
      <c r="E166" s="87" t="s">
        <v>1454</v>
      </c>
      <c r="F166" s="2">
        <v>45474</v>
      </c>
      <c r="G166">
        <v>73</v>
      </c>
      <c r="H166">
        <v>66</v>
      </c>
      <c r="I166">
        <v>12</v>
      </c>
      <c r="J166">
        <v>50</v>
      </c>
      <c r="K166">
        <v>19</v>
      </c>
      <c r="L166">
        <v>18</v>
      </c>
      <c r="M166">
        <v>19</v>
      </c>
      <c r="N166">
        <v>19</v>
      </c>
      <c r="P166">
        <v>1</v>
      </c>
      <c r="Q166">
        <v>0</v>
      </c>
      <c r="R166">
        <v>30</v>
      </c>
      <c r="S166">
        <v>12</v>
      </c>
      <c r="T166">
        <v>19</v>
      </c>
      <c r="U166">
        <v>319</v>
      </c>
      <c r="V166">
        <v>68</v>
      </c>
      <c r="W166">
        <v>2</v>
      </c>
      <c r="X166">
        <v>8</v>
      </c>
      <c r="Y166">
        <v>1</v>
      </c>
      <c r="Z166">
        <v>0</v>
      </c>
      <c r="AA166">
        <v>73</v>
      </c>
      <c r="AB166">
        <v>19</v>
      </c>
    </row>
    <row r="167" spans="1:28" x14ac:dyDescent="0.25">
      <c r="A167" s="87" t="s">
        <v>490</v>
      </c>
      <c r="B167" s="87" t="s">
        <v>388</v>
      </c>
      <c r="C167" s="87" t="s">
        <v>1530</v>
      </c>
      <c r="D167" s="87" t="s">
        <v>448</v>
      </c>
      <c r="E167" s="87" t="s">
        <v>491</v>
      </c>
      <c r="F167" s="2">
        <v>45413</v>
      </c>
      <c r="G167">
        <v>10</v>
      </c>
      <c r="H167">
        <v>7</v>
      </c>
      <c r="I167">
        <v>1</v>
      </c>
      <c r="J167">
        <v>6</v>
      </c>
      <c r="K167">
        <v>6</v>
      </c>
      <c r="L167">
        <v>28</v>
      </c>
      <c r="M167">
        <v>28</v>
      </c>
      <c r="N167">
        <v>1</v>
      </c>
      <c r="P167">
        <v>2</v>
      </c>
      <c r="Q167">
        <v>1</v>
      </c>
      <c r="R167">
        <v>0</v>
      </c>
      <c r="S167">
        <v>0</v>
      </c>
      <c r="T167">
        <v>28</v>
      </c>
      <c r="U167">
        <v>633</v>
      </c>
      <c r="V167">
        <v>287</v>
      </c>
      <c r="W167">
        <v>3</v>
      </c>
      <c r="X167">
        <v>14</v>
      </c>
      <c r="Y167">
        <v>1</v>
      </c>
      <c r="Z167">
        <v>0</v>
      </c>
      <c r="AA167">
        <v>10</v>
      </c>
      <c r="AB167">
        <v>28</v>
      </c>
    </row>
    <row r="168" spans="1:28" x14ac:dyDescent="0.25">
      <c r="A168" s="87" t="s">
        <v>490</v>
      </c>
      <c r="B168" s="87" t="s">
        <v>388</v>
      </c>
      <c r="C168" s="87" t="s">
        <v>1530</v>
      </c>
      <c r="D168" s="87" t="s">
        <v>448</v>
      </c>
      <c r="E168" s="87" t="s">
        <v>491</v>
      </c>
      <c r="F168" s="2">
        <v>45444</v>
      </c>
      <c r="G168">
        <v>134</v>
      </c>
      <c r="H168">
        <v>125</v>
      </c>
      <c r="I168">
        <v>1</v>
      </c>
      <c r="J168">
        <v>123</v>
      </c>
      <c r="K168">
        <v>119</v>
      </c>
      <c r="L168">
        <v>89</v>
      </c>
      <c r="M168">
        <v>90</v>
      </c>
      <c r="N168">
        <v>4</v>
      </c>
      <c r="P168">
        <v>2</v>
      </c>
      <c r="Q168">
        <v>1</v>
      </c>
      <c r="R168">
        <v>51</v>
      </c>
      <c r="S168">
        <v>46</v>
      </c>
      <c r="T168">
        <v>88</v>
      </c>
      <c r="U168">
        <v>636</v>
      </c>
      <c r="V168">
        <v>287</v>
      </c>
      <c r="W168">
        <v>44</v>
      </c>
      <c r="X168">
        <v>36</v>
      </c>
      <c r="Y168">
        <v>1</v>
      </c>
      <c r="Z168">
        <v>0</v>
      </c>
      <c r="AA168">
        <v>133</v>
      </c>
      <c r="AB168">
        <v>90</v>
      </c>
    </row>
    <row r="169" spans="1:28" x14ac:dyDescent="0.25">
      <c r="A169" s="87" t="s">
        <v>490</v>
      </c>
      <c r="B169" s="87" t="s">
        <v>388</v>
      </c>
      <c r="C169" s="87" t="s">
        <v>1530</v>
      </c>
      <c r="D169" s="87" t="s">
        <v>448</v>
      </c>
      <c r="E169" s="87" t="s">
        <v>491</v>
      </c>
      <c r="F169" s="2">
        <v>45474</v>
      </c>
      <c r="G169">
        <v>218</v>
      </c>
      <c r="H169">
        <v>209</v>
      </c>
      <c r="I169">
        <v>1</v>
      </c>
      <c r="J169">
        <v>207</v>
      </c>
      <c r="K169">
        <v>201</v>
      </c>
      <c r="L169">
        <v>132</v>
      </c>
      <c r="M169">
        <v>135</v>
      </c>
      <c r="N169">
        <v>29</v>
      </c>
      <c r="P169">
        <v>2</v>
      </c>
      <c r="Q169">
        <v>1</v>
      </c>
      <c r="R169">
        <v>88</v>
      </c>
      <c r="S169">
        <v>65</v>
      </c>
      <c r="T169">
        <v>132</v>
      </c>
      <c r="U169">
        <v>637</v>
      </c>
      <c r="V169">
        <v>281</v>
      </c>
      <c r="W169">
        <v>67</v>
      </c>
      <c r="X169">
        <v>53</v>
      </c>
      <c r="Y169">
        <v>2</v>
      </c>
      <c r="Z169">
        <v>0</v>
      </c>
      <c r="AA169">
        <v>217</v>
      </c>
      <c r="AB169">
        <v>135</v>
      </c>
    </row>
    <row r="170" spans="1:28" x14ac:dyDescent="0.25">
      <c r="A170" s="87" t="s">
        <v>481</v>
      </c>
      <c r="B170" s="87" t="s">
        <v>388</v>
      </c>
      <c r="C170" s="87" t="s">
        <v>1530</v>
      </c>
      <c r="D170" s="87" t="s">
        <v>448</v>
      </c>
      <c r="E170" s="87" t="s">
        <v>482</v>
      </c>
      <c r="F170" s="2">
        <v>45413</v>
      </c>
      <c r="G170">
        <v>15</v>
      </c>
      <c r="H170">
        <v>15</v>
      </c>
      <c r="I170">
        <v>0</v>
      </c>
      <c r="J170">
        <v>13</v>
      </c>
      <c r="K170">
        <v>0</v>
      </c>
      <c r="L170">
        <v>4</v>
      </c>
      <c r="M170">
        <v>6</v>
      </c>
      <c r="N170">
        <v>3</v>
      </c>
      <c r="P170">
        <v>1</v>
      </c>
      <c r="Q170">
        <v>0</v>
      </c>
      <c r="R170">
        <v>0</v>
      </c>
      <c r="S170">
        <v>0</v>
      </c>
      <c r="T170">
        <v>6</v>
      </c>
      <c r="U170">
        <v>146</v>
      </c>
      <c r="V170">
        <v>48</v>
      </c>
      <c r="W170">
        <v>0</v>
      </c>
      <c r="X170">
        <v>1</v>
      </c>
      <c r="Y170">
        <v>0</v>
      </c>
      <c r="Z170">
        <v>1</v>
      </c>
      <c r="AA170">
        <v>15</v>
      </c>
      <c r="AB170">
        <v>6</v>
      </c>
    </row>
    <row r="171" spans="1:28" x14ac:dyDescent="0.25">
      <c r="A171" s="87" t="s">
        <v>481</v>
      </c>
      <c r="B171" s="87" t="s">
        <v>388</v>
      </c>
      <c r="C171" s="87" t="s">
        <v>1530</v>
      </c>
      <c r="D171" s="87" t="s">
        <v>448</v>
      </c>
      <c r="E171" s="87" t="s">
        <v>482</v>
      </c>
      <c r="F171" s="2">
        <v>45444</v>
      </c>
      <c r="G171">
        <v>30</v>
      </c>
      <c r="H171">
        <v>30</v>
      </c>
      <c r="I171">
        <v>0</v>
      </c>
      <c r="J171">
        <v>25</v>
      </c>
      <c r="K171">
        <v>0</v>
      </c>
      <c r="L171">
        <v>8</v>
      </c>
      <c r="M171">
        <v>12</v>
      </c>
      <c r="N171">
        <v>8</v>
      </c>
      <c r="P171">
        <v>1</v>
      </c>
      <c r="Q171">
        <v>0</v>
      </c>
      <c r="R171">
        <v>11</v>
      </c>
      <c r="S171">
        <v>6</v>
      </c>
      <c r="T171">
        <v>12</v>
      </c>
      <c r="U171">
        <v>150</v>
      </c>
      <c r="V171">
        <v>47</v>
      </c>
      <c r="W171">
        <v>0</v>
      </c>
      <c r="X171">
        <v>1</v>
      </c>
      <c r="Y171">
        <v>4</v>
      </c>
      <c r="Z171">
        <v>1</v>
      </c>
      <c r="AA171">
        <v>30</v>
      </c>
      <c r="AB171">
        <v>12</v>
      </c>
    </row>
    <row r="172" spans="1:28" x14ac:dyDescent="0.25">
      <c r="A172" s="87" t="s">
        <v>481</v>
      </c>
      <c r="B172" s="87" t="s">
        <v>388</v>
      </c>
      <c r="C172" s="87" t="s">
        <v>1530</v>
      </c>
      <c r="D172" s="87" t="s">
        <v>448</v>
      </c>
      <c r="E172" s="87" t="s">
        <v>482</v>
      </c>
      <c r="F172" s="2">
        <v>45474</v>
      </c>
      <c r="G172">
        <v>41</v>
      </c>
      <c r="H172">
        <v>41</v>
      </c>
      <c r="I172">
        <v>0</v>
      </c>
      <c r="J172">
        <v>33</v>
      </c>
      <c r="K172">
        <v>0</v>
      </c>
      <c r="L172">
        <v>8</v>
      </c>
      <c r="M172">
        <v>18</v>
      </c>
      <c r="N172">
        <v>8</v>
      </c>
      <c r="P172">
        <v>1</v>
      </c>
      <c r="Q172">
        <v>0</v>
      </c>
      <c r="R172">
        <v>14</v>
      </c>
      <c r="S172">
        <v>8</v>
      </c>
      <c r="T172">
        <v>18</v>
      </c>
      <c r="U172">
        <v>154</v>
      </c>
      <c r="V172">
        <v>47</v>
      </c>
      <c r="W172">
        <v>0</v>
      </c>
      <c r="X172">
        <v>1</v>
      </c>
      <c r="Y172">
        <v>4</v>
      </c>
      <c r="Z172">
        <v>1</v>
      </c>
      <c r="AA172">
        <v>41</v>
      </c>
      <c r="AB172">
        <v>18</v>
      </c>
    </row>
    <row r="173" spans="1:28" x14ac:dyDescent="0.25">
      <c r="A173" s="87" t="s">
        <v>451</v>
      </c>
      <c r="B173" s="87" t="s">
        <v>388</v>
      </c>
      <c r="C173" s="87" t="s">
        <v>1530</v>
      </c>
      <c r="D173" s="87" t="s">
        <v>448</v>
      </c>
      <c r="E173" s="87" t="s">
        <v>452</v>
      </c>
      <c r="F173" s="2">
        <v>45413</v>
      </c>
      <c r="G173">
        <v>6</v>
      </c>
      <c r="H173">
        <v>6</v>
      </c>
      <c r="I173">
        <v>0</v>
      </c>
      <c r="J173">
        <v>6</v>
      </c>
      <c r="K173">
        <v>2</v>
      </c>
      <c r="L173">
        <v>0</v>
      </c>
      <c r="M173">
        <v>1</v>
      </c>
      <c r="N173">
        <v>0</v>
      </c>
      <c r="P173">
        <v>0</v>
      </c>
      <c r="Q173">
        <v>0</v>
      </c>
      <c r="R173">
        <v>0</v>
      </c>
      <c r="S173">
        <v>0</v>
      </c>
      <c r="T173">
        <v>1</v>
      </c>
      <c r="U173">
        <v>367</v>
      </c>
      <c r="V173">
        <v>258</v>
      </c>
      <c r="W173">
        <v>1</v>
      </c>
      <c r="X173">
        <v>0</v>
      </c>
      <c r="Y173">
        <v>0</v>
      </c>
      <c r="Z173">
        <v>0</v>
      </c>
      <c r="AA173">
        <v>6</v>
      </c>
      <c r="AB173">
        <v>0</v>
      </c>
    </row>
    <row r="174" spans="1:28" x14ac:dyDescent="0.25">
      <c r="A174" s="87" t="s">
        <v>451</v>
      </c>
      <c r="B174" s="87" t="s">
        <v>388</v>
      </c>
      <c r="C174" s="87" t="s">
        <v>1530</v>
      </c>
      <c r="D174" s="87" t="s">
        <v>448</v>
      </c>
      <c r="E174" s="87" t="s">
        <v>452</v>
      </c>
      <c r="F174" s="2">
        <v>45444</v>
      </c>
      <c r="G174">
        <v>14</v>
      </c>
      <c r="H174">
        <v>13</v>
      </c>
      <c r="I174">
        <v>0</v>
      </c>
      <c r="J174">
        <v>12</v>
      </c>
      <c r="K174">
        <v>6</v>
      </c>
      <c r="L174">
        <v>2</v>
      </c>
      <c r="M174">
        <v>3</v>
      </c>
      <c r="N174">
        <v>0</v>
      </c>
      <c r="P174">
        <v>0</v>
      </c>
      <c r="Q174">
        <v>0</v>
      </c>
      <c r="R174">
        <v>7</v>
      </c>
      <c r="S174">
        <v>0</v>
      </c>
      <c r="T174">
        <v>3</v>
      </c>
      <c r="U174">
        <v>364</v>
      </c>
      <c r="V174">
        <v>257</v>
      </c>
      <c r="W174">
        <v>1</v>
      </c>
      <c r="X174">
        <v>0</v>
      </c>
      <c r="Y174">
        <v>0</v>
      </c>
      <c r="Z174">
        <v>0</v>
      </c>
      <c r="AA174">
        <v>14</v>
      </c>
      <c r="AB174">
        <v>2</v>
      </c>
    </row>
    <row r="175" spans="1:28" x14ac:dyDescent="0.25">
      <c r="A175" s="87" t="s">
        <v>451</v>
      </c>
      <c r="B175" s="87" t="s">
        <v>388</v>
      </c>
      <c r="C175" s="87" t="s">
        <v>1530</v>
      </c>
      <c r="D175" s="87" t="s">
        <v>448</v>
      </c>
      <c r="E175" s="87" t="s">
        <v>452</v>
      </c>
      <c r="F175" s="2">
        <v>45474</v>
      </c>
      <c r="G175">
        <v>20</v>
      </c>
      <c r="H175">
        <v>19</v>
      </c>
      <c r="I175">
        <v>0</v>
      </c>
      <c r="J175">
        <v>18</v>
      </c>
      <c r="K175">
        <v>7</v>
      </c>
      <c r="L175">
        <v>4</v>
      </c>
      <c r="M175">
        <v>6</v>
      </c>
      <c r="N175">
        <v>2</v>
      </c>
      <c r="P175">
        <v>0</v>
      </c>
      <c r="Q175">
        <v>2</v>
      </c>
      <c r="R175">
        <v>10</v>
      </c>
      <c r="S175">
        <v>1</v>
      </c>
      <c r="T175">
        <v>6</v>
      </c>
      <c r="U175">
        <v>360</v>
      </c>
      <c r="V175">
        <v>256</v>
      </c>
      <c r="W175">
        <v>1</v>
      </c>
      <c r="X175">
        <v>0</v>
      </c>
      <c r="Y175">
        <v>2</v>
      </c>
      <c r="Z175">
        <v>0</v>
      </c>
      <c r="AA175">
        <v>20</v>
      </c>
      <c r="AB175">
        <v>5</v>
      </c>
    </row>
    <row r="176" spans="1:28" x14ac:dyDescent="0.25">
      <c r="A176" s="87" t="s">
        <v>462</v>
      </c>
      <c r="B176" s="87" t="s">
        <v>388</v>
      </c>
      <c r="C176" s="87" t="s">
        <v>1530</v>
      </c>
      <c r="D176" s="87" t="s">
        <v>448</v>
      </c>
      <c r="E176" s="87" t="s">
        <v>463</v>
      </c>
      <c r="F176" s="2">
        <v>45413</v>
      </c>
      <c r="G176">
        <v>10</v>
      </c>
      <c r="H176">
        <v>10</v>
      </c>
      <c r="I176">
        <v>1</v>
      </c>
      <c r="J176">
        <v>8</v>
      </c>
      <c r="K176">
        <v>6</v>
      </c>
      <c r="L176">
        <v>10</v>
      </c>
      <c r="M176">
        <v>10</v>
      </c>
      <c r="N176">
        <v>10</v>
      </c>
      <c r="P176">
        <v>2</v>
      </c>
      <c r="Q176">
        <v>2</v>
      </c>
      <c r="R176">
        <v>0</v>
      </c>
      <c r="S176">
        <v>0</v>
      </c>
      <c r="T176">
        <v>10</v>
      </c>
      <c r="U176">
        <v>101</v>
      </c>
      <c r="V176">
        <v>83</v>
      </c>
      <c r="W176">
        <v>1</v>
      </c>
      <c r="X176">
        <v>1</v>
      </c>
      <c r="Y176">
        <v>9</v>
      </c>
      <c r="Z176">
        <v>0</v>
      </c>
      <c r="AA176">
        <v>10</v>
      </c>
      <c r="AB176">
        <v>10</v>
      </c>
    </row>
    <row r="177" spans="1:28" x14ac:dyDescent="0.25">
      <c r="A177" s="87" t="s">
        <v>462</v>
      </c>
      <c r="B177" s="87" t="s">
        <v>388</v>
      </c>
      <c r="C177" s="87" t="s">
        <v>1530</v>
      </c>
      <c r="D177" s="87" t="s">
        <v>448</v>
      </c>
      <c r="E177" s="87" t="s">
        <v>463</v>
      </c>
      <c r="F177" s="2">
        <v>45444</v>
      </c>
      <c r="G177">
        <v>15</v>
      </c>
      <c r="H177">
        <v>15</v>
      </c>
      <c r="I177">
        <v>1</v>
      </c>
      <c r="J177">
        <v>13</v>
      </c>
      <c r="K177">
        <v>11</v>
      </c>
      <c r="L177">
        <v>14</v>
      </c>
      <c r="M177">
        <v>14</v>
      </c>
      <c r="N177">
        <v>14</v>
      </c>
      <c r="P177">
        <v>5</v>
      </c>
      <c r="Q177">
        <v>5</v>
      </c>
      <c r="R177">
        <v>7</v>
      </c>
      <c r="S177">
        <v>4</v>
      </c>
      <c r="T177">
        <v>14</v>
      </c>
      <c r="U177">
        <v>100</v>
      </c>
      <c r="V177">
        <v>83</v>
      </c>
      <c r="W177">
        <v>1</v>
      </c>
      <c r="X177">
        <v>1</v>
      </c>
      <c r="Y177">
        <v>13</v>
      </c>
      <c r="Z177">
        <v>0</v>
      </c>
      <c r="AA177">
        <v>15</v>
      </c>
      <c r="AB177">
        <v>14</v>
      </c>
    </row>
    <row r="178" spans="1:28" x14ac:dyDescent="0.25">
      <c r="A178" s="87" t="s">
        <v>462</v>
      </c>
      <c r="B178" s="87" t="s">
        <v>388</v>
      </c>
      <c r="C178" s="87" t="s">
        <v>1530</v>
      </c>
      <c r="D178" s="87" t="s">
        <v>448</v>
      </c>
      <c r="E178" s="87" t="s">
        <v>463</v>
      </c>
      <c r="F178" s="2">
        <v>45474</v>
      </c>
      <c r="G178">
        <v>23</v>
      </c>
      <c r="H178">
        <v>22</v>
      </c>
      <c r="I178">
        <v>1</v>
      </c>
      <c r="J178">
        <v>20</v>
      </c>
      <c r="K178">
        <v>16</v>
      </c>
      <c r="L178">
        <v>18</v>
      </c>
      <c r="M178">
        <v>19</v>
      </c>
      <c r="N178">
        <v>17</v>
      </c>
      <c r="P178">
        <v>8</v>
      </c>
      <c r="Q178">
        <v>5</v>
      </c>
      <c r="R178">
        <v>10</v>
      </c>
      <c r="S178">
        <v>5</v>
      </c>
      <c r="T178">
        <v>19</v>
      </c>
      <c r="U178">
        <v>101</v>
      </c>
      <c r="V178">
        <v>84</v>
      </c>
      <c r="W178">
        <v>1</v>
      </c>
      <c r="X178">
        <v>1</v>
      </c>
      <c r="Y178">
        <v>16</v>
      </c>
      <c r="Z178">
        <v>0</v>
      </c>
      <c r="AA178">
        <v>23</v>
      </c>
      <c r="AB178">
        <v>19</v>
      </c>
    </row>
    <row r="179" spans="1:28" x14ac:dyDescent="0.25">
      <c r="A179" s="87" t="s">
        <v>475</v>
      </c>
      <c r="B179" s="87" t="s">
        <v>388</v>
      </c>
      <c r="C179" s="87" t="s">
        <v>1530</v>
      </c>
      <c r="D179" s="87" t="s">
        <v>448</v>
      </c>
      <c r="E179" s="87" t="s">
        <v>476</v>
      </c>
      <c r="F179" s="2">
        <v>45413</v>
      </c>
      <c r="G179">
        <v>15</v>
      </c>
      <c r="H179">
        <v>15</v>
      </c>
      <c r="I179">
        <v>0</v>
      </c>
      <c r="J179">
        <v>15</v>
      </c>
      <c r="K179">
        <v>7</v>
      </c>
      <c r="L179">
        <v>11</v>
      </c>
      <c r="M179">
        <v>11</v>
      </c>
      <c r="N179">
        <v>3</v>
      </c>
      <c r="P179">
        <v>6</v>
      </c>
      <c r="Q179">
        <v>1</v>
      </c>
      <c r="R179">
        <v>0</v>
      </c>
      <c r="S179">
        <v>0</v>
      </c>
      <c r="T179">
        <v>11</v>
      </c>
      <c r="U179">
        <v>484</v>
      </c>
      <c r="V179">
        <v>185</v>
      </c>
      <c r="W179">
        <v>0</v>
      </c>
      <c r="X179">
        <v>0</v>
      </c>
      <c r="Y179">
        <v>1</v>
      </c>
      <c r="Z179">
        <v>0</v>
      </c>
      <c r="AA179">
        <v>15</v>
      </c>
      <c r="AB179">
        <v>11</v>
      </c>
    </row>
    <row r="180" spans="1:28" x14ac:dyDescent="0.25">
      <c r="A180" s="87" t="s">
        <v>475</v>
      </c>
      <c r="B180" s="87" t="s">
        <v>388</v>
      </c>
      <c r="C180" s="87" t="s">
        <v>1530</v>
      </c>
      <c r="D180" s="87" t="s">
        <v>448</v>
      </c>
      <c r="E180" s="87" t="s">
        <v>476</v>
      </c>
      <c r="F180" s="2">
        <v>45444</v>
      </c>
      <c r="G180">
        <v>37</v>
      </c>
      <c r="H180">
        <v>37</v>
      </c>
      <c r="I180">
        <v>0</v>
      </c>
      <c r="J180">
        <v>33</v>
      </c>
      <c r="K180">
        <v>25</v>
      </c>
      <c r="L180">
        <v>16</v>
      </c>
      <c r="M180">
        <v>16</v>
      </c>
      <c r="N180">
        <v>5</v>
      </c>
      <c r="P180">
        <v>18</v>
      </c>
      <c r="Q180">
        <v>1</v>
      </c>
      <c r="R180">
        <v>7</v>
      </c>
      <c r="S180">
        <v>6</v>
      </c>
      <c r="T180">
        <v>16</v>
      </c>
      <c r="U180">
        <v>479</v>
      </c>
      <c r="V180">
        <v>185</v>
      </c>
      <c r="W180">
        <v>0</v>
      </c>
      <c r="X180">
        <v>0</v>
      </c>
      <c r="Y180">
        <v>2</v>
      </c>
      <c r="Z180">
        <v>0</v>
      </c>
      <c r="AA180">
        <v>37</v>
      </c>
      <c r="AB180">
        <v>16</v>
      </c>
    </row>
    <row r="181" spans="1:28" x14ac:dyDescent="0.25">
      <c r="A181" s="87" t="s">
        <v>475</v>
      </c>
      <c r="B181" s="87" t="s">
        <v>388</v>
      </c>
      <c r="C181" s="87" t="s">
        <v>1530</v>
      </c>
      <c r="D181" s="87" t="s">
        <v>448</v>
      </c>
      <c r="E181" s="87" t="s">
        <v>476</v>
      </c>
      <c r="F181" s="2">
        <v>45474</v>
      </c>
      <c r="G181">
        <v>71</v>
      </c>
      <c r="H181">
        <v>70</v>
      </c>
      <c r="I181">
        <v>2</v>
      </c>
      <c r="J181">
        <v>63</v>
      </c>
      <c r="K181">
        <v>55</v>
      </c>
      <c r="L181">
        <v>34</v>
      </c>
      <c r="M181">
        <v>34</v>
      </c>
      <c r="N181">
        <v>9</v>
      </c>
      <c r="P181">
        <v>31</v>
      </c>
      <c r="Q181">
        <v>8</v>
      </c>
      <c r="R181">
        <v>20</v>
      </c>
      <c r="S181">
        <v>14</v>
      </c>
      <c r="T181">
        <v>34</v>
      </c>
      <c r="U181">
        <v>478</v>
      </c>
      <c r="V181">
        <v>185</v>
      </c>
      <c r="W181">
        <v>4</v>
      </c>
      <c r="X181">
        <v>3</v>
      </c>
      <c r="Y181">
        <v>9</v>
      </c>
      <c r="Z181">
        <v>1</v>
      </c>
      <c r="AA181">
        <v>71</v>
      </c>
      <c r="AB181">
        <v>34</v>
      </c>
    </row>
    <row r="182" spans="1:28" x14ac:dyDescent="0.25">
      <c r="A182" s="87" t="s">
        <v>473</v>
      </c>
      <c r="B182" s="87" t="s">
        <v>388</v>
      </c>
      <c r="C182" s="87" t="s">
        <v>1530</v>
      </c>
      <c r="D182" s="87" t="s">
        <v>448</v>
      </c>
      <c r="E182" s="87" t="s">
        <v>474</v>
      </c>
      <c r="F182" s="2">
        <v>45413</v>
      </c>
      <c r="G182">
        <v>11</v>
      </c>
      <c r="H182">
        <v>11</v>
      </c>
      <c r="I182">
        <v>0</v>
      </c>
      <c r="J182">
        <v>11</v>
      </c>
      <c r="K182">
        <v>7</v>
      </c>
      <c r="L182">
        <v>1</v>
      </c>
      <c r="M182">
        <v>3</v>
      </c>
      <c r="N182">
        <v>0</v>
      </c>
      <c r="P182">
        <v>0</v>
      </c>
      <c r="Q182">
        <v>0</v>
      </c>
      <c r="R182">
        <v>0</v>
      </c>
      <c r="S182">
        <v>0</v>
      </c>
      <c r="T182">
        <v>2</v>
      </c>
      <c r="U182">
        <v>196</v>
      </c>
      <c r="V182">
        <v>56</v>
      </c>
      <c r="W182">
        <v>0</v>
      </c>
      <c r="X182">
        <v>0</v>
      </c>
      <c r="Y182">
        <v>0</v>
      </c>
      <c r="Z182">
        <v>0</v>
      </c>
      <c r="AA182">
        <v>11</v>
      </c>
      <c r="AB182">
        <v>3</v>
      </c>
    </row>
    <row r="183" spans="1:28" x14ac:dyDescent="0.25">
      <c r="A183" s="87" t="s">
        <v>473</v>
      </c>
      <c r="B183" s="87" t="s">
        <v>388</v>
      </c>
      <c r="C183" s="87" t="s">
        <v>1530</v>
      </c>
      <c r="D183" s="87" t="s">
        <v>448</v>
      </c>
      <c r="E183" s="87" t="s">
        <v>474</v>
      </c>
      <c r="F183" s="2">
        <v>45444</v>
      </c>
      <c r="G183">
        <v>30</v>
      </c>
      <c r="H183">
        <v>30</v>
      </c>
      <c r="I183">
        <v>0</v>
      </c>
      <c r="J183">
        <v>30</v>
      </c>
      <c r="K183">
        <v>21</v>
      </c>
      <c r="L183">
        <v>1</v>
      </c>
      <c r="M183">
        <v>3</v>
      </c>
      <c r="N183">
        <v>0</v>
      </c>
      <c r="P183">
        <v>1</v>
      </c>
      <c r="Q183">
        <v>0</v>
      </c>
      <c r="R183">
        <v>20</v>
      </c>
      <c r="S183">
        <v>2</v>
      </c>
      <c r="T183">
        <v>2</v>
      </c>
      <c r="U183">
        <v>197</v>
      </c>
      <c r="V183">
        <v>56</v>
      </c>
      <c r="W183">
        <v>1</v>
      </c>
      <c r="X183">
        <v>0</v>
      </c>
      <c r="Y183">
        <v>0</v>
      </c>
      <c r="Z183">
        <v>0</v>
      </c>
      <c r="AA183">
        <v>30</v>
      </c>
      <c r="AB183">
        <v>3</v>
      </c>
    </row>
    <row r="184" spans="1:28" x14ac:dyDescent="0.25">
      <c r="A184" s="87" t="s">
        <v>473</v>
      </c>
      <c r="B184" s="87" t="s">
        <v>388</v>
      </c>
      <c r="C184" s="87" t="s">
        <v>1530</v>
      </c>
      <c r="D184" s="87" t="s">
        <v>448</v>
      </c>
      <c r="E184" s="87" t="s">
        <v>474</v>
      </c>
      <c r="F184" s="2">
        <v>45474</v>
      </c>
      <c r="G184">
        <v>50</v>
      </c>
      <c r="H184">
        <v>50</v>
      </c>
      <c r="I184">
        <v>0</v>
      </c>
      <c r="J184">
        <v>50</v>
      </c>
      <c r="K184">
        <v>32</v>
      </c>
      <c r="L184">
        <v>6</v>
      </c>
      <c r="M184">
        <v>9</v>
      </c>
      <c r="N184">
        <v>0</v>
      </c>
      <c r="P184">
        <v>2</v>
      </c>
      <c r="Q184">
        <v>0</v>
      </c>
      <c r="R184">
        <v>37</v>
      </c>
      <c r="S184">
        <v>5</v>
      </c>
      <c r="T184">
        <v>9</v>
      </c>
      <c r="U184">
        <v>191</v>
      </c>
      <c r="V184">
        <v>56</v>
      </c>
      <c r="W184">
        <v>1</v>
      </c>
      <c r="X184">
        <v>0</v>
      </c>
      <c r="Y184">
        <v>0</v>
      </c>
      <c r="Z184">
        <v>0</v>
      </c>
      <c r="AA184">
        <v>50</v>
      </c>
      <c r="AB184">
        <v>9</v>
      </c>
    </row>
    <row r="185" spans="1:28" x14ac:dyDescent="0.25">
      <c r="A185" s="87" t="s">
        <v>550</v>
      </c>
      <c r="B185" s="87" t="s">
        <v>388</v>
      </c>
      <c r="C185" s="87" t="s">
        <v>1532</v>
      </c>
      <c r="D185" s="87" t="s">
        <v>508</v>
      </c>
      <c r="E185" s="87" t="s">
        <v>551</v>
      </c>
      <c r="F185" s="2">
        <v>45413</v>
      </c>
      <c r="G185">
        <v>16</v>
      </c>
      <c r="H185">
        <v>16</v>
      </c>
      <c r="I185">
        <v>0</v>
      </c>
      <c r="J185">
        <v>16</v>
      </c>
      <c r="K185">
        <v>5</v>
      </c>
      <c r="L185">
        <v>1</v>
      </c>
      <c r="M185">
        <v>1</v>
      </c>
      <c r="N185">
        <v>1</v>
      </c>
      <c r="P185">
        <v>0</v>
      </c>
      <c r="Q185">
        <v>0</v>
      </c>
      <c r="R185">
        <v>0</v>
      </c>
      <c r="S185">
        <v>0</v>
      </c>
      <c r="T185">
        <v>1</v>
      </c>
      <c r="U185">
        <v>224</v>
      </c>
      <c r="V185">
        <v>80</v>
      </c>
      <c r="W185">
        <v>0</v>
      </c>
      <c r="X185">
        <v>0</v>
      </c>
      <c r="Y185">
        <v>1</v>
      </c>
      <c r="Z185">
        <v>0</v>
      </c>
      <c r="AA185">
        <v>16</v>
      </c>
      <c r="AB185">
        <v>1</v>
      </c>
    </row>
    <row r="186" spans="1:28" x14ac:dyDescent="0.25">
      <c r="A186" s="87" t="s">
        <v>550</v>
      </c>
      <c r="B186" s="87" t="s">
        <v>388</v>
      </c>
      <c r="C186" s="87" t="s">
        <v>1532</v>
      </c>
      <c r="D186" s="87" t="s">
        <v>508</v>
      </c>
      <c r="E186" s="87" t="s">
        <v>551</v>
      </c>
      <c r="F186" s="2">
        <v>45444</v>
      </c>
      <c r="G186">
        <v>45</v>
      </c>
      <c r="H186">
        <v>44</v>
      </c>
      <c r="I186">
        <v>0</v>
      </c>
      <c r="J186">
        <v>43</v>
      </c>
      <c r="K186">
        <v>6</v>
      </c>
      <c r="L186">
        <v>5</v>
      </c>
      <c r="M186">
        <v>7</v>
      </c>
      <c r="N186">
        <v>5</v>
      </c>
      <c r="P186">
        <v>0</v>
      </c>
      <c r="Q186">
        <v>0</v>
      </c>
      <c r="R186">
        <v>31</v>
      </c>
      <c r="S186">
        <v>3</v>
      </c>
      <c r="T186">
        <v>7</v>
      </c>
      <c r="U186">
        <v>223</v>
      </c>
      <c r="V186">
        <v>80</v>
      </c>
      <c r="W186">
        <v>2</v>
      </c>
      <c r="X186">
        <v>0</v>
      </c>
      <c r="Y186">
        <v>3</v>
      </c>
      <c r="Z186">
        <v>0</v>
      </c>
      <c r="AA186">
        <v>45</v>
      </c>
      <c r="AB186">
        <v>7</v>
      </c>
    </row>
    <row r="187" spans="1:28" x14ac:dyDescent="0.25">
      <c r="A187" s="87" t="s">
        <v>550</v>
      </c>
      <c r="B187" s="87" t="s">
        <v>388</v>
      </c>
      <c r="C187" s="87" t="s">
        <v>1532</v>
      </c>
      <c r="D187" s="87" t="s">
        <v>508</v>
      </c>
      <c r="E187" s="87" t="s">
        <v>551</v>
      </c>
      <c r="F187" s="2">
        <v>45474</v>
      </c>
      <c r="G187">
        <v>81</v>
      </c>
      <c r="H187">
        <v>80</v>
      </c>
      <c r="I187">
        <v>0</v>
      </c>
      <c r="J187">
        <v>81</v>
      </c>
      <c r="K187">
        <v>7</v>
      </c>
      <c r="L187">
        <v>10</v>
      </c>
      <c r="M187">
        <v>14</v>
      </c>
      <c r="N187">
        <v>12</v>
      </c>
      <c r="P187">
        <v>0</v>
      </c>
      <c r="Q187">
        <v>0</v>
      </c>
      <c r="R187">
        <v>52</v>
      </c>
      <c r="S187">
        <v>4</v>
      </c>
      <c r="T187">
        <v>13</v>
      </c>
      <c r="U187">
        <v>217</v>
      </c>
      <c r="V187">
        <v>79</v>
      </c>
      <c r="W187">
        <v>4</v>
      </c>
      <c r="X187">
        <v>0</v>
      </c>
      <c r="Y187">
        <v>3</v>
      </c>
      <c r="Z187">
        <v>0</v>
      </c>
      <c r="AA187">
        <v>81</v>
      </c>
      <c r="AB187">
        <v>13</v>
      </c>
    </row>
    <row r="188" spans="1:28" x14ac:dyDescent="0.25">
      <c r="A188" s="87" t="s">
        <v>425</v>
      </c>
      <c r="B188" s="87" t="s">
        <v>388</v>
      </c>
      <c r="C188" s="87" t="s">
        <v>1532</v>
      </c>
      <c r="D188" s="87" t="s">
        <v>508</v>
      </c>
      <c r="E188" s="87" t="s">
        <v>426</v>
      </c>
      <c r="F188" s="2">
        <v>45413</v>
      </c>
      <c r="G188">
        <v>11</v>
      </c>
      <c r="H188">
        <v>11</v>
      </c>
      <c r="I188">
        <v>6</v>
      </c>
      <c r="J188">
        <v>11</v>
      </c>
      <c r="K188">
        <v>7</v>
      </c>
      <c r="L188">
        <v>4</v>
      </c>
      <c r="M188">
        <v>4</v>
      </c>
      <c r="N188">
        <v>1</v>
      </c>
      <c r="P188">
        <v>7</v>
      </c>
      <c r="Q188">
        <v>3</v>
      </c>
      <c r="R188">
        <v>0</v>
      </c>
      <c r="S188">
        <v>0</v>
      </c>
      <c r="T188">
        <v>3</v>
      </c>
      <c r="U188">
        <v>145</v>
      </c>
      <c r="V188">
        <v>48</v>
      </c>
      <c r="W188">
        <v>0</v>
      </c>
      <c r="X188">
        <v>1</v>
      </c>
      <c r="Y188">
        <v>0</v>
      </c>
      <c r="Z188">
        <v>0</v>
      </c>
      <c r="AA188">
        <v>11</v>
      </c>
      <c r="AB188">
        <v>4</v>
      </c>
    </row>
    <row r="189" spans="1:28" x14ac:dyDescent="0.25">
      <c r="A189" s="87" t="s">
        <v>425</v>
      </c>
      <c r="B189" s="87" t="s">
        <v>388</v>
      </c>
      <c r="C189" s="87" t="s">
        <v>1532</v>
      </c>
      <c r="D189" s="87" t="s">
        <v>508</v>
      </c>
      <c r="E189" s="87" t="s">
        <v>426</v>
      </c>
      <c r="F189" s="2">
        <v>45444</v>
      </c>
      <c r="G189">
        <v>29</v>
      </c>
      <c r="H189">
        <v>29</v>
      </c>
      <c r="I189">
        <v>11</v>
      </c>
      <c r="J189">
        <v>29</v>
      </c>
      <c r="K189">
        <v>16</v>
      </c>
      <c r="L189">
        <v>5</v>
      </c>
      <c r="M189">
        <v>7</v>
      </c>
      <c r="N189">
        <v>2</v>
      </c>
      <c r="P189">
        <v>12</v>
      </c>
      <c r="Q189">
        <v>3</v>
      </c>
      <c r="R189">
        <v>15</v>
      </c>
      <c r="S189">
        <v>2</v>
      </c>
      <c r="T189">
        <v>6</v>
      </c>
      <c r="U189">
        <v>146</v>
      </c>
      <c r="V189">
        <v>50</v>
      </c>
      <c r="W189">
        <v>0</v>
      </c>
      <c r="X189">
        <v>1</v>
      </c>
      <c r="Y189">
        <v>1</v>
      </c>
      <c r="Z189">
        <v>0</v>
      </c>
      <c r="AA189">
        <v>29</v>
      </c>
      <c r="AB189">
        <v>7</v>
      </c>
    </row>
    <row r="190" spans="1:28" x14ac:dyDescent="0.25">
      <c r="A190" s="87" t="s">
        <v>425</v>
      </c>
      <c r="B190" s="87" t="s">
        <v>388</v>
      </c>
      <c r="C190" s="87" t="s">
        <v>1532</v>
      </c>
      <c r="D190" s="87" t="s">
        <v>508</v>
      </c>
      <c r="E190" s="87" t="s">
        <v>426</v>
      </c>
      <c r="F190" s="2">
        <v>45474</v>
      </c>
      <c r="G190">
        <v>51</v>
      </c>
      <c r="H190">
        <v>50</v>
      </c>
      <c r="I190">
        <v>11</v>
      </c>
      <c r="J190">
        <v>50</v>
      </c>
      <c r="K190">
        <v>26</v>
      </c>
      <c r="L190">
        <v>6</v>
      </c>
      <c r="M190">
        <v>12</v>
      </c>
      <c r="N190">
        <v>3</v>
      </c>
      <c r="P190">
        <v>13</v>
      </c>
      <c r="Q190">
        <v>3</v>
      </c>
      <c r="R190">
        <v>21</v>
      </c>
      <c r="S190">
        <v>3</v>
      </c>
      <c r="T190">
        <v>11</v>
      </c>
      <c r="U190">
        <v>147</v>
      </c>
      <c r="V190">
        <v>47</v>
      </c>
      <c r="W190">
        <v>0</v>
      </c>
      <c r="X190">
        <v>1</v>
      </c>
      <c r="Y190">
        <v>2</v>
      </c>
      <c r="Z190">
        <v>1</v>
      </c>
      <c r="AA190">
        <v>51</v>
      </c>
      <c r="AB190">
        <v>12</v>
      </c>
    </row>
    <row r="191" spans="1:28" x14ac:dyDescent="0.25">
      <c r="A191" s="87" t="s">
        <v>506</v>
      </c>
      <c r="B191" s="87" t="s">
        <v>388</v>
      </c>
      <c r="C191" s="87" t="s">
        <v>1532</v>
      </c>
      <c r="D191" s="87" t="s">
        <v>508</v>
      </c>
      <c r="E191" s="87" t="s">
        <v>1456</v>
      </c>
      <c r="F191" s="2">
        <v>45413</v>
      </c>
      <c r="G191">
        <v>4</v>
      </c>
      <c r="H191">
        <v>4</v>
      </c>
      <c r="I191">
        <v>1</v>
      </c>
      <c r="J191">
        <v>3</v>
      </c>
      <c r="K191">
        <v>3</v>
      </c>
      <c r="L191">
        <v>1</v>
      </c>
      <c r="M191">
        <v>1</v>
      </c>
      <c r="N191">
        <v>0</v>
      </c>
      <c r="P191">
        <v>0</v>
      </c>
      <c r="Q191">
        <v>0</v>
      </c>
      <c r="R191">
        <v>0</v>
      </c>
      <c r="S191">
        <v>0</v>
      </c>
      <c r="T191">
        <v>1</v>
      </c>
      <c r="U191">
        <v>151</v>
      </c>
      <c r="V191">
        <v>49</v>
      </c>
      <c r="W191">
        <v>0</v>
      </c>
      <c r="X191">
        <v>0</v>
      </c>
      <c r="Y191">
        <v>0</v>
      </c>
      <c r="Z191">
        <v>0</v>
      </c>
      <c r="AA191">
        <v>4</v>
      </c>
      <c r="AB191">
        <v>1</v>
      </c>
    </row>
    <row r="192" spans="1:28" x14ac:dyDescent="0.25">
      <c r="A192" s="87" t="s">
        <v>506</v>
      </c>
      <c r="B192" s="87" t="s">
        <v>388</v>
      </c>
      <c r="C192" s="87" t="s">
        <v>1532</v>
      </c>
      <c r="D192" s="87" t="s">
        <v>508</v>
      </c>
      <c r="E192" s="87" t="s">
        <v>1456</v>
      </c>
      <c r="F192" s="2">
        <v>45444</v>
      </c>
      <c r="G192">
        <v>15</v>
      </c>
      <c r="H192">
        <v>15</v>
      </c>
      <c r="I192">
        <v>1</v>
      </c>
      <c r="J192">
        <v>14</v>
      </c>
      <c r="K192">
        <v>8</v>
      </c>
      <c r="L192">
        <v>10</v>
      </c>
      <c r="M192">
        <v>10</v>
      </c>
      <c r="N192">
        <v>5</v>
      </c>
      <c r="P192">
        <v>0</v>
      </c>
      <c r="Q192">
        <v>0</v>
      </c>
      <c r="R192">
        <v>2</v>
      </c>
      <c r="S192">
        <v>1</v>
      </c>
      <c r="T192">
        <v>10</v>
      </c>
      <c r="U192">
        <v>152</v>
      </c>
      <c r="V192">
        <v>48</v>
      </c>
      <c r="W192">
        <v>1</v>
      </c>
      <c r="X192">
        <v>1</v>
      </c>
      <c r="Y192">
        <v>0</v>
      </c>
      <c r="Z192">
        <v>1</v>
      </c>
      <c r="AA192">
        <v>15</v>
      </c>
      <c r="AB192">
        <v>10</v>
      </c>
    </row>
    <row r="193" spans="1:28" x14ac:dyDescent="0.25">
      <c r="A193" s="87" t="s">
        <v>506</v>
      </c>
      <c r="B193" s="87" t="s">
        <v>388</v>
      </c>
      <c r="C193" s="87" t="s">
        <v>1532</v>
      </c>
      <c r="D193" s="87" t="s">
        <v>508</v>
      </c>
      <c r="E193" s="87" t="s">
        <v>1456</v>
      </c>
      <c r="F193" s="2">
        <v>45474</v>
      </c>
      <c r="G193">
        <v>33</v>
      </c>
      <c r="H193">
        <v>33</v>
      </c>
      <c r="I193">
        <v>1</v>
      </c>
      <c r="J193">
        <v>32</v>
      </c>
      <c r="K193">
        <v>16</v>
      </c>
      <c r="L193">
        <v>29</v>
      </c>
      <c r="M193">
        <v>29</v>
      </c>
      <c r="N193">
        <v>29</v>
      </c>
      <c r="P193">
        <v>0</v>
      </c>
      <c r="Q193">
        <v>0</v>
      </c>
      <c r="R193">
        <v>3</v>
      </c>
      <c r="S193">
        <v>3</v>
      </c>
      <c r="T193">
        <v>29</v>
      </c>
      <c r="U193">
        <v>154</v>
      </c>
      <c r="V193">
        <v>48</v>
      </c>
      <c r="W193">
        <v>1</v>
      </c>
      <c r="X193">
        <v>2</v>
      </c>
      <c r="Y193">
        <v>0</v>
      </c>
      <c r="Z193">
        <v>2</v>
      </c>
      <c r="AA193">
        <v>33</v>
      </c>
      <c r="AB193">
        <v>29</v>
      </c>
    </row>
    <row r="194" spans="1:28" x14ac:dyDescent="0.25">
      <c r="A194" s="87" t="s">
        <v>542</v>
      </c>
      <c r="B194" s="87" t="s">
        <v>388</v>
      </c>
      <c r="C194" s="87" t="s">
        <v>1532</v>
      </c>
      <c r="D194" s="87" t="s">
        <v>508</v>
      </c>
      <c r="E194" s="87" t="s">
        <v>1475</v>
      </c>
      <c r="F194" s="2">
        <v>45413</v>
      </c>
      <c r="G194">
        <v>2</v>
      </c>
      <c r="H194">
        <v>2</v>
      </c>
      <c r="I194">
        <v>0</v>
      </c>
      <c r="J194">
        <v>2</v>
      </c>
      <c r="K194">
        <v>1</v>
      </c>
      <c r="L194">
        <v>2</v>
      </c>
      <c r="M194">
        <v>2</v>
      </c>
      <c r="N194">
        <v>2</v>
      </c>
      <c r="P194">
        <v>0</v>
      </c>
      <c r="Q194">
        <v>2</v>
      </c>
      <c r="R194">
        <v>0</v>
      </c>
      <c r="S194">
        <v>0</v>
      </c>
      <c r="T194">
        <v>2</v>
      </c>
      <c r="U194">
        <v>128</v>
      </c>
      <c r="V194">
        <v>78</v>
      </c>
      <c r="W194">
        <v>0</v>
      </c>
      <c r="X194">
        <v>0</v>
      </c>
      <c r="Y194">
        <v>1</v>
      </c>
      <c r="Z194">
        <v>0</v>
      </c>
      <c r="AA194">
        <v>2</v>
      </c>
      <c r="AB194">
        <v>2</v>
      </c>
    </row>
    <row r="195" spans="1:28" x14ac:dyDescent="0.25">
      <c r="A195" s="87" t="s">
        <v>542</v>
      </c>
      <c r="B195" s="87" t="s">
        <v>388</v>
      </c>
      <c r="C195" s="87" t="s">
        <v>1532</v>
      </c>
      <c r="D195" s="87" t="s">
        <v>508</v>
      </c>
      <c r="E195" s="87" t="s">
        <v>1475</v>
      </c>
      <c r="F195" s="2">
        <v>45444</v>
      </c>
      <c r="G195">
        <v>14</v>
      </c>
      <c r="H195">
        <v>14</v>
      </c>
      <c r="I195">
        <v>0</v>
      </c>
      <c r="J195">
        <v>14</v>
      </c>
      <c r="K195">
        <v>7</v>
      </c>
      <c r="L195">
        <v>6</v>
      </c>
      <c r="M195">
        <v>7</v>
      </c>
      <c r="N195">
        <v>4</v>
      </c>
      <c r="P195">
        <v>4</v>
      </c>
      <c r="Q195">
        <v>3</v>
      </c>
      <c r="R195">
        <v>2</v>
      </c>
      <c r="S195">
        <v>2</v>
      </c>
      <c r="T195">
        <v>7</v>
      </c>
      <c r="U195">
        <v>130</v>
      </c>
      <c r="V195">
        <v>78</v>
      </c>
      <c r="W195">
        <v>1</v>
      </c>
      <c r="X195">
        <v>2</v>
      </c>
      <c r="Y195">
        <v>3</v>
      </c>
      <c r="Z195">
        <v>1</v>
      </c>
      <c r="AA195">
        <v>14</v>
      </c>
      <c r="AB195">
        <v>7</v>
      </c>
    </row>
    <row r="196" spans="1:28" x14ac:dyDescent="0.25">
      <c r="A196" s="87" t="s">
        <v>542</v>
      </c>
      <c r="B196" s="87" t="s">
        <v>388</v>
      </c>
      <c r="C196" s="87" t="s">
        <v>1532</v>
      </c>
      <c r="D196" s="87" t="s">
        <v>508</v>
      </c>
      <c r="E196" s="87" t="s">
        <v>1475</v>
      </c>
      <c r="F196" s="2">
        <v>45474</v>
      </c>
      <c r="G196">
        <v>35</v>
      </c>
      <c r="H196">
        <v>35</v>
      </c>
      <c r="I196">
        <v>0</v>
      </c>
      <c r="J196">
        <v>35</v>
      </c>
      <c r="K196">
        <v>22</v>
      </c>
      <c r="L196">
        <v>25</v>
      </c>
      <c r="M196">
        <v>26</v>
      </c>
      <c r="N196">
        <v>26</v>
      </c>
      <c r="P196">
        <v>10</v>
      </c>
      <c r="Q196">
        <v>8</v>
      </c>
      <c r="R196">
        <v>8</v>
      </c>
      <c r="S196">
        <v>6</v>
      </c>
      <c r="T196">
        <v>26</v>
      </c>
      <c r="U196">
        <v>124</v>
      </c>
      <c r="V196">
        <v>77</v>
      </c>
      <c r="W196">
        <v>1</v>
      </c>
      <c r="X196">
        <v>4</v>
      </c>
      <c r="Y196">
        <v>6</v>
      </c>
      <c r="Z196">
        <v>5</v>
      </c>
      <c r="AA196">
        <v>35</v>
      </c>
      <c r="AB196">
        <v>26</v>
      </c>
    </row>
    <row r="197" spans="1:28" x14ac:dyDescent="0.25">
      <c r="A197" s="87" t="s">
        <v>546</v>
      </c>
      <c r="B197" s="87" t="s">
        <v>388</v>
      </c>
      <c r="C197" s="87" t="s">
        <v>1532</v>
      </c>
      <c r="D197" s="87" t="s">
        <v>508</v>
      </c>
      <c r="E197" s="87" t="s">
        <v>1476</v>
      </c>
      <c r="F197" s="2">
        <v>45413</v>
      </c>
      <c r="G197">
        <v>19</v>
      </c>
      <c r="H197">
        <v>17</v>
      </c>
      <c r="I197">
        <v>0</v>
      </c>
      <c r="J197">
        <v>18</v>
      </c>
      <c r="K197">
        <v>11</v>
      </c>
      <c r="L197">
        <v>4</v>
      </c>
      <c r="M197">
        <v>4</v>
      </c>
      <c r="N197">
        <v>2</v>
      </c>
      <c r="P197">
        <v>0</v>
      </c>
      <c r="Q197">
        <v>0</v>
      </c>
      <c r="R197">
        <v>0</v>
      </c>
      <c r="S197">
        <v>0</v>
      </c>
      <c r="T197">
        <v>4</v>
      </c>
      <c r="U197">
        <v>208</v>
      </c>
      <c r="V197">
        <v>83</v>
      </c>
      <c r="W197">
        <v>0</v>
      </c>
      <c r="X197">
        <v>0</v>
      </c>
      <c r="Y197">
        <v>0</v>
      </c>
      <c r="Z197">
        <v>2</v>
      </c>
      <c r="AA197">
        <v>19</v>
      </c>
      <c r="AB197">
        <v>4</v>
      </c>
    </row>
    <row r="198" spans="1:28" x14ac:dyDescent="0.25">
      <c r="A198" s="87" t="s">
        <v>546</v>
      </c>
      <c r="B198" s="87" t="s">
        <v>388</v>
      </c>
      <c r="C198" s="87" t="s">
        <v>1532</v>
      </c>
      <c r="D198" s="87" t="s">
        <v>508</v>
      </c>
      <c r="E198" s="87" t="s">
        <v>1476</v>
      </c>
      <c r="F198" s="2">
        <v>45444</v>
      </c>
      <c r="G198">
        <v>69</v>
      </c>
      <c r="H198">
        <v>62</v>
      </c>
      <c r="I198">
        <v>0</v>
      </c>
      <c r="J198">
        <v>68</v>
      </c>
      <c r="K198">
        <v>52</v>
      </c>
      <c r="L198">
        <v>21</v>
      </c>
      <c r="M198">
        <v>21</v>
      </c>
      <c r="N198">
        <v>6</v>
      </c>
      <c r="P198">
        <v>3</v>
      </c>
      <c r="Q198">
        <v>2</v>
      </c>
      <c r="R198">
        <v>33</v>
      </c>
      <c r="S198">
        <v>13</v>
      </c>
      <c r="T198">
        <v>21</v>
      </c>
      <c r="U198">
        <v>207</v>
      </c>
      <c r="V198">
        <v>82</v>
      </c>
      <c r="W198">
        <v>0</v>
      </c>
      <c r="X198">
        <v>1</v>
      </c>
      <c r="Y198">
        <v>3</v>
      </c>
      <c r="Z198">
        <v>6</v>
      </c>
      <c r="AA198">
        <v>69</v>
      </c>
      <c r="AB198">
        <v>21</v>
      </c>
    </row>
    <row r="199" spans="1:28" x14ac:dyDescent="0.25">
      <c r="A199" s="87" t="s">
        <v>546</v>
      </c>
      <c r="B199" s="87" t="s">
        <v>388</v>
      </c>
      <c r="C199" s="87" t="s">
        <v>1532</v>
      </c>
      <c r="D199" s="87" t="s">
        <v>508</v>
      </c>
      <c r="E199" s="87" t="s">
        <v>1476</v>
      </c>
      <c r="F199" s="2">
        <v>45474</v>
      </c>
      <c r="G199">
        <v>99</v>
      </c>
      <c r="H199">
        <v>91</v>
      </c>
      <c r="I199">
        <v>0</v>
      </c>
      <c r="J199">
        <v>98</v>
      </c>
      <c r="K199">
        <v>78</v>
      </c>
      <c r="L199">
        <v>31</v>
      </c>
      <c r="M199">
        <v>32</v>
      </c>
      <c r="N199">
        <v>10</v>
      </c>
      <c r="P199">
        <v>7</v>
      </c>
      <c r="Q199">
        <v>3</v>
      </c>
      <c r="R199">
        <v>48</v>
      </c>
      <c r="S199">
        <v>19</v>
      </c>
      <c r="T199">
        <v>32</v>
      </c>
      <c r="U199">
        <v>339</v>
      </c>
      <c r="V199">
        <v>124</v>
      </c>
      <c r="W199">
        <v>0</v>
      </c>
      <c r="X199">
        <v>1</v>
      </c>
      <c r="Y199">
        <v>5</v>
      </c>
      <c r="Z199">
        <v>7</v>
      </c>
      <c r="AA199">
        <v>99</v>
      </c>
      <c r="AB199">
        <v>32</v>
      </c>
    </row>
    <row r="200" spans="1:28" x14ac:dyDescent="0.25">
      <c r="A200" s="87" t="s">
        <v>555</v>
      </c>
      <c r="B200" s="87" t="s">
        <v>388</v>
      </c>
      <c r="C200" s="87" t="s">
        <v>1532</v>
      </c>
      <c r="D200" s="87" t="s">
        <v>508</v>
      </c>
      <c r="E200" s="87" t="s">
        <v>1450</v>
      </c>
      <c r="F200" s="2">
        <v>45413</v>
      </c>
      <c r="G200">
        <v>15</v>
      </c>
      <c r="H200">
        <v>14</v>
      </c>
      <c r="I200">
        <v>0</v>
      </c>
      <c r="J200">
        <v>10</v>
      </c>
      <c r="K200">
        <v>0</v>
      </c>
      <c r="L200">
        <v>2</v>
      </c>
      <c r="M200">
        <v>2</v>
      </c>
      <c r="N200">
        <v>1</v>
      </c>
      <c r="P200">
        <v>5</v>
      </c>
      <c r="Q200">
        <v>1</v>
      </c>
      <c r="R200">
        <v>0</v>
      </c>
      <c r="S200">
        <v>0</v>
      </c>
      <c r="T200">
        <v>2</v>
      </c>
      <c r="U200">
        <v>238</v>
      </c>
      <c r="V200">
        <v>74</v>
      </c>
      <c r="W200">
        <v>1</v>
      </c>
      <c r="X200">
        <v>2</v>
      </c>
      <c r="Y200">
        <v>0</v>
      </c>
      <c r="Z200">
        <v>1</v>
      </c>
      <c r="AA200">
        <v>15</v>
      </c>
      <c r="AB200">
        <v>2</v>
      </c>
    </row>
    <row r="201" spans="1:28" x14ac:dyDescent="0.25">
      <c r="A201" s="87" t="s">
        <v>555</v>
      </c>
      <c r="B201" s="87" t="s">
        <v>388</v>
      </c>
      <c r="C201" s="87" t="s">
        <v>1532</v>
      </c>
      <c r="D201" s="87" t="s">
        <v>508</v>
      </c>
      <c r="E201" s="87" t="s">
        <v>1450</v>
      </c>
      <c r="F201" s="2">
        <v>45444</v>
      </c>
      <c r="G201">
        <v>24</v>
      </c>
      <c r="H201">
        <v>23</v>
      </c>
      <c r="I201">
        <v>0</v>
      </c>
      <c r="J201">
        <v>23</v>
      </c>
      <c r="K201">
        <v>0</v>
      </c>
      <c r="L201">
        <v>9</v>
      </c>
      <c r="M201">
        <v>9</v>
      </c>
      <c r="N201">
        <v>9</v>
      </c>
      <c r="P201">
        <v>10</v>
      </c>
      <c r="Q201">
        <v>2</v>
      </c>
      <c r="R201">
        <v>12</v>
      </c>
      <c r="S201">
        <v>4</v>
      </c>
      <c r="T201">
        <v>9</v>
      </c>
      <c r="U201">
        <v>239</v>
      </c>
      <c r="V201">
        <v>73</v>
      </c>
      <c r="W201">
        <v>1</v>
      </c>
      <c r="X201">
        <v>2</v>
      </c>
      <c r="Y201">
        <v>1</v>
      </c>
      <c r="Z201">
        <v>1</v>
      </c>
      <c r="AA201">
        <v>24</v>
      </c>
      <c r="AB201">
        <v>9</v>
      </c>
    </row>
    <row r="202" spans="1:28" x14ac:dyDescent="0.25">
      <c r="A202" s="87" t="s">
        <v>555</v>
      </c>
      <c r="B202" s="87" t="s">
        <v>388</v>
      </c>
      <c r="C202" s="87" t="s">
        <v>1532</v>
      </c>
      <c r="D202" s="87" t="s">
        <v>508</v>
      </c>
      <c r="E202" s="87" t="s">
        <v>1450</v>
      </c>
      <c r="F202" s="2">
        <v>45474</v>
      </c>
      <c r="G202">
        <v>39</v>
      </c>
      <c r="H202">
        <v>39</v>
      </c>
      <c r="I202">
        <v>0</v>
      </c>
      <c r="J202">
        <v>39</v>
      </c>
      <c r="K202">
        <v>2</v>
      </c>
      <c r="L202">
        <v>14</v>
      </c>
      <c r="M202">
        <v>14</v>
      </c>
      <c r="N202">
        <v>12</v>
      </c>
      <c r="P202">
        <v>24</v>
      </c>
      <c r="Q202">
        <v>3</v>
      </c>
      <c r="R202">
        <v>18</v>
      </c>
      <c r="S202">
        <v>6</v>
      </c>
      <c r="T202">
        <v>14</v>
      </c>
      <c r="U202">
        <v>236</v>
      </c>
      <c r="V202">
        <v>73</v>
      </c>
      <c r="W202">
        <v>2</v>
      </c>
      <c r="X202">
        <v>2</v>
      </c>
      <c r="Y202">
        <v>2</v>
      </c>
      <c r="Z202">
        <v>2</v>
      </c>
      <c r="AA202">
        <v>39</v>
      </c>
      <c r="AB202">
        <v>14</v>
      </c>
    </row>
    <row r="203" spans="1:28" x14ac:dyDescent="0.25">
      <c r="A203" s="87" t="s">
        <v>515</v>
      </c>
      <c r="B203" s="87" t="s">
        <v>388</v>
      </c>
      <c r="C203" s="87" t="s">
        <v>1532</v>
      </c>
      <c r="D203" s="87" t="s">
        <v>508</v>
      </c>
      <c r="E203" s="87" t="s">
        <v>1598</v>
      </c>
      <c r="F203" s="2">
        <v>45413</v>
      </c>
      <c r="G203">
        <v>5</v>
      </c>
      <c r="H203">
        <v>5</v>
      </c>
      <c r="I203">
        <v>0</v>
      </c>
      <c r="J203">
        <v>3</v>
      </c>
      <c r="K203">
        <v>1</v>
      </c>
      <c r="L203">
        <v>5</v>
      </c>
      <c r="M203">
        <v>6</v>
      </c>
      <c r="N203">
        <v>1</v>
      </c>
      <c r="P203">
        <v>3</v>
      </c>
      <c r="Q203">
        <v>2</v>
      </c>
      <c r="R203">
        <v>0</v>
      </c>
      <c r="S203">
        <v>0</v>
      </c>
      <c r="T203">
        <v>4</v>
      </c>
      <c r="U203">
        <v>242</v>
      </c>
      <c r="V203">
        <v>105</v>
      </c>
      <c r="W203">
        <v>0</v>
      </c>
      <c r="X203">
        <v>0</v>
      </c>
      <c r="Y203">
        <v>0</v>
      </c>
      <c r="Z203">
        <v>0</v>
      </c>
      <c r="AA203">
        <v>5</v>
      </c>
      <c r="AB203">
        <v>6</v>
      </c>
    </row>
    <row r="204" spans="1:28" x14ac:dyDescent="0.25">
      <c r="A204" s="87" t="s">
        <v>515</v>
      </c>
      <c r="B204" s="87" t="s">
        <v>388</v>
      </c>
      <c r="C204" s="87" t="s">
        <v>1532</v>
      </c>
      <c r="D204" s="87" t="s">
        <v>508</v>
      </c>
      <c r="E204" s="87" t="s">
        <v>1598</v>
      </c>
      <c r="F204" s="2">
        <v>45444</v>
      </c>
      <c r="G204">
        <v>10</v>
      </c>
      <c r="H204">
        <v>10</v>
      </c>
      <c r="I204">
        <v>0</v>
      </c>
      <c r="J204">
        <v>6</v>
      </c>
      <c r="K204">
        <v>2</v>
      </c>
      <c r="L204">
        <v>11</v>
      </c>
      <c r="M204">
        <v>11</v>
      </c>
      <c r="N204">
        <v>5</v>
      </c>
      <c r="P204">
        <v>6</v>
      </c>
      <c r="Q204">
        <v>6</v>
      </c>
      <c r="R204">
        <v>8</v>
      </c>
      <c r="S204">
        <v>5</v>
      </c>
      <c r="T204">
        <v>10</v>
      </c>
      <c r="U204">
        <v>240</v>
      </c>
      <c r="V204">
        <v>108</v>
      </c>
      <c r="W204">
        <v>0</v>
      </c>
      <c r="X204">
        <v>0</v>
      </c>
      <c r="Y204">
        <v>0</v>
      </c>
      <c r="Z204">
        <v>0</v>
      </c>
      <c r="AA204">
        <v>10</v>
      </c>
      <c r="AB204">
        <v>11</v>
      </c>
    </row>
    <row r="205" spans="1:28" x14ac:dyDescent="0.25">
      <c r="A205" s="87" t="s">
        <v>515</v>
      </c>
      <c r="B205" s="87" t="s">
        <v>388</v>
      </c>
      <c r="C205" s="87" t="s">
        <v>1532</v>
      </c>
      <c r="D205" s="87" t="s">
        <v>508</v>
      </c>
      <c r="E205" s="87" t="s">
        <v>1598</v>
      </c>
      <c r="F205" s="2">
        <v>45474</v>
      </c>
      <c r="G205">
        <v>28</v>
      </c>
      <c r="H205">
        <v>28</v>
      </c>
      <c r="I205">
        <v>0</v>
      </c>
      <c r="J205">
        <v>22</v>
      </c>
      <c r="K205">
        <v>9</v>
      </c>
      <c r="L205">
        <v>17</v>
      </c>
      <c r="M205">
        <v>17</v>
      </c>
      <c r="N205">
        <v>10</v>
      </c>
      <c r="P205">
        <v>20</v>
      </c>
      <c r="Q205">
        <v>11</v>
      </c>
      <c r="R205">
        <v>20</v>
      </c>
      <c r="S205">
        <v>7</v>
      </c>
      <c r="T205">
        <v>16</v>
      </c>
      <c r="U205">
        <v>238</v>
      </c>
      <c r="V205">
        <v>106</v>
      </c>
      <c r="W205">
        <v>0</v>
      </c>
      <c r="X205">
        <v>0</v>
      </c>
      <c r="Y205">
        <v>0</v>
      </c>
      <c r="Z205">
        <v>0</v>
      </c>
      <c r="AA205">
        <v>28</v>
      </c>
      <c r="AB205">
        <v>17</v>
      </c>
    </row>
    <row r="206" spans="1:28" x14ac:dyDescent="0.25">
      <c r="A206" s="87" t="s">
        <v>536</v>
      </c>
      <c r="B206" s="87" t="s">
        <v>388</v>
      </c>
      <c r="C206" s="87" t="s">
        <v>1532</v>
      </c>
      <c r="D206" s="87" t="s">
        <v>508</v>
      </c>
      <c r="E206" s="87" t="s">
        <v>537</v>
      </c>
      <c r="F206" s="2">
        <v>45413</v>
      </c>
      <c r="G206">
        <v>19</v>
      </c>
      <c r="H206">
        <v>18</v>
      </c>
      <c r="I206">
        <v>0</v>
      </c>
      <c r="J206">
        <v>16</v>
      </c>
      <c r="K206">
        <v>15</v>
      </c>
      <c r="L206">
        <v>8</v>
      </c>
      <c r="M206">
        <v>8</v>
      </c>
      <c r="N206">
        <v>8</v>
      </c>
      <c r="P206">
        <v>16</v>
      </c>
      <c r="Q206">
        <v>7</v>
      </c>
      <c r="R206">
        <v>0</v>
      </c>
      <c r="S206">
        <v>0</v>
      </c>
      <c r="T206">
        <v>8</v>
      </c>
      <c r="U206">
        <v>630</v>
      </c>
      <c r="V206">
        <v>237</v>
      </c>
      <c r="W206">
        <v>0</v>
      </c>
      <c r="X206">
        <v>0</v>
      </c>
      <c r="Y206">
        <v>2</v>
      </c>
      <c r="Z206">
        <v>2</v>
      </c>
      <c r="AA206">
        <v>19</v>
      </c>
      <c r="AB206">
        <v>8</v>
      </c>
    </row>
    <row r="207" spans="1:28" x14ac:dyDescent="0.25">
      <c r="A207" s="87" t="s">
        <v>536</v>
      </c>
      <c r="B207" s="87" t="s">
        <v>388</v>
      </c>
      <c r="C207" s="87" t="s">
        <v>1532</v>
      </c>
      <c r="D207" s="87" t="s">
        <v>508</v>
      </c>
      <c r="E207" s="87" t="s">
        <v>537</v>
      </c>
      <c r="F207" s="2">
        <v>45444</v>
      </c>
      <c r="G207">
        <v>54</v>
      </c>
      <c r="H207">
        <v>54</v>
      </c>
      <c r="I207">
        <v>1</v>
      </c>
      <c r="J207">
        <v>52</v>
      </c>
      <c r="K207">
        <v>49</v>
      </c>
      <c r="L207">
        <v>29</v>
      </c>
      <c r="M207">
        <v>30</v>
      </c>
      <c r="N207">
        <v>26</v>
      </c>
      <c r="P207">
        <v>49</v>
      </c>
      <c r="Q207">
        <v>25</v>
      </c>
      <c r="R207">
        <v>28</v>
      </c>
      <c r="S207">
        <v>14</v>
      </c>
      <c r="T207">
        <v>30</v>
      </c>
      <c r="U207">
        <v>638</v>
      </c>
      <c r="V207">
        <v>238</v>
      </c>
      <c r="W207">
        <v>0</v>
      </c>
      <c r="X207">
        <v>1</v>
      </c>
      <c r="Y207">
        <v>10</v>
      </c>
      <c r="Z207">
        <v>9</v>
      </c>
      <c r="AA207">
        <v>54</v>
      </c>
      <c r="AB207">
        <v>30</v>
      </c>
    </row>
    <row r="208" spans="1:28" x14ac:dyDescent="0.25">
      <c r="A208" s="87" t="s">
        <v>536</v>
      </c>
      <c r="B208" s="87" t="s">
        <v>388</v>
      </c>
      <c r="C208" s="87" t="s">
        <v>1532</v>
      </c>
      <c r="D208" s="87" t="s">
        <v>508</v>
      </c>
      <c r="E208" s="87" t="s">
        <v>537</v>
      </c>
      <c r="F208" s="2">
        <v>45474</v>
      </c>
      <c r="G208">
        <v>77</v>
      </c>
      <c r="H208">
        <v>72</v>
      </c>
      <c r="I208">
        <v>1</v>
      </c>
      <c r="J208">
        <v>72</v>
      </c>
      <c r="K208">
        <v>65</v>
      </c>
      <c r="L208">
        <v>54</v>
      </c>
      <c r="M208">
        <v>55</v>
      </c>
      <c r="N208">
        <v>46</v>
      </c>
      <c r="P208">
        <v>62</v>
      </c>
      <c r="Q208">
        <v>44</v>
      </c>
      <c r="R208">
        <v>34</v>
      </c>
      <c r="S208">
        <v>22</v>
      </c>
      <c r="T208">
        <v>55</v>
      </c>
      <c r="U208">
        <v>643</v>
      </c>
      <c r="V208">
        <v>239</v>
      </c>
      <c r="W208">
        <v>1</v>
      </c>
      <c r="X208">
        <v>3</v>
      </c>
      <c r="Y208">
        <v>23</v>
      </c>
      <c r="Z208">
        <v>20</v>
      </c>
      <c r="AA208">
        <v>77</v>
      </c>
      <c r="AB208">
        <v>55</v>
      </c>
    </row>
    <row r="209" spans="1:28" x14ac:dyDescent="0.25">
      <c r="A209" s="87" t="s">
        <v>576</v>
      </c>
      <c r="B209" s="87" t="s">
        <v>388</v>
      </c>
      <c r="C209" s="87" t="s">
        <v>1532</v>
      </c>
      <c r="D209" s="87" t="s">
        <v>508</v>
      </c>
      <c r="E209" s="87" t="s">
        <v>577</v>
      </c>
      <c r="F209" s="2">
        <v>45413</v>
      </c>
      <c r="G209">
        <v>8</v>
      </c>
      <c r="H209">
        <v>7</v>
      </c>
      <c r="I209">
        <v>0</v>
      </c>
      <c r="J209">
        <v>7</v>
      </c>
      <c r="K209">
        <v>0</v>
      </c>
      <c r="L209">
        <v>0</v>
      </c>
      <c r="M209">
        <v>1</v>
      </c>
      <c r="N209">
        <v>0</v>
      </c>
      <c r="P209">
        <v>0</v>
      </c>
      <c r="Q209">
        <v>0</v>
      </c>
      <c r="R209">
        <v>0</v>
      </c>
      <c r="S209">
        <v>0</v>
      </c>
      <c r="T209">
        <v>1</v>
      </c>
      <c r="U209">
        <v>230</v>
      </c>
      <c r="V209">
        <v>74</v>
      </c>
      <c r="W209">
        <v>0</v>
      </c>
      <c r="X209">
        <v>0</v>
      </c>
      <c r="Y209">
        <v>0</v>
      </c>
      <c r="Z209">
        <v>0</v>
      </c>
      <c r="AA209">
        <v>8</v>
      </c>
      <c r="AB209">
        <v>1</v>
      </c>
    </row>
    <row r="210" spans="1:28" x14ac:dyDescent="0.25">
      <c r="A210" s="87" t="s">
        <v>576</v>
      </c>
      <c r="B210" s="87" t="s">
        <v>388</v>
      </c>
      <c r="C210" s="87" t="s">
        <v>1532</v>
      </c>
      <c r="D210" s="87" t="s">
        <v>508</v>
      </c>
      <c r="E210" s="87" t="s">
        <v>577</v>
      </c>
      <c r="F210" s="2">
        <v>45444</v>
      </c>
      <c r="G210">
        <v>20</v>
      </c>
      <c r="H210">
        <v>19</v>
      </c>
      <c r="I210">
        <v>0</v>
      </c>
      <c r="J210">
        <v>18</v>
      </c>
      <c r="K210">
        <v>1</v>
      </c>
      <c r="L210">
        <v>2</v>
      </c>
      <c r="M210">
        <v>4</v>
      </c>
      <c r="N210">
        <v>3</v>
      </c>
      <c r="P210">
        <v>1</v>
      </c>
      <c r="Q210">
        <v>0</v>
      </c>
      <c r="R210">
        <v>3</v>
      </c>
      <c r="S210">
        <v>4</v>
      </c>
      <c r="T210">
        <v>4</v>
      </c>
      <c r="U210">
        <v>236</v>
      </c>
      <c r="V210">
        <v>75</v>
      </c>
      <c r="W210">
        <v>0</v>
      </c>
      <c r="X210">
        <v>1</v>
      </c>
      <c r="Y210">
        <v>1</v>
      </c>
      <c r="Z210">
        <v>1</v>
      </c>
      <c r="AA210">
        <v>20</v>
      </c>
      <c r="AB210">
        <v>4</v>
      </c>
    </row>
    <row r="211" spans="1:28" x14ac:dyDescent="0.25">
      <c r="A211" s="87" t="s">
        <v>576</v>
      </c>
      <c r="B211" s="87" t="s">
        <v>388</v>
      </c>
      <c r="C211" s="87" t="s">
        <v>1532</v>
      </c>
      <c r="D211" s="87" t="s">
        <v>508</v>
      </c>
      <c r="E211" s="87" t="s">
        <v>577</v>
      </c>
      <c r="F211" s="2">
        <v>45474</v>
      </c>
      <c r="G211">
        <v>38</v>
      </c>
      <c r="H211">
        <v>36</v>
      </c>
      <c r="I211">
        <v>0</v>
      </c>
      <c r="J211">
        <v>35</v>
      </c>
      <c r="K211">
        <v>4</v>
      </c>
      <c r="L211">
        <v>6</v>
      </c>
      <c r="M211">
        <v>8</v>
      </c>
      <c r="N211">
        <v>7</v>
      </c>
      <c r="P211">
        <v>4</v>
      </c>
      <c r="Q211">
        <v>2</v>
      </c>
      <c r="R211">
        <v>10</v>
      </c>
      <c r="S211">
        <v>5</v>
      </c>
      <c r="T211">
        <v>8</v>
      </c>
      <c r="U211">
        <v>234</v>
      </c>
      <c r="V211">
        <v>77</v>
      </c>
      <c r="W211">
        <v>0</v>
      </c>
      <c r="X211">
        <v>1</v>
      </c>
      <c r="Y211">
        <v>2</v>
      </c>
      <c r="Z211">
        <v>3</v>
      </c>
      <c r="AA211">
        <v>38</v>
      </c>
      <c r="AB211">
        <v>8</v>
      </c>
    </row>
    <row r="212" spans="1:28" x14ac:dyDescent="0.25">
      <c r="A212" s="87" t="s">
        <v>571</v>
      </c>
      <c r="B212" s="87" t="s">
        <v>388</v>
      </c>
      <c r="C212" s="87" t="s">
        <v>1532</v>
      </c>
      <c r="D212" s="87" t="s">
        <v>508</v>
      </c>
      <c r="E212" s="87" t="s">
        <v>572</v>
      </c>
      <c r="F212" s="2">
        <v>45413</v>
      </c>
      <c r="G212">
        <v>2</v>
      </c>
      <c r="H212">
        <v>2</v>
      </c>
      <c r="I212">
        <v>0</v>
      </c>
      <c r="J212">
        <v>2</v>
      </c>
      <c r="K212">
        <v>1</v>
      </c>
      <c r="L212">
        <v>0</v>
      </c>
      <c r="M212">
        <v>0</v>
      </c>
      <c r="N212">
        <v>0</v>
      </c>
      <c r="P212">
        <v>0</v>
      </c>
      <c r="Q212">
        <v>0</v>
      </c>
      <c r="R212">
        <v>0</v>
      </c>
      <c r="S212">
        <v>0</v>
      </c>
      <c r="T212">
        <v>0</v>
      </c>
      <c r="U212">
        <v>137</v>
      </c>
      <c r="V212">
        <v>40</v>
      </c>
      <c r="W212">
        <v>0</v>
      </c>
      <c r="X212">
        <v>0</v>
      </c>
      <c r="Y212">
        <v>0</v>
      </c>
      <c r="Z212">
        <v>0</v>
      </c>
      <c r="AA212">
        <v>2</v>
      </c>
      <c r="AB212">
        <v>0</v>
      </c>
    </row>
    <row r="213" spans="1:28" x14ac:dyDescent="0.25">
      <c r="A213" s="87" t="s">
        <v>571</v>
      </c>
      <c r="B213" s="87" t="s">
        <v>388</v>
      </c>
      <c r="C213" s="87" t="s">
        <v>1532</v>
      </c>
      <c r="D213" s="87" t="s">
        <v>508</v>
      </c>
      <c r="E213" s="87" t="s">
        <v>572</v>
      </c>
      <c r="F213" s="2">
        <v>45444</v>
      </c>
      <c r="G213">
        <v>10</v>
      </c>
      <c r="H213">
        <v>10</v>
      </c>
      <c r="I213">
        <v>0</v>
      </c>
      <c r="J213">
        <v>10</v>
      </c>
      <c r="K213">
        <v>8</v>
      </c>
      <c r="L213">
        <v>2</v>
      </c>
      <c r="M213">
        <v>2</v>
      </c>
      <c r="N213">
        <v>2</v>
      </c>
      <c r="P213">
        <v>4</v>
      </c>
      <c r="Q213">
        <v>1</v>
      </c>
      <c r="R213">
        <v>7</v>
      </c>
      <c r="S213">
        <v>2</v>
      </c>
      <c r="T213">
        <v>2</v>
      </c>
      <c r="U213">
        <v>136</v>
      </c>
      <c r="V213">
        <v>40</v>
      </c>
      <c r="W213">
        <v>0</v>
      </c>
      <c r="X213">
        <v>0</v>
      </c>
      <c r="Y213">
        <v>2</v>
      </c>
      <c r="Z213">
        <v>0</v>
      </c>
      <c r="AA213">
        <v>10</v>
      </c>
      <c r="AB213">
        <v>2</v>
      </c>
    </row>
    <row r="214" spans="1:28" x14ac:dyDescent="0.25">
      <c r="A214" s="87" t="s">
        <v>531</v>
      </c>
      <c r="B214" s="87" t="s">
        <v>388</v>
      </c>
      <c r="C214" s="87" t="s">
        <v>1532</v>
      </c>
      <c r="D214" s="87" t="s">
        <v>508</v>
      </c>
      <c r="E214" s="87" t="s">
        <v>1455</v>
      </c>
      <c r="F214" s="2">
        <v>45413</v>
      </c>
      <c r="G214">
        <v>49</v>
      </c>
      <c r="H214">
        <v>49</v>
      </c>
      <c r="I214">
        <v>0</v>
      </c>
      <c r="J214">
        <v>49</v>
      </c>
      <c r="K214">
        <v>42</v>
      </c>
      <c r="L214">
        <v>1</v>
      </c>
      <c r="M214">
        <v>1</v>
      </c>
      <c r="N214">
        <v>0</v>
      </c>
      <c r="P214">
        <v>21</v>
      </c>
      <c r="Q214">
        <v>0</v>
      </c>
      <c r="R214">
        <v>0</v>
      </c>
      <c r="S214">
        <v>0</v>
      </c>
      <c r="T214">
        <v>1</v>
      </c>
      <c r="U214">
        <v>396</v>
      </c>
      <c r="V214">
        <v>146</v>
      </c>
      <c r="W214">
        <v>0</v>
      </c>
      <c r="X214">
        <v>0</v>
      </c>
      <c r="Y214">
        <v>0</v>
      </c>
      <c r="Z214">
        <v>0</v>
      </c>
      <c r="AA214">
        <v>49</v>
      </c>
      <c r="AB214">
        <v>1</v>
      </c>
    </row>
    <row r="215" spans="1:28" x14ac:dyDescent="0.25">
      <c r="A215" s="87" t="s">
        <v>531</v>
      </c>
      <c r="B215" s="87" t="s">
        <v>388</v>
      </c>
      <c r="C215" s="87" t="s">
        <v>1532</v>
      </c>
      <c r="D215" s="87" t="s">
        <v>508</v>
      </c>
      <c r="E215" s="87" t="s">
        <v>1455</v>
      </c>
      <c r="F215" s="2">
        <v>45444</v>
      </c>
      <c r="G215">
        <v>83</v>
      </c>
      <c r="H215">
        <v>82</v>
      </c>
      <c r="I215">
        <v>0</v>
      </c>
      <c r="J215">
        <v>83</v>
      </c>
      <c r="K215">
        <v>62</v>
      </c>
      <c r="L215">
        <v>4</v>
      </c>
      <c r="M215">
        <v>4</v>
      </c>
      <c r="N215">
        <v>3</v>
      </c>
      <c r="P215">
        <v>35</v>
      </c>
      <c r="Q215">
        <v>2</v>
      </c>
      <c r="R215">
        <v>25</v>
      </c>
      <c r="S215">
        <v>1</v>
      </c>
      <c r="T215">
        <v>4</v>
      </c>
      <c r="U215">
        <v>388</v>
      </c>
      <c r="V215">
        <v>149</v>
      </c>
      <c r="W215">
        <v>1</v>
      </c>
      <c r="X215">
        <v>0</v>
      </c>
      <c r="Y215">
        <v>1</v>
      </c>
      <c r="Z215">
        <v>1</v>
      </c>
      <c r="AA215">
        <v>83</v>
      </c>
      <c r="AB215">
        <v>4</v>
      </c>
    </row>
    <row r="216" spans="1:28" x14ac:dyDescent="0.25">
      <c r="A216" s="87" t="s">
        <v>531</v>
      </c>
      <c r="B216" s="87" t="s">
        <v>388</v>
      </c>
      <c r="C216" s="87" t="s">
        <v>1532</v>
      </c>
      <c r="D216" s="87" t="s">
        <v>508</v>
      </c>
      <c r="E216" s="87" t="s">
        <v>1455</v>
      </c>
      <c r="F216" s="2">
        <v>45474</v>
      </c>
      <c r="G216">
        <v>137</v>
      </c>
      <c r="H216">
        <v>136</v>
      </c>
      <c r="I216">
        <v>0</v>
      </c>
      <c r="J216">
        <v>137</v>
      </c>
      <c r="K216">
        <v>78</v>
      </c>
      <c r="L216">
        <v>6</v>
      </c>
      <c r="M216">
        <v>6</v>
      </c>
      <c r="N216">
        <v>5</v>
      </c>
      <c r="P216">
        <v>41</v>
      </c>
      <c r="Q216">
        <v>3</v>
      </c>
      <c r="R216">
        <v>51</v>
      </c>
      <c r="S216">
        <v>1</v>
      </c>
      <c r="T216">
        <v>6</v>
      </c>
      <c r="U216">
        <v>378</v>
      </c>
      <c r="V216">
        <v>148</v>
      </c>
      <c r="W216">
        <v>1</v>
      </c>
      <c r="X216">
        <v>0</v>
      </c>
      <c r="Y216">
        <v>1</v>
      </c>
      <c r="Z216">
        <v>1</v>
      </c>
      <c r="AA216">
        <v>137</v>
      </c>
      <c r="AB216">
        <v>6</v>
      </c>
    </row>
    <row r="217" spans="1:28" hidden="1" x14ac:dyDescent="0.25">
      <c r="A217" s="87" t="s">
        <v>826</v>
      </c>
      <c r="B217" s="87" t="s">
        <v>804</v>
      </c>
      <c r="C217" s="87" t="s">
        <v>806</v>
      </c>
      <c r="D217" s="87" t="s">
        <v>805</v>
      </c>
      <c r="E217" s="87" t="s">
        <v>827</v>
      </c>
      <c r="F217" s="2">
        <v>45413</v>
      </c>
      <c r="G217">
        <v>27</v>
      </c>
      <c r="H217">
        <v>27</v>
      </c>
      <c r="I217">
        <v>0</v>
      </c>
      <c r="J217">
        <v>27</v>
      </c>
      <c r="K217">
        <v>17</v>
      </c>
      <c r="L217">
        <v>5</v>
      </c>
      <c r="M217">
        <v>5</v>
      </c>
      <c r="N217">
        <v>3</v>
      </c>
      <c r="P217">
        <v>21</v>
      </c>
      <c r="Q217">
        <v>1</v>
      </c>
      <c r="R217">
        <v>0</v>
      </c>
      <c r="S217">
        <v>0</v>
      </c>
      <c r="T217">
        <v>5</v>
      </c>
      <c r="U217">
        <v>195</v>
      </c>
      <c r="V217">
        <v>16</v>
      </c>
      <c r="W217">
        <v>0</v>
      </c>
      <c r="X217">
        <v>0</v>
      </c>
      <c r="Y217">
        <v>0</v>
      </c>
      <c r="Z217">
        <v>0</v>
      </c>
      <c r="AA217">
        <v>27</v>
      </c>
      <c r="AB217">
        <v>5</v>
      </c>
    </row>
    <row r="218" spans="1:28" hidden="1" x14ac:dyDescent="0.25">
      <c r="A218" s="87" t="s">
        <v>826</v>
      </c>
      <c r="B218" s="87" t="s">
        <v>804</v>
      </c>
      <c r="C218" s="87" t="s">
        <v>806</v>
      </c>
      <c r="D218" s="87" t="s">
        <v>805</v>
      </c>
      <c r="E218" s="87" t="s">
        <v>827</v>
      </c>
      <c r="F218" s="2">
        <v>45444</v>
      </c>
      <c r="G218">
        <v>61</v>
      </c>
      <c r="H218">
        <v>56</v>
      </c>
      <c r="I218">
        <v>0</v>
      </c>
      <c r="J218">
        <v>55</v>
      </c>
      <c r="K218">
        <v>42</v>
      </c>
      <c r="L218">
        <v>7</v>
      </c>
      <c r="M218">
        <v>7</v>
      </c>
      <c r="N218">
        <v>5</v>
      </c>
      <c r="P218">
        <v>47</v>
      </c>
      <c r="Q218">
        <v>1</v>
      </c>
      <c r="R218">
        <v>21</v>
      </c>
      <c r="S218">
        <v>1</v>
      </c>
      <c r="T218">
        <v>7</v>
      </c>
      <c r="U218">
        <v>198</v>
      </c>
      <c r="V218">
        <v>16</v>
      </c>
      <c r="W218">
        <v>0</v>
      </c>
      <c r="X218">
        <v>0</v>
      </c>
      <c r="Y218">
        <v>0</v>
      </c>
      <c r="Z218">
        <v>0</v>
      </c>
      <c r="AA218">
        <v>60</v>
      </c>
      <c r="AB218">
        <v>7</v>
      </c>
    </row>
    <row r="219" spans="1:28" hidden="1" x14ac:dyDescent="0.25">
      <c r="A219" s="87" t="s">
        <v>826</v>
      </c>
      <c r="B219" s="87" t="s">
        <v>804</v>
      </c>
      <c r="C219" s="87" t="s">
        <v>806</v>
      </c>
      <c r="D219" s="87" t="s">
        <v>805</v>
      </c>
      <c r="E219" s="87" t="s">
        <v>827</v>
      </c>
      <c r="F219" s="2">
        <v>45474</v>
      </c>
      <c r="G219">
        <v>194</v>
      </c>
      <c r="H219">
        <v>91</v>
      </c>
      <c r="I219">
        <v>0</v>
      </c>
      <c r="J219">
        <v>90</v>
      </c>
      <c r="K219">
        <v>73</v>
      </c>
      <c r="L219">
        <v>11</v>
      </c>
      <c r="M219">
        <v>11</v>
      </c>
      <c r="N219">
        <v>11</v>
      </c>
      <c r="P219">
        <v>76</v>
      </c>
      <c r="Q219">
        <v>3</v>
      </c>
      <c r="R219">
        <v>88</v>
      </c>
      <c r="S219">
        <v>3</v>
      </c>
      <c r="T219">
        <v>11</v>
      </c>
      <c r="U219">
        <v>202</v>
      </c>
      <c r="V219">
        <v>16</v>
      </c>
      <c r="W219">
        <v>7</v>
      </c>
      <c r="X219">
        <v>0</v>
      </c>
      <c r="Y219">
        <v>0</v>
      </c>
      <c r="Z219">
        <v>0</v>
      </c>
      <c r="AA219">
        <v>190</v>
      </c>
      <c r="AB219">
        <v>11</v>
      </c>
    </row>
    <row r="220" spans="1:28" hidden="1" x14ac:dyDescent="0.25">
      <c r="A220" s="87" t="s">
        <v>831</v>
      </c>
      <c r="B220" s="87" t="s">
        <v>804</v>
      </c>
      <c r="C220" s="87" t="s">
        <v>806</v>
      </c>
      <c r="D220" s="87" t="s">
        <v>805</v>
      </c>
      <c r="E220" s="87" t="s">
        <v>832</v>
      </c>
      <c r="F220" s="2">
        <v>45413</v>
      </c>
      <c r="G220">
        <v>23</v>
      </c>
      <c r="H220">
        <v>22</v>
      </c>
      <c r="I220">
        <v>0</v>
      </c>
      <c r="J220">
        <v>22</v>
      </c>
      <c r="K220">
        <v>22</v>
      </c>
      <c r="L220">
        <v>3</v>
      </c>
      <c r="M220">
        <v>3</v>
      </c>
      <c r="N220">
        <v>3</v>
      </c>
      <c r="P220">
        <v>21</v>
      </c>
      <c r="Q220">
        <v>3</v>
      </c>
      <c r="R220">
        <v>0</v>
      </c>
      <c r="S220">
        <v>0</v>
      </c>
      <c r="T220">
        <v>3</v>
      </c>
      <c r="U220">
        <v>285</v>
      </c>
      <c r="V220">
        <v>33</v>
      </c>
      <c r="W220">
        <v>0</v>
      </c>
      <c r="X220">
        <v>0</v>
      </c>
      <c r="Y220">
        <v>1</v>
      </c>
      <c r="Z220">
        <v>0</v>
      </c>
      <c r="AA220">
        <v>23</v>
      </c>
      <c r="AB220">
        <v>3</v>
      </c>
    </row>
    <row r="221" spans="1:28" hidden="1" x14ac:dyDescent="0.25">
      <c r="A221" s="87" t="s">
        <v>831</v>
      </c>
      <c r="B221" s="87" t="s">
        <v>804</v>
      </c>
      <c r="C221" s="87" t="s">
        <v>806</v>
      </c>
      <c r="D221" s="87" t="s">
        <v>805</v>
      </c>
      <c r="E221" s="87" t="s">
        <v>832</v>
      </c>
      <c r="F221" s="2">
        <v>45444</v>
      </c>
      <c r="G221">
        <v>47</v>
      </c>
      <c r="H221">
        <v>46</v>
      </c>
      <c r="I221">
        <v>0</v>
      </c>
      <c r="J221">
        <v>47</v>
      </c>
      <c r="K221">
        <v>44</v>
      </c>
      <c r="L221">
        <v>11</v>
      </c>
      <c r="M221">
        <v>11</v>
      </c>
      <c r="N221">
        <v>11</v>
      </c>
      <c r="P221">
        <v>41</v>
      </c>
      <c r="Q221">
        <v>10</v>
      </c>
      <c r="R221">
        <v>16</v>
      </c>
      <c r="S221">
        <v>2</v>
      </c>
      <c r="T221">
        <v>11</v>
      </c>
      <c r="U221">
        <v>283</v>
      </c>
      <c r="V221">
        <v>34</v>
      </c>
      <c r="W221">
        <v>0</v>
      </c>
      <c r="X221">
        <v>0</v>
      </c>
      <c r="Y221">
        <v>4</v>
      </c>
      <c r="Z221">
        <v>4</v>
      </c>
      <c r="AA221">
        <v>47</v>
      </c>
      <c r="AB221">
        <v>11</v>
      </c>
    </row>
    <row r="222" spans="1:28" hidden="1" x14ac:dyDescent="0.25">
      <c r="A222" s="87" t="s">
        <v>831</v>
      </c>
      <c r="B222" s="87" t="s">
        <v>804</v>
      </c>
      <c r="C222" s="87" t="s">
        <v>806</v>
      </c>
      <c r="D222" s="87" t="s">
        <v>805</v>
      </c>
      <c r="E222" s="87" t="s">
        <v>832</v>
      </c>
      <c r="F222" s="2">
        <v>45474</v>
      </c>
      <c r="G222">
        <v>74</v>
      </c>
      <c r="H222">
        <v>72</v>
      </c>
      <c r="I222">
        <v>0</v>
      </c>
      <c r="J222">
        <v>73</v>
      </c>
      <c r="K222">
        <v>68</v>
      </c>
      <c r="L222">
        <v>12</v>
      </c>
      <c r="M222">
        <v>12</v>
      </c>
      <c r="N222">
        <v>11</v>
      </c>
      <c r="P222">
        <v>63</v>
      </c>
      <c r="Q222">
        <v>11</v>
      </c>
      <c r="R222">
        <v>27</v>
      </c>
      <c r="S222">
        <v>3</v>
      </c>
      <c r="T222">
        <v>11</v>
      </c>
      <c r="U222">
        <v>287</v>
      </c>
      <c r="V222">
        <v>34</v>
      </c>
      <c r="W222">
        <v>0</v>
      </c>
      <c r="X222">
        <v>0</v>
      </c>
      <c r="Y222">
        <v>4</v>
      </c>
      <c r="Z222">
        <v>4</v>
      </c>
      <c r="AA222">
        <v>74</v>
      </c>
      <c r="AB222">
        <v>12</v>
      </c>
    </row>
    <row r="223" spans="1:28" hidden="1" x14ac:dyDescent="0.25">
      <c r="A223" s="87" t="s">
        <v>801</v>
      </c>
      <c r="B223" s="87" t="s">
        <v>804</v>
      </c>
      <c r="C223" s="87" t="s">
        <v>806</v>
      </c>
      <c r="D223" s="87" t="s">
        <v>805</v>
      </c>
      <c r="E223" s="87" t="s">
        <v>802</v>
      </c>
      <c r="F223" s="2">
        <v>45413</v>
      </c>
      <c r="G223">
        <v>15</v>
      </c>
      <c r="H223">
        <v>15</v>
      </c>
      <c r="I223">
        <v>0</v>
      </c>
      <c r="J223">
        <v>15</v>
      </c>
      <c r="K223">
        <v>10</v>
      </c>
      <c r="L223">
        <v>0</v>
      </c>
      <c r="M223">
        <v>0</v>
      </c>
      <c r="N223">
        <v>0</v>
      </c>
      <c r="P223">
        <v>11</v>
      </c>
      <c r="Q223">
        <v>0</v>
      </c>
      <c r="R223">
        <v>0</v>
      </c>
      <c r="S223">
        <v>0</v>
      </c>
      <c r="T223">
        <v>0</v>
      </c>
      <c r="U223">
        <v>355</v>
      </c>
      <c r="V223">
        <v>37</v>
      </c>
      <c r="W223">
        <v>0</v>
      </c>
      <c r="X223">
        <v>0</v>
      </c>
      <c r="Y223">
        <v>0</v>
      </c>
      <c r="Z223">
        <v>0</v>
      </c>
      <c r="AA223">
        <v>15</v>
      </c>
      <c r="AB223">
        <v>0</v>
      </c>
    </row>
    <row r="224" spans="1:28" hidden="1" x14ac:dyDescent="0.25">
      <c r="A224" s="87" t="s">
        <v>801</v>
      </c>
      <c r="B224" s="87" t="s">
        <v>804</v>
      </c>
      <c r="C224" s="87" t="s">
        <v>806</v>
      </c>
      <c r="D224" s="87" t="s">
        <v>805</v>
      </c>
      <c r="E224" s="87" t="s">
        <v>802</v>
      </c>
      <c r="F224" s="2">
        <v>45444</v>
      </c>
      <c r="G224">
        <v>24</v>
      </c>
      <c r="H224">
        <v>24</v>
      </c>
      <c r="I224">
        <v>0</v>
      </c>
      <c r="J224">
        <v>24</v>
      </c>
      <c r="K224">
        <v>17</v>
      </c>
      <c r="L224">
        <v>0</v>
      </c>
      <c r="M224">
        <v>0</v>
      </c>
      <c r="N224">
        <v>0</v>
      </c>
      <c r="P224">
        <v>20</v>
      </c>
      <c r="Q224">
        <v>0</v>
      </c>
      <c r="R224">
        <v>13</v>
      </c>
      <c r="S224">
        <v>0</v>
      </c>
      <c r="T224">
        <v>0</v>
      </c>
      <c r="U224">
        <v>353</v>
      </c>
      <c r="V224">
        <v>36</v>
      </c>
      <c r="W224">
        <v>0</v>
      </c>
      <c r="X224">
        <v>0</v>
      </c>
      <c r="Y224">
        <v>0</v>
      </c>
      <c r="Z224">
        <v>0</v>
      </c>
      <c r="AA224">
        <v>24</v>
      </c>
      <c r="AB224">
        <v>0</v>
      </c>
    </row>
    <row r="225" spans="1:28" hidden="1" x14ac:dyDescent="0.25">
      <c r="A225" s="87" t="s">
        <v>801</v>
      </c>
      <c r="B225" s="87" t="s">
        <v>804</v>
      </c>
      <c r="C225" s="87" t="s">
        <v>806</v>
      </c>
      <c r="D225" s="87" t="s">
        <v>805</v>
      </c>
      <c r="E225" s="87" t="s">
        <v>802</v>
      </c>
      <c r="F225" s="2">
        <v>45474</v>
      </c>
      <c r="G225">
        <v>31</v>
      </c>
      <c r="H225">
        <v>31</v>
      </c>
      <c r="I225">
        <v>0</v>
      </c>
      <c r="J225">
        <v>31</v>
      </c>
      <c r="K225">
        <v>20</v>
      </c>
      <c r="L225">
        <v>0</v>
      </c>
      <c r="M225">
        <v>0</v>
      </c>
      <c r="N225">
        <v>0</v>
      </c>
      <c r="P225">
        <v>25</v>
      </c>
      <c r="Q225">
        <v>0</v>
      </c>
      <c r="R225">
        <v>19</v>
      </c>
      <c r="S225">
        <v>0</v>
      </c>
      <c r="T225">
        <v>0</v>
      </c>
      <c r="U225">
        <v>343</v>
      </c>
      <c r="V225">
        <v>36</v>
      </c>
      <c r="W225">
        <v>0</v>
      </c>
      <c r="X225">
        <v>0</v>
      </c>
      <c r="Y225">
        <v>0</v>
      </c>
      <c r="Z225">
        <v>0</v>
      </c>
      <c r="AA225">
        <v>31</v>
      </c>
      <c r="AB225">
        <v>0</v>
      </c>
    </row>
    <row r="226" spans="1:28" hidden="1" x14ac:dyDescent="0.25">
      <c r="A226" s="87" t="s">
        <v>836</v>
      </c>
      <c r="B226" s="87" t="s">
        <v>804</v>
      </c>
      <c r="C226" s="87" t="s">
        <v>806</v>
      </c>
      <c r="D226" s="87" t="s">
        <v>805</v>
      </c>
      <c r="E226" s="87" t="s">
        <v>837</v>
      </c>
      <c r="F226" s="2">
        <v>45413</v>
      </c>
      <c r="G226">
        <v>15</v>
      </c>
      <c r="H226">
        <v>12</v>
      </c>
      <c r="I226">
        <v>0</v>
      </c>
      <c r="J226">
        <v>15</v>
      </c>
      <c r="K226">
        <v>7</v>
      </c>
      <c r="L226">
        <v>1</v>
      </c>
      <c r="M226">
        <v>1</v>
      </c>
      <c r="N226">
        <v>1</v>
      </c>
      <c r="P226">
        <v>0</v>
      </c>
      <c r="Q226">
        <v>0</v>
      </c>
      <c r="R226">
        <v>0</v>
      </c>
      <c r="S226">
        <v>0</v>
      </c>
      <c r="T226">
        <v>1</v>
      </c>
      <c r="U226">
        <v>365</v>
      </c>
      <c r="V226">
        <v>41</v>
      </c>
      <c r="W226">
        <v>0</v>
      </c>
      <c r="X226">
        <v>0</v>
      </c>
      <c r="Y226">
        <v>0</v>
      </c>
      <c r="Z226">
        <v>0</v>
      </c>
      <c r="AA226">
        <v>15</v>
      </c>
      <c r="AB226">
        <v>1</v>
      </c>
    </row>
    <row r="227" spans="1:28" hidden="1" x14ac:dyDescent="0.25">
      <c r="A227" s="87" t="s">
        <v>836</v>
      </c>
      <c r="B227" s="87" t="s">
        <v>804</v>
      </c>
      <c r="C227" s="87" t="s">
        <v>806</v>
      </c>
      <c r="D227" s="87" t="s">
        <v>805</v>
      </c>
      <c r="E227" s="87" t="s">
        <v>837</v>
      </c>
      <c r="F227" s="2">
        <v>45444</v>
      </c>
      <c r="G227">
        <v>25</v>
      </c>
      <c r="H227">
        <v>21</v>
      </c>
      <c r="I227">
        <v>0</v>
      </c>
      <c r="J227">
        <v>25</v>
      </c>
      <c r="K227">
        <v>16</v>
      </c>
      <c r="L227">
        <v>1</v>
      </c>
      <c r="M227">
        <v>1</v>
      </c>
      <c r="N227">
        <v>1</v>
      </c>
      <c r="P227">
        <v>0</v>
      </c>
      <c r="Q227">
        <v>0</v>
      </c>
      <c r="R227">
        <v>13</v>
      </c>
      <c r="S227">
        <v>0</v>
      </c>
      <c r="T227">
        <v>1</v>
      </c>
      <c r="U227">
        <v>368</v>
      </c>
      <c r="V227">
        <v>44</v>
      </c>
      <c r="W227">
        <v>0</v>
      </c>
      <c r="X227">
        <v>0</v>
      </c>
      <c r="Y227">
        <v>0</v>
      </c>
      <c r="Z227">
        <v>0</v>
      </c>
      <c r="AA227">
        <v>25</v>
      </c>
      <c r="AB227">
        <v>1</v>
      </c>
    </row>
    <row r="228" spans="1:28" hidden="1" x14ac:dyDescent="0.25">
      <c r="A228" s="87" t="s">
        <v>836</v>
      </c>
      <c r="B228" s="87" t="s">
        <v>804</v>
      </c>
      <c r="C228" s="87" t="s">
        <v>806</v>
      </c>
      <c r="D228" s="87" t="s">
        <v>805</v>
      </c>
      <c r="E228" s="87" t="s">
        <v>837</v>
      </c>
      <c r="F228" s="2">
        <v>45474</v>
      </c>
      <c r="G228">
        <v>45</v>
      </c>
      <c r="H228">
        <v>41</v>
      </c>
      <c r="I228">
        <v>1</v>
      </c>
      <c r="J228">
        <v>45</v>
      </c>
      <c r="K228">
        <v>33</v>
      </c>
      <c r="L228">
        <v>1</v>
      </c>
      <c r="M228">
        <v>1</v>
      </c>
      <c r="N228">
        <v>1</v>
      </c>
      <c r="P228">
        <v>0</v>
      </c>
      <c r="Q228">
        <v>0</v>
      </c>
      <c r="R228">
        <v>20</v>
      </c>
      <c r="S228">
        <v>0</v>
      </c>
      <c r="T228">
        <v>1</v>
      </c>
      <c r="U228">
        <v>370</v>
      </c>
      <c r="V228">
        <v>43</v>
      </c>
      <c r="W228">
        <v>0</v>
      </c>
      <c r="X228">
        <v>0</v>
      </c>
      <c r="Y228">
        <v>0</v>
      </c>
      <c r="Z228">
        <v>0</v>
      </c>
      <c r="AA228">
        <v>45</v>
      </c>
      <c r="AB228">
        <v>1</v>
      </c>
    </row>
    <row r="229" spans="1:28" hidden="1" x14ac:dyDescent="0.25">
      <c r="A229" s="87" t="s">
        <v>821</v>
      </c>
      <c r="B229" s="87" t="s">
        <v>804</v>
      </c>
      <c r="C229" s="87" t="s">
        <v>806</v>
      </c>
      <c r="D229" s="87" t="s">
        <v>805</v>
      </c>
      <c r="E229" s="87" t="s">
        <v>822</v>
      </c>
      <c r="F229" s="2">
        <v>45413</v>
      </c>
      <c r="G229">
        <v>9</v>
      </c>
      <c r="H229">
        <v>9</v>
      </c>
      <c r="I229">
        <v>0</v>
      </c>
      <c r="J229">
        <v>9</v>
      </c>
      <c r="K229">
        <v>1</v>
      </c>
      <c r="L229">
        <v>0</v>
      </c>
      <c r="M229">
        <v>0</v>
      </c>
      <c r="N229">
        <v>0</v>
      </c>
      <c r="P229">
        <v>0</v>
      </c>
      <c r="Q229">
        <v>0</v>
      </c>
      <c r="R229">
        <v>0</v>
      </c>
      <c r="S229">
        <v>0</v>
      </c>
      <c r="T229">
        <v>0</v>
      </c>
      <c r="U229">
        <v>335</v>
      </c>
      <c r="V229">
        <v>24</v>
      </c>
      <c r="W229">
        <v>0</v>
      </c>
      <c r="X229">
        <v>0</v>
      </c>
      <c r="Y229">
        <v>0</v>
      </c>
      <c r="Z229">
        <v>0</v>
      </c>
      <c r="AA229">
        <v>9</v>
      </c>
      <c r="AB229">
        <v>0</v>
      </c>
    </row>
    <row r="230" spans="1:28" hidden="1" x14ac:dyDescent="0.25">
      <c r="A230" s="87" t="s">
        <v>821</v>
      </c>
      <c r="B230" s="87" t="s">
        <v>804</v>
      </c>
      <c r="C230" s="87" t="s">
        <v>806</v>
      </c>
      <c r="D230" s="87" t="s">
        <v>805</v>
      </c>
      <c r="E230" s="87" t="s">
        <v>822</v>
      </c>
      <c r="F230" s="2">
        <v>45444</v>
      </c>
      <c r="G230">
        <v>32</v>
      </c>
      <c r="H230">
        <v>32</v>
      </c>
      <c r="I230">
        <v>0</v>
      </c>
      <c r="J230">
        <v>30</v>
      </c>
      <c r="K230">
        <v>15</v>
      </c>
      <c r="L230">
        <v>1</v>
      </c>
      <c r="M230">
        <v>1</v>
      </c>
      <c r="N230">
        <v>1</v>
      </c>
      <c r="P230">
        <v>1</v>
      </c>
      <c r="Q230">
        <v>0</v>
      </c>
      <c r="R230">
        <v>16</v>
      </c>
      <c r="S230">
        <v>1</v>
      </c>
      <c r="T230">
        <v>1</v>
      </c>
      <c r="U230">
        <v>335</v>
      </c>
      <c r="V230">
        <v>24</v>
      </c>
      <c r="W230">
        <v>2</v>
      </c>
      <c r="X230">
        <v>0</v>
      </c>
      <c r="Y230">
        <v>0</v>
      </c>
      <c r="Z230">
        <v>1</v>
      </c>
      <c r="AA230">
        <v>32</v>
      </c>
      <c r="AB230">
        <v>1</v>
      </c>
    </row>
    <row r="231" spans="1:28" hidden="1" x14ac:dyDescent="0.25">
      <c r="A231" s="87" t="s">
        <v>821</v>
      </c>
      <c r="B231" s="87" t="s">
        <v>804</v>
      </c>
      <c r="C231" s="87" t="s">
        <v>806</v>
      </c>
      <c r="D231" s="87" t="s">
        <v>805</v>
      </c>
      <c r="E231" s="87" t="s">
        <v>822</v>
      </c>
      <c r="F231" s="2">
        <v>45474</v>
      </c>
      <c r="G231">
        <v>51</v>
      </c>
      <c r="H231">
        <v>50</v>
      </c>
      <c r="I231">
        <v>0</v>
      </c>
      <c r="J231">
        <v>49</v>
      </c>
      <c r="K231">
        <v>23</v>
      </c>
      <c r="L231">
        <v>1</v>
      </c>
      <c r="M231">
        <v>1</v>
      </c>
      <c r="N231">
        <v>1</v>
      </c>
      <c r="P231">
        <v>2</v>
      </c>
      <c r="Q231">
        <v>0</v>
      </c>
      <c r="R231">
        <v>21</v>
      </c>
      <c r="S231">
        <v>1</v>
      </c>
      <c r="T231">
        <v>1</v>
      </c>
      <c r="U231">
        <v>335</v>
      </c>
      <c r="V231">
        <v>24</v>
      </c>
      <c r="W231">
        <v>2</v>
      </c>
      <c r="X231">
        <v>0</v>
      </c>
      <c r="Y231">
        <v>0</v>
      </c>
      <c r="Z231">
        <v>1</v>
      </c>
      <c r="AA231">
        <v>51</v>
      </c>
      <c r="AB231">
        <v>1</v>
      </c>
    </row>
    <row r="232" spans="1:28" hidden="1" x14ac:dyDescent="0.25">
      <c r="A232" s="87" t="s">
        <v>842</v>
      </c>
      <c r="B232" s="87" t="s">
        <v>804</v>
      </c>
      <c r="C232" s="87" t="s">
        <v>806</v>
      </c>
      <c r="D232" s="87" t="s">
        <v>805</v>
      </c>
      <c r="E232" s="87" t="s">
        <v>843</v>
      </c>
      <c r="F232" s="2">
        <v>45413</v>
      </c>
      <c r="G232">
        <v>4</v>
      </c>
      <c r="H232">
        <v>4</v>
      </c>
      <c r="I232">
        <v>0</v>
      </c>
      <c r="J232">
        <v>4</v>
      </c>
      <c r="K232">
        <v>4</v>
      </c>
      <c r="L232">
        <v>0</v>
      </c>
      <c r="M232">
        <v>0</v>
      </c>
      <c r="N232">
        <v>0</v>
      </c>
      <c r="P232">
        <v>0</v>
      </c>
      <c r="Q232">
        <v>0</v>
      </c>
      <c r="R232">
        <v>0</v>
      </c>
      <c r="S232">
        <v>0</v>
      </c>
      <c r="T232">
        <v>0</v>
      </c>
      <c r="U232">
        <v>182</v>
      </c>
      <c r="V232">
        <v>18</v>
      </c>
      <c r="W232">
        <v>0</v>
      </c>
      <c r="X232">
        <v>0</v>
      </c>
      <c r="Y232">
        <v>0</v>
      </c>
      <c r="Z232">
        <v>0</v>
      </c>
      <c r="AA232">
        <v>4</v>
      </c>
      <c r="AB232">
        <v>0</v>
      </c>
    </row>
    <row r="233" spans="1:28" hidden="1" x14ac:dyDescent="0.25">
      <c r="A233" s="87" t="s">
        <v>842</v>
      </c>
      <c r="B233" s="87" t="s">
        <v>804</v>
      </c>
      <c r="C233" s="87" t="s">
        <v>806</v>
      </c>
      <c r="D233" s="87" t="s">
        <v>805</v>
      </c>
      <c r="E233" s="87" t="s">
        <v>843</v>
      </c>
      <c r="F233" s="2">
        <v>45444</v>
      </c>
      <c r="G233">
        <v>4</v>
      </c>
      <c r="H233">
        <v>4</v>
      </c>
      <c r="I233">
        <v>0</v>
      </c>
      <c r="J233">
        <v>4</v>
      </c>
      <c r="K233">
        <v>4</v>
      </c>
      <c r="L233">
        <v>0</v>
      </c>
      <c r="M233">
        <v>0</v>
      </c>
      <c r="N233">
        <v>0</v>
      </c>
      <c r="P233">
        <v>0</v>
      </c>
      <c r="Q233">
        <v>0</v>
      </c>
      <c r="R233">
        <v>4</v>
      </c>
      <c r="S233">
        <v>0</v>
      </c>
      <c r="T233">
        <v>0</v>
      </c>
      <c r="U233">
        <v>183</v>
      </c>
      <c r="V233">
        <v>18</v>
      </c>
      <c r="W233">
        <v>0</v>
      </c>
      <c r="X233">
        <v>0</v>
      </c>
      <c r="Y233">
        <v>0</v>
      </c>
      <c r="Z233">
        <v>0</v>
      </c>
      <c r="AA233">
        <v>4</v>
      </c>
      <c r="AB233">
        <v>0</v>
      </c>
    </row>
    <row r="234" spans="1:28" hidden="1" x14ac:dyDescent="0.25">
      <c r="A234" s="87" t="s">
        <v>842</v>
      </c>
      <c r="B234" s="87" t="s">
        <v>804</v>
      </c>
      <c r="C234" s="87" t="s">
        <v>806</v>
      </c>
      <c r="D234" s="87" t="s">
        <v>805</v>
      </c>
      <c r="E234" s="87" t="s">
        <v>843</v>
      </c>
      <c r="F234" s="2">
        <v>45474</v>
      </c>
      <c r="G234">
        <v>4</v>
      </c>
      <c r="H234">
        <v>4</v>
      </c>
      <c r="I234">
        <v>0</v>
      </c>
      <c r="J234">
        <v>4</v>
      </c>
      <c r="K234">
        <v>4</v>
      </c>
      <c r="L234">
        <v>0</v>
      </c>
      <c r="M234">
        <v>0</v>
      </c>
      <c r="N234">
        <v>0</v>
      </c>
      <c r="P234">
        <v>0</v>
      </c>
      <c r="Q234">
        <v>0</v>
      </c>
      <c r="R234">
        <v>4</v>
      </c>
      <c r="S234">
        <v>0</v>
      </c>
      <c r="T234">
        <v>0</v>
      </c>
      <c r="U234">
        <v>187</v>
      </c>
      <c r="V234">
        <v>18</v>
      </c>
      <c r="W234">
        <v>0</v>
      </c>
      <c r="X234">
        <v>0</v>
      </c>
      <c r="Y234">
        <v>0</v>
      </c>
      <c r="Z234">
        <v>0</v>
      </c>
      <c r="AA234">
        <v>4</v>
      </c>
      <c r="AB234">
        <v>0</v>
      </c>
    </row>
    <row r="235" spans="1:28" hidden="1" x14ac:dyDescent="0.25">
      <c r="A235" s="87" t="s">
        <v>816</v>
      </c>
      <c r="B235" s="87" t="s">
        <v>804</v>
      </c>
      <c r="C235" s="87" t="s">
        <v>806</v>
      </c>
      <c r="D235" s="87" t="s">
        <v>805</v>
      </c>
      <c r="E235" s="87" t="s">
        <v>817</v>
      </c>
      <c r="F235" s="2">
        <v>45413</v>
      </c>
      <c r="G235">
        <v>4</v>
      </c>
      <c r="H235">
        <v>4</v>
      </c>
      <c r="I235">
        <v>0</v>
      </c>
      <c r="J235">
        <v>4</v>
      </c>
      <c r="K235">
        <v>4</v>
      </c>
      <c r="L235">
        <v>0</v>
      </c>
      <c r="M235">
        <v>0</v>
      </c>
      <c r="N235">
        <v>0</v>
      </c>
      <c r="P235">
        <v>2</v>
      </c>
      <c r="Q235">
        <v>0</v>
      </c>
      <c r="R235">
        <v>0</v>
      </c>
      <c r="S235">
        <v>0</v>
      </c>
      <c r="T235">
        <v>0</v>
      </c>
      <c r="U235">
        <v>222</v>
      </c>
      <c r="V235">
        <v>23</v>
      </c>
      <c r="W235">
        <v>0</v>
      </c>
      <c r="X235">
        <v>0</v>
      </c>
      <c r="Y235">
        <v>0</v>
      </c>
      <c r="Z235">
        <v>0</v>
      </c>
      <c r="AA235">
        <v>4</v>
      </c>
      <c r="AB235">
        <v>0</v>
      </c>
    </row>
    <row r="236" spans="1:28" hidden="1" x14ac:dyDescent="0.25">
      <c r="A236" s="87" t="s">
        <v>816</v>
      </c>
      <c r="B236" s="87" t="s">
        <v>804</v>
      </c>
      <c r="C236" s="87" t="s">
        <v>806</v>
      </c>
      <c r="D236" s="87" t="s">
        <v>805</v>
      </c>
      <c r="E236" s="87" t="s">
        <v>817</v>
      </c>
      <c r="F236" s="2">
        <v>45444</v>
      </c>
      <c r="G236">
        <v>8</v>
      </c>
      <c r="H236">
        <v>8</v>
      </c>
      <c r="I236">
        <v>0</v>
      </c>
      <c r="J236">
        <v>8</v>
      </c>
      <c r="K236">
        <v>8</v>
      </c>
      <c r="L236">
        <v>0</v>
      </c>
      <c r="M236">
        <v>0</v>
      </c>
      <c r="N236">
        <v>0</v>
      </c>
      <c r="P236">
        <v>6</v>
      </c>
      <c r="Q236">
        <v>0</v>
      </c>
      <c r="R236">
        <v>5</v>
      </c>
      <c r="S236">
        <v>0</v>
      </c>
      <c r="T236">
        <v>0</v>
      </c>
      <c r="U236">
        <v>216</v>
      </c>
      <c r="V236">
        <v>22</v>
      </c>
      <c r="W236">
        <v>0</v>
      </c>
      <c r="X236">
        <v>0</v>
      </c>
      <c r="Y236">
        <v>0</v>
      </c>
      <c r="Z236">
        <v>0</v>
      </c>
      <c r="AA236">
        <v>8</v>
      </c>
      <c r="AB236">
        <v>0</v>
      </c>
    </row>
    <row r="237" spans="1:28" hidden="1" x14ac:dyDescent="0.25">
      <c r="A237" s="87" t="s">
        <v>816</v>
      </c>
      <c r="B237" s="87" t="s">
        <v>804</v>
      </c>
      <c r="C237" s="87" t="s">
        <v>806</v>
      </c>
      <c r="D237" s="87" t="s">
        <v>805</v>
      </c>
      <c r="E237" s="87" t="s">
        <v>817</v>
      </c>
      <c r="F237" s="2">
        <v>45474</v>
      </c>
      <c r="G237">
        <v>12</v>
      </c>
      <c r="H237">
        <v>11</v>
      </c>
      <c r="I237">
        <v>0</v>
      </c>
      <c r="J237">
        <v>11</v>
      </c>
      <c r="K237">
        <v>11</v>
      </c>
      <c r="L237">
        <v>0</v>
      </c>
      <c r="M237">
        <v>0</v>
      </c>
      <c r="N237">
        <v>0</v>
      </c>
      <c r="P237">
        <v>9</v>
      </c>
      <c r="Q237">
        <v>0</v>
      </c>
      <c r="R237">
        <v>6</v>
      </c>
      <c r="S237">
        <v>0</v>
      </c>
      <c r="T237">
        <v>0</v>
      </c>
      <c r="U237">
        <v>210</v>
      </c>
      <c r="V237">
        <v>22</v>
      </c>
      <c r="W237">
        <v>0</v>
      </c>
      <c r="X237">
        <v>0</v>
      </c>
      <c r="Y237">
        <v>0</v>
      </c>
      <c r="Z237">
        <v>0</v>
      </c>
      <c r="AA237">
        <v>12</v>
      </c>
      <c r="AB237">
        <v>0</v>
      </c>
    </row>
    <row r="238" spans="1:28" hidden="1" x14ac:dyDescent="0.25">
      <c r="A238" s="87" t="s">
        <v>811</v>
      </c>
      <c r="B238" s="87" t="s">
        <v>804</v>
      </c>
      <c r="C238" s="87" t="s">
        <v>806</v>
      </c>
      <c r="D238" s="87" t="s">
        <v>805</v>
      </c>
      <c r="E238" s="87" t="s">
        <v>812</v>
      </c>
      <c r="F238" s="2">
        <v>45413</v>
      </c>
      <c r="G238">
        <v>73</v>
      </c>
      <c r="H238">
        <v>72</v>
      </c>
      <c r="I238">
        <v>1</v>
      </c>
      <c r="J238">
        <v>70</v>
      </c>
      <c r="K238">
        <v>67</v>
      </c>
      <c r="O238">
        <v>8437</v>
      </c>
      <c r="U238">
        <v>213</v>
      </c>
      <c r="V238">
        <v>20</v>
      </c>
      <c r="W238">
        <v>30</v>
      </c>
      <c r="AA238">
        <v>73</v>
      </c>
    </row>
    <row r="239" spans="1:28" hidden="1" x14ac:dyDescent="0.25">
      <c r="A239" s="87" t="s">
        <v>811</v>
      </c>
      <c r="B239" s="87" t="s">
        <v>804</v>
      </c>
      <c r="C239" s="87" t="s">
        <v>806</v>
      </c>
      <c r="D239" s="87" t="s">
        <v>805</v>
      </c>
      <c r="E239" s="87" t="s">
        <v>812</v>
      </c>
      <c r="F239" s="2">
        <v>45444</v>
      </c>
      <c r="G239">
        <v>103</v>
      </c>
      <c r="H239">
        <v>102</v>
      </c>
      <c r="I239">
        <v>1</v>
      </c>
      <c r="J239">
        <v>100</v>
      </c>
      <c r="K239">
        <v>95</v>
      </c>
      <c r="O239">
        <v>8427</v>
      </c>
      <c r="U239">
        <v>214</v>
      </c>
      <c r="V239">
        <v>21</v>
      </c>
      <c r="W239">
        <v>44</v>
      </c>
      <c r="AA239">
        <v>103</v>
      </c>
    </row>
    <row r="240" spans="1:28" hidden="1" x14ac:dyDescent="0.25">
      <c r="A240" s="87" t="s">
        <v>811</v>
      </c>
      <c r="B240" s="87" t="s">
        <v>804</v>
      </c>
      <c r="C240" s="87" t="s">
        <v>806</v>
      </c>
      <c r="D240" s="87" t="s">
        <v>805</v>
      </c>
      <c r="E240" s="87" t="s">
        <v>812</v>
      </c>
      <c r="F240" s="2">
        <v>45474</v>
      </c>
      <c r="G240">
        <v>124</v>
      </c>
      <c r="H240">
        <v>123</v>
      </c>
      <c r="I240">
        <v>1</v>
      </c>
      <c r="J240">
        <v>121</v>
      </c>
      <c r="K240">
        <v>113</v>
      </c>
      <c r="O240">
        <v>8393</v>
      </c>
      <c r="U240">
        <v>221</v>
      </c>
      <c r="V240">
        <v>21</v>
      </c>
      <c r="W240">
        <v>50</v>
      </c>
      <c r="AA240">
        <v>124</v>
      </c>
    </row>
    <row r="241" spans="1:28" hidden="1" x14ac:dyDescent="0.25">
      <c r="A241" s="87" t="s">
        <v>854</v>
      </c>
      <c r="B241" s="87" t="s">
        <v>804</v>
      </c>
      <c r="C241" s="87" t="s">
        <v>850</v>
      </c>
      <c r="D241" s="87" t="s">
        <v>849</v>
      </c>
      <c r="E241" s="87" t="s">
        <v>855</v>
      </c>
      <c r="F241" s="2">
        <v>45413</v>
      </c>
      <c r="G241">
        <v>8</v>
      </c>
      <c r="H241">
        <v>8</v>
      </c>
      <c r="I241">
        <v>0</v>
      </c>
      <c r="J241">
        <v>6</v>
      </c>
      <c r="K241">
        <v>4</v>
      </c>
      <c r="L241">
        <v>0</v>
      </c>
      <c r="M241">
        <v>0</v>
      </c>
      <c r="N241">
        <v>0</v>
      </c>
      <c r="P241">
        <v>1</v>
      </c>
      <c r="Q241">
        <v>0</v>
      </c>
      <c r="R241">
        <v>0</v>
      </c>
      <c r="S241">
        <v>0</v>
      </c>
      <c r="T241">
        <v>0</v>
      </c>
      <c r="U241">
        <v>306</v>
      </c>
      <c r="V241">
        <v>33</v>
      </c>
      <c r="W241">
        <v>0</v>
      </c>
      <c r="X241">
        <v>0</v>
      </c>
      <c r="Y241">
        <v>0</v>
      </c>
      <c r="Z241">
        <v>0</v>
      </c>
      <c r="AA241">
        <v>8</v>
      </c>
      <c r="AB241">
        <v>0</v>
      </c>
    </row>
    <row r="242" spans="1:28" hidden="1" x14ac:dyDescent="0.25">
      <c r="A242" s="87" t="s">
        <v>854</v>
      </c>
      <c r="B242" s="87" t="s">
        <v>804</v>
      </c>
      <c r="C242" s="87" t="s">
        <v>850</v>
      </c>
      <c r="D242" s="87" t="s">
        <v>849</v>
      </c>
      <c r="E242" s="87" t="s">
        <v>855</v>
      </c>
      <c r="F242" s="2">
        <v>45444</v>
      </c>
      <c r="G242">
        <v>12</v>
      </c>
      <c r="H242">
        <v>12</v>
      </c>
      <c r="I242">
        <v>0</v>
      </c>
      <c r="J242">
        <v>10</v>
      </c>
      <c r="K242">
        <v>9</v>
      </c>
      <c r="L242">
        <v>0</v>
      </c>
      <c r="M242">
        <v>0</v>
      </c>
      <c r="N242">
        <v>0</v>
      </c>
      <c r="P242">
        <v>5</v>
      </c>
      <c r="Q242">
        <v>0</v>
      </c>
      <c r="R242">
        <v>10</v>
      </c>
      <c r="S242">
        <v>0</v>
      </c>
      <c r="T242">
        <v>0</v>
      </c>
      <c r="U242">
        <v>304</v>
      </c>
      <c r="V242">
        <v>33</v>
      </c>
      <c r="W242">
        <v>0</v>
      </c>
      <c r="X242">
        <v>0</v>
      </c>
      <c r="Y242">
        <v>0</v>
      </c>
      <c r="Z242">
        <v>0</v>
      </c>
      <c r="AA242">
        <v>12</v>
      </c>
      <c r="AB242">
        <v>0</v>
      </c>
    </row>
    <row r="243" spans="1:28" hidden="1" x14ac:dyDescent="0.25">
      <c r="A243" s="87" t="s">
        <v>854</v>
      </c>
      <c r="B243" s="87" t="s">
        <v>804</v>
      </c>
      <c r="C243" s="87" t="s">
        <v>850</v>
      </c>
      <c r="D243" s="87" t="s">
        <v>849</v>
      </c>
      <c r="E243" s="87" t="s">
        <v>855</v>
      </c>
      <c r="F243" s="2">
        <v>45474</v>
      </c>
      <c r="G243">
        <v>22</v>
      </c>
      <c r="H243">
        <v>22</v>
      </c>
      <c r="I243">
        <v>0</v>
      </c>
      <c r="J243">
        <v>20</v>
      </c>
      <c r="K243">
        <v>19</v>
      </c>
      <c r="L243">
        <v>0</v>
      </c>
      <c r="M243">
        <v>0</v>
      </c>
      <c r="N243">
        <v>0</v>
      </c>
      <c r="P243">
        <v>8</v>
      </c>
      <c r="Q243">
        <v>0</v>
      </c>
      <c r="R243">
        <v>15</v>
      </c>
      <c r="S243">
        <v>0</v>
      </c>
      <c r="T243">
        <v>0</v>
      </c>
      <c r="U243">
        <v>305</v>
      </c>
      <c r="V243">
        <v>32</v>
      </c>
      <c r="W243">
        <v>0</v>
      </c>
      <c r="X243">
        <v>0</v>
      </c>
      <c r="Y243">
        <v>0</v>
      </c>
      <c r="Z243">
        <v>0</v>
      </c>
      <c r="AA243">
        <v>22</v>
      </c>
      <c r="AB243">
        <v>0</v>
      </c>
    </row>
    <row r="244" spans="1:28" hidden="1" x14ac:dyDescent="0.25">
      <c r="A244" s="87" t="s">
        <v>871</v>
      </c>
      <c r="B244" s="87" t="s">
        <v>804</v>
      </c>
      <c r="C244" s="87" t="s">
        <v>850</v>
      </c>
      <c r="D244" s="87" t="s">
        <v>849</v>
      </c>
      <c r="E244" s="87" t="s">
        <v>872</v>
      </c>
      <c r="F244" s="2">
        <v>45413</v>
      </c>
      <c r="G244">
        <v>26</v>
      </c>
      <c r="H244">
        <v>25</v>
      </c>
      <c r="I244">
        <v>0</v>
      </c>
      <c r="J244">
        <v>25</v>
      </c>
      <c r="K244">
        <v>22</v>
      </c>
      <c r="L244">
        <v>1</v>
      </c>
      <c r="M244">
        <v>1</v>
      </c>
      <c r="N244">
        <v>1</v>
      </c>
      <c r="P244">
        <v>22</v>
      </c>
      <c r="Q244">
        <v>1</v>
      </c>
      <c r="R244">
        <v>0</v>
      </c>
      <c r="S244">
        <v>0</v>
      </c>
      <c r="T244">
        <v>1</v>
      </c>
      <c r="U244">
        <v>257</v>
      </c>
      <c r="V244">
        <v>66</v>
      </c>
      <c r="W244">
        <v>3</v>
      </c>
      <c r="X244">
        <v>0</v>
      </c>
      <c r="Y244">
        <v>1</v>
      </c>
      <c r="Z244">
        <v>0</v>
      </c>
      <c r="AA244">
        <v>25</v>
      </c>
      <c r="AB244">
        <v>1</v>
      </c>
    </row>
    <row r="245" spans="1:28" hidden="1" x14ac:dyDescent="0.25">
      <c r="A245" s="87" t="s">
        <v>871</v>
      </c>
      <c r="B245" s="87" t="s">
        <v>804</v>
      </c>
      <c r="C245" s="87" t="s">
        <v>850</v>
      </c>
      <c r="D245" s="87" t="s">
        <v>849</v>
      </c>
      <c r="E245" s="87" t="s">
        <v>872</v>
      </c>
      <c r="F245" s="2">
        <v>45444</v>
      </c>
      <c r="G245">
        <v>64</v>
      </c>
      <c r="H245">
        <v>63</v>
      </c>
      <c r="I245">
        <v>0</v>
      </c>
      <c r="J245">
        <v>64</v>
      </c>
      <c r="K245">
        <v>61</v>
      </c>
      <c r="L245">
        <v>33</v>
      </c>
      <c r="M245">
        <v>33</v>
      </c>
      <c r="N245">
        <v>33</v>
      </c>
      <c r="P245">
        <v>53</v>
      </c>
      <c r="Q245">
        <v>32</v>
      </c>
      <c r="R245">
        <v>38</v>
      </c>
      <c r="S245">
        <v>16</v>
      </c>
      <c r="T245">
        <v>33</v>
      </c>
      <c r="U245">
        <v>255</v>
      </c>
      <c r="V245">
        <v>64</v>
      </c>
      <c r="W245">
        <v>3</v>
      </c>
      <c r="X245">
        <v>0</v>
      </c>
      <c r="Y245">
        <v>31</v>
      </c>
      <c r="Z245">
        <v>2</v>
      </c>
      <c r="AA245">
        <v>64</v>
      </c>
      <c r="AB245">
        <v>33</v>
      </c>
    </row>
    <row r="246" spans="1:28" hidden="1" x14ac:dyDescent="0.25">
      <c r="A246" s="87" t="s">
        <v>871</v>
      </c>
      <c r="B246" s="87" t="s">
        <v>804</v>
      </c>
      <c r="C246" s="87" t="s">
        <v>850</v>
      </c>
      <c r="D246" s="87" t="s">
        <v>849</v>
      </c>
      <c r="E246" s="87" t="s">
        <v>872</v>
      </c>
      <c r="F246" s="2">
        <v>45474</v>
      </c>
      <c r="G246">
        <v>92</v>
      </c>
      <c r="H246">
        <v>92</v>
      </c>
      <c r="I246">
        <v>0</v>
      </c>
      <c r="J246">
        <v>92</v>
      </c>
      <c r="K246">
        <v>89</v>
      </c>
      <c r="L246">
        <v>38</v>
      </c>
      <c r="M246">
        <v>38</v>
      </c>
      <c r="N246">
        <v>38</v>
      </c>
      <c r="P246">
        <v>79</v>
      </c>
      <c r="Q246">
        <v>36</v>
      </c>
      <c r="R246">
        <v>53</v>
      </c>
      <c r="S246">
        <v>19</v>
      </c>
      <c r="T246">
        <v>38</v>
      </c>
      <c r="U246">
        <v>251</v>
      </c>
      <c r="V246">
        <v>64</v>
      </c>
      <c r="W246">
        <v>4</v>
      </c>
      <c r="X246">
        <v>0</v>
      </c>
      <c r="Y246">
        <v>34</v>
      </c>
      <c r="Z246">
        <v>4</v>
      </c>
      <c r="AA246">
        <v>92</v>
      </c>
      <c r="AB246">
        <v>38</v>
      </c>
    </row>
    <row r="247" spans="1:28" hidden="1" x14ac:dyDescent="0.25">
      <c r="A247" s="87" t="s">
        <v>893</v>
      </c>
      <c r="B247" s="87" t="s">
        <v>804</v>
      </c>
      <c r="C247" s="87" t="s">
        <v>850</v>
      </c>
      <c r="D247" s="87" t="s">
        <v>849</v>
      </c>
      <c r="E247" s="87" t="s">
        <v>894</v>
      </c>
      <c r="F247" s="2">
        <v>45413</v>
      </c>
      <c r="G247">
        <v>24</v>
      </c>
      <c r="H247">
        <v>23</v>
      </c>
      <c r="I247">
        <v>0</v>
      </c>
      <c r="J247">
        <v>15</v>
      </c>
      <c r="K247">
        <v>12</v>
      </c>
      <c r="L247">
        <v>10</v>
      </c>
      <c r="M247">
        <v>11</v>
      </c>
      <c r="N247">
        <v>1</v>
      </c>
      <c r="P247">
        <v>0</v>
      </c>
      <c r="Q247">
        <v>0</v>
      </c>
      <c r="R247">
        <v>0</v>
      </c>
      <c r="S247">
        <v>0</v>
      </c>
      <c r="T247">
        <v>11</v>
      </c>
      <c r="U247">
        <v>623</v>
      </c>
      <c r="V247">
        <v>141</v>
      </c>
      <c r="W247">
        <v>0</v>
      </c>
      <c r="X247">
        <v>1</v>
      </c>
      <c r="Y247">
        <v>1</v>
      </c>
      <c r="Z247">
        <v>1</v>
      </c>
      <c r="AA247">
        <v>24</v>
      </c>
      <c r="AB247">
        <v>11</v>
      </c>
    </row>
    <row r="248" spans="1:28" hidden="1" x14ac:dyDescent="0.25">
      <c r="A248" s="87" t="s">
        <v>893</v>
      </c>
      <c r="B248" s="87" t="s">
        <v>804</v>
      </c>
      <c r="C248" s="87" t="s">
        <v>850</v>
      </c>
      <c r="D248" s="87" t="s">
        <v>849</v>
      </c>
      <c r="E248" s="87" t="s">
        <v>894</v>
      </c>
      <c r="F248" s="2">
        <v>45444</v>
      </c>
      <c r="G248">
        <v>74</v>
      </c>
      <c r="H248">
        <v>73</v>
      </c>
      <c r="I248">
        <v>0</v>
      </c>
      <c r="J248">
        <v>59</v>
      </c>
      <c r="K248">
        <v>44</v>
      </c>
      <c r="L248">
        <v>13</v>
      </c>
      <c r="M248">
        <v>14</v>
      </c>
      <c r="N248">
        <v>3</v>
      </c>
      <c r="P248">
        <v>0</v>
      </c>
      <c r="Q248">
        <v>0</v>
      </c>
      <c r="R248">
        <v>39</v>
      </c>
      <c r="S248">
        <v>4</v>
      </c>
      <c r="T248">
        <v>14</v>
      </c>
      <c r="U248">
        <v>629</v>
      </c>
      <c r="V248">
        <v>142</v>
      </c>
      <c r="W248">
        <v>4</v>
      </c>
      <c r="X248">
        <v>1</v>
      </c>
      <c r="Y248">
        <v>2</v>
      </c>
      <c r="Z248">
        <v>2</v>
      </c>
      <c r="AA248">
        <v>72</v>
      </c>
      <c r="AB248">
        <v>14</v>
      </c>
    </row>
    <row r="249" spans="1:28" hidden="1" x14ac:dyDescent="0.25">
      <c r="A249" s="87" t="s">
        <v>893</v>
      </c>
      <c r="B249" s="87" t="s">
        <v>804</v>
      </c>
      <c r="C249" s="87" t="s">
        <v>850</v>
      </c>
      <c r="D249" s="87" t="s">
        <v>849</v>
      </c>
      <c r="E249" s="87" t="s">
        <v>894</v>
      </c>
      <c r="F249" s="2">
        <v>45474</v>
      </c>
      <c r="G249">
        <v>108</v>
      </c>
      <c r="H249">
        <v>108</v>
      </c>
      <c r="I249">
        <v>0</v>
      </c>
      <c r="J249">
        <v>106</v>
      </c>
      <c r="K249">
        <v>64</v>
      </c>
      <c r="L249">
        <v>25</v>
      </c>
      <c r="M249">
        <v>27</v>
      </c>
      <c r="N249">
        <v>19</v>
      </c>
      <c r="P249">
        <v>2</v>
      </c>
      <c r="Q249">
        <v>0</v>
      </c>
      <c r="R249">
        <v>56</v>
      </c>
      <c r="S249">
        <v>11</v>
      </c>
      <c r="T249">
        <v>27</v>
      </c>
      <c r="U249">
        <v>616</v>
      </c>
      <c r="V249">
        <v>141</v>
      </c>
      <c r="W249">
        <v>7</v>
      </c>
      <c r="X249">
        <v>3</v>
      </c>
      <c r="Y249">
        <v>2</v>
      </c>
      <c r="Z249">
        <v>8</v>
      </c>
      <c r="AA249">
        <v>106</v>
      </c>
      <c r="AB249">
        <v>27</v>
      </c>
    </row>
    <row r="250" spans="1:28" hidden="1" x14ac:dyDescent="0.25">
      <c r="A250" s="87" t="s">
        <v>859</v>
      </c>
      <c r="B250" s="87" t="s">
        <v>804</v>
      </c>
      <c r="C250" s="87" t="s">
        <v>850</v>
      </c>
      <c r="D250" s="87" t="s">
        <v>849</v>
      </c>
      <c r="E250" s="87" t="s">
        <v>860</v>
      </c>
      <c r="F250" s="2">
        <v>45413</v>
      </c>
      <c r="G250">
        <v>11</v>
      </c>
      <c r="H250">
        <v>11</v>
      </c>
      <c r="I250">
        <v>0</v>
      </c>
      <c r="J250">
        <v>10</v>
      </c>
      <c r="K250">
        <v>6</v>
      </c>
      <c r="L250">
        <v>1</v>
      </c>
      <c r="M250">
        <v>1</v>
      </c>
      <c r="N250">
        <v>0</v>
      </c>
      <c r="P250">
        <v>0</v>
      </c>
      <c r="Q250">
        <v>0</v>
      </c>
      <c r="R250">
        <v>0</v>
      </c>
      <c r="S250">
        <v>0</v>
      </c>
      <c r="T250">
        <v>1</v>
      </c>
      <c r="U250">
        <v>148</v>
      </c>
      <c r="V250">
        <v>23</v>
      </c>
      <c r="W250">
        <v>0</v>
      </c>
      <c r="X250">
        <v>0</v>
      </c>
      <c r="Y250">
        <v>0</v>
      </c>
      <c r="Z250">
        <v>0</v>
      </c>
      <c r="AA250">
        <v>10</v>
      </c>
      <c r="AB250">
        <v>1</v>
      </c>
    </row>
    <row r="251" spans="1:28" hidden="1" x14ac:dyDescent="0.25">
      <c r="A251" s="87" t="s">
        <v>859</v>
      </c>
      <c r="B251" s="87" t="s">
        <v>804</v>
      </c>
      <c r="C251" s="87" t="s">
        <v>850</v>
      </c>
      <c r="D251" s="87" t="s">
        <v>849</v>
      </c>
      <c r="E251" s="87" t="s">
        <v>860</v>
      </c>
      <c r="F251" s="2">
        <v>45444</v>
      </c>
      <c r="G251">
        <v>20</v>
      </c>
      <c r="H251">
        <v>19</v>
      </c>
      <c r="I251">
        <v>0</v>
      </c>
      <c r="J251">
        <v>16</v>
      </c>
      <c r="K251">
        <v>9</v>
      </c>
      <c r="L251">
        <v>1</v>
      </c>
      <c r="M251">
        <v>1</v>
      </c>
      <c r="N251">
        <v>0</v>
      </c>
      <c r="P251">
        <v>0</v>
      </c>
      <c r="Q251">
        <v>0</v>
      </c>
      <c r="R251">
        <v>11</v>
      </c>
      <c r="S251">
        <v>0</v>
      </c>
      <c r="T251">
        <v>1</v>
      </c>
      <c r="U251">
        <v>148</v>
      </c>
      <c r="V251">
        <v>23</v>
      </c>
      <c r="W251">
        <v>0</v>
      </c>
      <c r="X251">
        <v>0</v>
      </c>
      <c r="Y251">
        <v>0</v>
      </c>
      <c r="Z251">
        <v>0</v>
      </c>
      <c r="AA251">
        <v>19</v>
      </c>
      <c r="AB251">
        <v>1</v>
      </c>
    </row>
    <row r="252" spans="1:28" hidden="1" x14ac:dyDescent="0.25">
      <c r="A252" s="87" t="s">
        <v>859</v>
      </c>
      <c r="B252" s="87" t="s">
        <v>804</v>
      </c>
      <c r="C252" s="87" t="s">
        <v>850</v>
      </c>
      <c r="D252" s="87" t="s">
        <v>849</v>
      </c>
      <c r="E252" s="87" t="s">
        <v>860</v>
      </c>
      <c r="F252" s="2">
        <v>45474</v>
      </c>
      <c r="G252">
        <v>31</v>
      </c>
      <c r="H252">
        <v>30</v>
      </c>
      <c r="I252">
        <v>0</v>
      </c>
      <c r="J252">
        <v>27</v>
      </c>
      <c r="K252">
        <v>14</v>
      </c>
      <c r="L252">
        <v>2</v>
      </c>
      <c r="M252">
        <v>2</v>
      </c>
      <c r="N252">
        <v>0</v>
      </c>
      <c r="P252">
        <v>2</v>
      </c>
      <c r="Q252">
        <v>0</v>
      </c>
      <c r="R252">
        <v>16</v>
      </c>
      <c r="S252">
        <v>1</v>
      </c>
      <c r="T252">
        <v>2</v>
      </c>
      <c r="U252">
        <v>146</v>
      </c>
      <c r="V252">
        <v>23</v>
      </c>
      <c r="W252">
        <v>0</v>
      </c>
      <c r="X252">
        <v>0</v>
      </c>
      <c r="Y252">
        <v>0</v>
      </c>
      <c r="Z252">
        <v>0</v>
      </c>
      <c r="AA252">
        <v>30</v>
      </c>
      <c r="AB252">
        <v>2</v>
      </c>
    </row>
    <row r="253" spans="1:28" hidden="1" x14ac:dyDescent="0.25">
      <c r="A253" s="87" t="s">
        <v>865</v>
      </c>
      <c r="B253" s="87" t="s">
        <v>804</v>
      </c>
      <c r="C253" s="87" t="s">
        <v>850</v>
      </c>
      <c r="D253" s="87" t="s">
        <v>849</v>
      </c>
      <c r="E253" s="87" t="s">
        <v>866</v>
      </c>
      <c r="F253" s="2">
        <v>45413</v>
      </c>
      <c r="G253">
        <v>4</v>
      </c>
      <c r="H253">
        <v>4</v>
      </c>
      <c r="I253">
        <v>0</v>
      </c>
      <c r="J253">
        <v>4</v>
      </c>
      <c r="K253">
        <v>2</v>
      </c>
      <c r="L253">
        <v>0</v>
      </c>
      <c r="M253">
        <v>1</v>
      </c>
      <c r="N253">
        <v>0</v>
      </c>
      <c r="P253">
        <v>0</v>
      </c>
      <c r="Q253">
        <v>0</v>
      </c>
      <c r="R253">
        <v>0</v>
      </c>
      <c r="S253">
        <v>0</v>
      </c>
      <c r="T253">
        <v>1</v>
      </c>
      <c r="U253">
        <v>123</v>
      </c>
      <c r="V253">
        <v>18</v>
      </c>
      <c r="W253">
        <v>0</v>
      </c>
      <c r="X253">
        <v>0</v>
      </c>
      <c r="Y253">
        <v>0</v>
      </c>
      <c r="Z253">
        <v>0</v>
      </c>
      <c r="AA253">
        <v>4</v>
      </c>
      <c r="AB253">
        <v>1</v>
      </c>
    </row>
    <row r="254" spans="1:28" hidden="1" x14ac:dyDescent="0.25">
      <c r="A254" s="87" t="s">
        <v>865</v>
      </c>
      <c r="B254" s="87" t="s">
        <v>804</v>
      </c>
      <c r="C254" s="87" t="s">
        <v>850</v>
      </c>
      <c r="D254" s="87" t="s">
        <v>849</v>
      </c>
      <c r="E254" s="87" t="s">
        <v>866</v>
      </c>
      <c r="F254" s="2">
        <v>45444</v>
      </c>
      <c r="G254">
        <v>9</v>
      </c>
      <c r="H254">
        <v>9</v>
      </c>
      <c r="I254">
        <v>0</v>
      </c>
      <c r="J254">
        <v>8</v>
      </c>
      <c r="K254">
        <v>4</v>
      </c>
      <c r="L254">
        <v>0</v>
      </c>
      <c r="M254">
        <v>1</v>
      </c>
      <c r="N254">
        <v>0</v>
      </c>
      <c r="P254">
        <v>0</v>
      </c>
      <c r="Q254">
        <v>0</v>
      </c>
      <c r="R254">
        <v>3</v>
      </c>
      <c r="S254">
        <v>1</v>
      </c>
      <c r="T254">
        <v>1</v>
      </c>
      <c r="U254">
        <v>125</v>
      </c>
      <c r="V254">
        <v>18</v>
      </c>
      <c r="W254">
        <v>0</v>
      </c>
      <c r="X254">
        <v>0</v>
      </c>
      <c r="Y254">
        <v>0</v>
      </c>
      <c r="Z254">
        <v>0</v>
      </c>
      <c r="AA254">
        <v>9</v>
      </c>
      <c r="AB254">
        <v>1</v>
      </c>
    </row>
    <row r="255" spans="1:28" hidden="1" x14ac:dyDescent="0.25">
      <c r="A255" s="87" t="s">
        <v>865</v>
      </c>
      <c r="B255" s="87" t="s">
        <v>804</v>
      </c>
      <c r="C255" s="87" t="s">
        <v>850</v>
      </c>
      <c r="D255" s="87" t="s">
        <v>849</v>
      </c>
      <c r="E255" s="87" t="s">
        <v>866</v>
      </c>
      <c r="F255" s="2">
        <v>45474</v>
      </c>
      <c r="G255">
        <v>12</v>
      </c>
      <c r="H255">
        <v>11</v>
      </c>
      <c r="I255">
        <v>0</v>
      </c>
      <c r="J255">
        <v>11</v>
      </c>
      <c r="K255">
        <v>6</v>
      </c>
      <c r="L255">
        <v>0</v>
      </c>
      <c r="M255">
        <v>2</v>
      </c>
      <c r="N255">
        <v>0</v>
      </c>
      <c r="P255">
        <v>0</v>
      </c>
      <c r="Q255">
        <v>0</v>
      </c>
      <c r="R255">
        <v>5</v>
      </c>
      <c r="S255">
        <v>1</v>
      </c>
      <c r="T255">
        <v>2</v>
      </c>
      <c r="U255">
        <v>123</v>
      </c>
      <c r="V255">
        <v>18</v>
      </c>
      <c r="W255">
        <v>1</v>
      </c>
      <c r="X255">
        <v>0</v>
      </c>
      <c r="Y255">
        <v>0</v>
      </c>
      <c r="Z255">
        <v>0</v>
      </c>
      <c r="AA255">
        <v>12</v>
      </c>
      <c r="AB255">
        <v>2</v>
      </c>
    </row>
    <row r="256" spans="1:28" hidden="1" x14ac:dyDescent="0.25">
      <c r="A256" s="87" t="s">
        <v>847</v>
      </c>
      <c r="B256" s="87" t="s">
        <v>804</v>
      </c>
      <c r="C256" s="87" t="s">
        <v>850</v>
      </c>
      <c r="D256" s="87" t="s">
        <v>849</v>
      </c>
      <c r="E256" s="87" t="s">
        <v>848</v>
      </c>
      <c r="F256" s="2">
        <v>45413</v>
      </c>
      <c r="G256">
        <v>11</v>
      </c>
      <c r="H256">
        <v>9</v>
      </c>
      <c r="I256">
        <v>0</v>
      </c>
      <c r="J256">
        <v>11</v>
      </c>
      <c r="K256">
        <v>8</v>
      </c>
      <c r="L256">
        <v>0</v>
      </c>
      <c r="M256">
        <v>0</v>
      </c>
      <c r="N256">
        <v>0</v>
      </c>
      <c r="P256">
        <v>6</v>
      </c>
      <c r="Q256">
        <v>0</v>
      </c>
      <c r="R256">
        <v>0</v>
      </c>
      <c r="S256">
        <v>0</v>
      </c>
      <c r="T256">
        <v>0</v>
      </c>
      <c r="U256">
        <v>262</v>
      </c>
      <c r="V256">
        <v>37</v>
      </c>
      <c r="W256">
        <v>0</v>
      </c>
      <c r="X256">
        <v>0</v>
      </c>
      <c r="Y256">
        <v>0</v>
      </c>
      <c r="Z256">
        <v>0</v>
      </c>
      <c r="AA256">
        <v>11</v>
      </c>
      <c r="AB256">
        <v>0</v>
      </c>
    </row>
    <row r="257" spans="1:28" hidden="1" x14ac:dyDescent="0.25">
      <c r="A257" s="87" t="s">
        <v>847</v>
      </c>
      <c r="B257" s="87" t="s">
        <v>804</v>
      </c>
      <c r="C257" s="87" t="s">
        <v>850</v>
      </c>
      <c r="D257" s="87" t="s">
        <v>849</v>
      </c>
      <c r="E257" s="87" t="s">
        <v>848</v>
      </c>
      <c r="F257" s="2">
        <v>45444</v>
      </c>
      <c r="G257">
        <v>32</v>
      </c>
      <c r="H257">
        <v>27</v>
      </c>
      <c r="I257">
        <v>1</v>
      </c>
      <c r="J257">
        <v>24</v>
      </c>
      <c r="K257">
        <v>17</v>
      </c>
      <c r="L257">
        <v>0</v>
      </c>
      <c r="M257">
        <v>0</v>
      </c>
      <c r="N257">
        <v>0</v>
      </c>
      <c r="P257">
        <v>12</v>
      </c>
      <c r="Q257">
        <v>0</v>
      </c>
      <c r="R257">
        <v>8</v>
      </c>
      <c r="S257">
        <v>0</v>
      </c>
      <c r="T257">
        <v>0</v>
      </c>
      <c r="U257">
        <v>263</v>
      </c>
      <c r="V257">
        <v>37</v>
      </c>
      <c r="W257">
        <v>0</v>
      </c>
      <c r="X257">
        <v>0</v>
      </c>
      <c r="Y257">
        <v>0</v>
      </c>
      <c r="Z257">
        <v>0</v>
      </c>
      <c r="AA257">
        <v>32</v>
      </c>
      <c r="AB257">
        <v>0</v>
      </c>
    </row>
    <row r="258" spans="1:28" hidden="1" x14ac:dyDescent="0.25">
      <c r="A258" s="87" t="s">
        <v>847</v>
      </c>
      <c r="B258" s="87" t="s">
        <v>804</v>
      </c>
      <c r="C258" s="87" t="s">
        <v>850</v>
      </c>
      <c r="D258" s="87" t="s">
        <v>849</v>
      </c>
      <c r="E258" s="87" t="s">
        <v>848</v>
      </c>
      <c r="F258" s="2">
        <v>45474</v>
      </c>
      <c r="G258">
        <v>58</v>
      </c>
      <c r="H258">
        <v>53</v>
      </c>
      <c r="I258">
        <v>1</v>
      </c>
      <c r="J258">
        <v>43</v>
      </c>
      <c r="K258">
        <v>33</v>
      </c>
      <c r="L258">
        <v>2</v>
      </c>
      <c r="M258">
        <v>3</v>
      </c>
      <c r="N258">
        <v>0</v>
      </c>
      <c r="P258">
        <v>22</v>
      </c>
      <c r="Q258">
        <v>1</v>
      </c>
      <c r="R258">
        <v>21</v>
      </c>
      <c r="S258">
        <v>0</v>
      </c>
      <c r="T258">
        <v>3</v>
      </c>
      <c r="U258">
        <v>265</v>
      </c>
      <c r="V258">
        <v>38</v>
      </c>
      <c r="W258">
        <v>0</v>
      </c>
      <c r="X258">
        <v>0</v>
      </c>
      <c r="Y258">
        <v>0</v>
      </c>
      <c r="Z258">
        <v>0</v>
      </c>
      <c r="AA258">
        <v>57</v>
      </c>
      <c r="AB258">
        <v>3</v>
      </c>
    </row>
    <row r="259" spans="1:28" hidden="1" x14ac:dyDescent="0.25">
      <c r="A259" s="87" t="s">
        <v>887</v>
      </c>
      <c r="B259" s="87" t="s">
        <v>804</v>
      </c>
      <c r="C259" s="87" t="s">
        <v>850</v>
      </c>
      <c r="D259" s="87" t="s">
        <v>849</v>
      </c>
      <c r="E259" s="87" t="s">
        <v>888</v>
      </c>
      <c r="F259" s="2">
        <v>45413</v>
      </c>
      <c r="G259">
        <v>15</v>
      </c>
      <c r="H259">
        <v>15</v>
      </c>
      <c r="I259">
        <v>0</v>
      </c>
      <c r="J259">
        <v>14</v>
      </c>
      <c r="K259">
        <v>9</v>
      </c>
      <c r="L259">
        <v>2</v>
      </c>
      <c r="M259">
        <v>5</v>
      </c>
      <c r="N259">
        <v>1</v>
      </c>
      <c r="P259">
        <v>1</v>
      </c>
      <c r="Q259">
        <v>0</v>
      </c>
      <c r="R259">
        <v>0</v>
      </c>
      <c r="S259">
        <v>0</v>
      </c>
      <c r="T259">
        <v>5</v>
      </c>
      <c r="U259">
        <v>305</v>
      </c>
      <c r="V259">
        <v>97</v>
      </c>
      <c r="W259">
        <v>0</v>
      </c>
      <c r="X259">
        <v>0</v>
      </c>
      <c r="Y259">
        <v>0</v>
      </c>
      <c r="Z259">
        <v>1</v>
      </c>
      <c r="AA259">
        <v>15</v>
      </c>
      <c r="AB259">
        <v>5</v>
      </c>
    </row>
    <row r="260" spans="1:28" hidden="1" x14ac:dyDescent="0.25">
      <c r="A260" s="87" t="s">
        <v>887</v>
      </c>
      <c r="B260" s="87" t="s">
        <v>804</v>
      </c>
      <c r="C260" s="87" t="s">
        <v>850</v>
      </c>
      <c r="D260" s="87" t="s">
        <v>849</v>
      </c>
      <c r="E260" s="87" t="s">
        <v>888</v>
      </c>
      <c r="F260" s="2">
        <v>45444</v>
      </c>
      <c r="G260">
        <v>37</v>
      </c>
      <c r="H260">
        <v>37</v>
      </c>
      <c r="I260">
        <v>0</v>
      </c>
      <c r="J260">
        <v>36</v>
      </c>
      <c r="K260">
        <v>23</v>
      </c>
      <c r="L260">
        <v>4</v>
      </c>
      <c r="M260">
        <v>13</v>
      </c>
      <c r="N260">
        <v>1</v>
      </c>
      <c r="P260">
        <v>6</v>
      </c>
      <c r="Q260">
        <v>1</v>
      </c>
      <c r="R260">
        <v>20</v>
      </c>
      <c r="S260">
        <v>7</v>
      </c>
      <c r="T260">
        <v>13</v>
      </c>
      <c r="U260">
        <v>307</v>
      </c>
      <c r="V260">
        <v>97</v>
      </c>
      <c r="W260">
        <v>0</v>
      </c>
      <c r="X260">
        <v>0</v>
      </c>
      <c r="Y260">
        <v>0</v>
      </c>
      <c r="Z260">
        <v>2</v>
      </c>
      <c r="AA260">
        <v>37</v>
      </c>
      <c r="AB260">
        <v>13</v>
      </c>
    </row>
    <row r="261" spans="1:28" hidden="1" x14ac:dyDescent="0.25">
      <c r="A261" s="87" t="s">
        <v>887</v>
      </c>
      <c r="B261" s="87" t="s">
        <v>804</v>
      </c>
      <c r="C261" s="87" t="s">
        <v>850</v>
      </c>
      <c r="D261" s="87" t="s">
        <v>849</v>
      </c>
      <c r="E261" s="87" t="s">
        <v>888</v>
      </c>
      <c r="F261" s="2">
        <v>45474</v>
      </c>
      <c r="G261">
        <v>47</v>
      </c>
      <c r="H261">
        <v>46</v>
      </c>
      <c r="I261">
        <v>0</v>
      </c>
      <c r="J261">
        <v>46</v>
      </c>
      <c r="K261">
        <v>30</v>
      </c>
      <c r="L261">
        <v>4</v>
      </c>
      <c r="M261">
        <v>13</v>
      </c>
      <c r="N261">
        <v>1</v>
      </c>
      <c r="P261">
        <v>7</v>
      </c>
      <c r="Q261">
        <v>1</v>
      </c>
      <c r="R261">
        <v>25</v>
      </c>
      <c r="S261">
        <v>7</v>
      </c>
      <c r="T261">
        <v>13</v>
      </c>
      <c r="U261">
        <v>305</v>
      </c>
      <c r="V261">
        <v>97</v>
      </c>
      <c r="W261">
        <v>1</v>
      </c>
      <c r="X261">
        <v>0</v>
      </c>
      <c r="Y261">
        <v>0</v>
      </c>
      <c r="Z261">
        <v>2</v>
      </c>
      <c r="AA261">
        <v>47</v>
      </c>
      <c r="AB261">
        <v>13</v>
      </c>
    </row>
    <row r="262" spans="1:28" hidden="1" x14ac:dyDescent="0.25">
      <c r="A262" s="87" t="s">
        <v>1003</v>
      </c>
      <c r="B262" s="87" t="s">
        <v>804</v>
      </c>
      <c r="C262" s="87" t="s">
        <v>999</v>
      </c>
      <c r="D262" s="87" t="s">
        <v>998</v>
      </c>
      <c r="E262" s="87" t="s">
        <v>1004</v>
      </c>
      <c r="F262" s="2">
        <v>45413</v>
      </c>
      <c r="G262">
        <v>32</v>
      </c>
      <c r="H262">
        <v>32</v>
      </c>
      <c r="J262">
        <v>32</v>
      </c>
      <c r="K262">
        <v>25</v>
      </c>
      <c r="M262">
        <v>1</v>
      </c>
      <c r="O262">
        <v>6389</v>
      </c>
      <c r="T262">
        <v>1</v>
      </c>
      <c r="U262">
        <v>275</v>
      </c>
      <c r="V262">
        <v>34</v>
      </c>
      <c r="W262">
        <v>12</v>
      </c>
      <c r="X262">
        <v>1</v>
      </c>
      <c r="AA262">
        <v>32</v>
      </c>
      <c r="AB262">
        <v>1</v>
      </c>
    </row>
    <row r="263" spans="1:28" hidden="1" x14ac:dyDescent="0.25">
      <c r="A263" s="87" t="s">
        <v>1003</v>
      </c>
      <c r="B263" s="87" t="s">
        <v>804</v>
      </c>
      <c r="C263" s="87" t="s">
        <v>999</v>
      </c>
      <c r="D263" s="87" t="s">
        <v>998</v>
      </c>
      <c r="E263" s="87" t="s">
        <v>1004</v>
      </c>
      <c r="F263" s="2">
        <v>45444</v>
      </c>
      <c r="G263">
        <v>38</v>
      </c>
      <c r="H263">
        <v>38</v>
      </c>
      <c r="J263">
        <v>38</v>
      </c>
      <c r="K263">
        <v>31</v>
      </c>
      <c r="M263">
        <v>1</v>
      </c>
      <c r="O263">
        <v>6396</v>
      </c>
      <c r="T263">
        <v>1</v>
      </c>
      <c r="U263">
        <v>272</v>
      </c>
      <c r="V263">
        <v>34</v>
      </c>
      <c r="W263">
        <v>14</v>
      </c>
      <c r="X263">
        <v>1</v>
      </c>
      <c r="AA263">
        <v>38</v>
      </c>
      <c r="AB263">
        <v>1</v>
      </c>
    </row>
    <row r="264" spans="1:28" hidden="1" x14ac:dyDescent="0.25">
      <c r="A264" s="87" t="s">
        <v>1003</v>
      </c>
      <c r="B264" s="87" t="s">
        <v>804</v>
      </c>
      <c r="C264" s="87" t="s">
        <v>999</v>
      </c>
      <c r="D264" s="87" t="s">
        <v>998</v>
      </c>
      <c r="E264" s="87" t="s">
        <v>1004</v>
      </c>
      <c r="F264" s="2">
        <v>45474</v>
      </c>
      <c r="G264">
        <v>47</v>
      </c>
      <c r="H264">
        <v>47</v>
      </c>
      <c r="J264">
        <v>46</v>
      </c>
      <c r="K264">
        <v>38</v>
      </c>
      <c r="L264">
        <v>26</v>
      </c>
      <c r="M264">
        <v>27</v>
      </c>
      <c r="O264">
        <v>6391</v>
      </c>
      <c r="T264">
        <v>25</v>
      </c>
      <c r="U264">
        <v>277</v>
      </c>
      <c r="V264">
        <v>34</v>
      </c>
      <c r="W264">
        <v>19</v>
      </c>
      <c r="X264">
        <v>22</v>
      </c>
      <c r="Z264">
        <v>1</v>
      </c>
      <c r="AA264">
        <v>47</v>
      </c>
      <c r="AB264">
        <v>26</v>
      </c>
    </row>
    <row r="265" spans="1:28" hidden="1" x14ac:dyDescent="0.25">
      <c r="A265" s="87" t="s">
        <v>996</v>
      </c>
      <c r="B265" s="87" t="s">
        <v>804</v>
      </c>
      <c r="C265" s="87" t="s">
        <v>999</v>
      </c>
      <c r="D265" s="87" t="s">
        <v>998</v>
      </c>
      <c r="E265" s="87" t="s">
        <v>997</v>
      </c>
      <c r="F265" s="2">
        <v>45413</v>
      </c>
      <c r="G265">
        <v>27</v>
      </c>
      <c r="H265">
        <v>26</v>
      </c>
      <c r="I265">
        <v>0</v>
      </c>
      <c r="J265">
        <v>26</v>
      </c>
      <c r="K265">
        <v>6</v>
      </c>
      <c r="L265">
        <v>4</v>
      </c>
      <c r="M265">
        <v>7</v>
      </c>
      <c r="N265">
        <v>1</v>
      </c>
      <c r="P265">
        <v>0</v>
      </c>
      <c r="Q265">
        <v>0</v>
      </c>
      <c r="R265">
        <v>0</v>
      </c>
      <c r="S265">
        <v>0</v>
      </c>
      <c r="T265">
        <v>7</v>
      </c>
      <c r="U265">
        <v>536</v>
      </c>
      <c r="V265">
        <v>141</v>
      </c>
      <c r="W265">
        <v>0</v>
      </c>
      <c r="X265">
        <v>1</v>
      </c>
      <c r="Y265">
        <v>0</v>
      </c>
      <c r="Z265">
        <v>1</v>
      </c>
      <c r="AA265">
        <v>27</v>
      </c>
      <c r="AB265">
        <v>7</v>
      </c>
    </row>
    <row r="266" spans="1:28" hidden="1" x14ac:dyDescent="0.25">
      <c r="A266" s="87" t="s">
        <v>996</v>
      </c>
      <c r="B266" s="87" t="s">
        <v>804</v>
      </c>
      <c r="C266" s="87" t="s">
        <v>999</v>
      </c>
      <c r="D266" s="87" t="s">
        <v>998</v>
      </c>
      <c r="E266" s="87" t="s">
        <v>997</v>
      </c>
      <c r="F266" s="2">
        <v>45444</v>
      </c>
      <c r="G266">
        <v>55</v>
      </c>
      <c r="H266">
        <v>53</v>
      </c>
      <c r="I266">
        <v>0</v>
      </c>
      <c r="J266">
        <v>53</v>
      </c>
      <c r="K266">
        <v>16</v>
      </c>
      <c r="L266">
        <v>10</v>
      </c>
      <c r="M266">
        <v>14</v>
      </c>
      <c r="N266">
        <v>6</v>
      </c>
      <c r="P266">
        <v>5</v>
      </c>
      <c r="Q266">
        <v>0</v>
      </c>
      <c r="R266">
        <v>24</v>
      </c>
      <c r="S266">
        <v>7</v>
      </c>
      <c r="T266">
        <v>14</v>
      </c>
      <c r="U266">
        <v>533</v>
      </c>
      <c r="V266">
        <v>140</v>
      </c>
      <c r="W266">
        <v>0</v>
      </c>
      <c r="X266">
        <v>2</v>
      </c>
      <c r="Y266">
        <v>0</v>
      </c>
      <c r="Z266">
        <v>2</v>
      </c>
      <c r="AA266">
        <v>54</v>
      </c>
      <c r="AB266">
        <v>14</v>
      </c>
    </row>
    <row r="267" spans="1:28" hidden="1" x14ac:dyDescent="0.25">
      <c r="A267" s="87" t="s">
        <v>996</v>
      </c>
      <c r="B267" s="87" t="s">
        <v>804</v>
      </c>
      <c r="C267" s="87" t="s">
        <v>999</v>
      </c>
      <c r="D267" s="87" t="s">
        <v>998</v>
      </c>
      <c r="E267" s="87" t="s">
        <v>997</v>
      </c>
      <c r="F267" s="2">
        <v>45474</v>
      </c>
      <c r="G267">
        <v>100</v>
      </c>
      <c r="H267">
        <v>100</v>
      </c>
      <c r="I267">
        <v>1</v>
      </c>
      <c r="J267">
        <v>97</v>
      </c>
      <c r="K267">
        <v>25</v>
      </c>
      <c r="L267">
        <v>38</v>
      </c>
      <c r="M267">
        <v>41</v>
      </c>
      <c r="N267">
        <v>36</v>
      </c>
      <c r="P267">
        <v>8</v>
      </c>
      <c r="Q267">
        <v>0</v>
      </c>
      <c r="R267">
        <v>43</v>
      </c>
      <c r="S267">
        <v>20</v>
      </c>
      <c r="T267">
        <v>41</v>
      </c>
      <c r="U267">
        <v>529</v>
      </c>
      <c r="V267">
        <v>137</v>
      </c>
      <c r="W267">
        <v>1</v>
      </c>
      <c r="X267">
        <v>2</v>
      </c>
      <c r="Y267">
        <v>1</v>
      </c>
      <c r="Z267">
        <v>2</v>
      </c>
      <c r="AA267">
        <v>99</v>
      </c>
      <c r="AB267">
        <v>41</v>
      </c>
    </row>
    <row r="268" spans="1:28" hidden="1" x14ac:dyDescent="0.25">
      <c r="A268" s="87" t="s">
        <v>1010</v>
      </c>
      <c r="B268" s="87" t="s">
        <v>804</v>
      </c>
      <c r="C268" s="87" t="s">
        <v>999</v>
      </c>
      <c r="D268" s="87" t="s">
        <v>998</v>
      </c>
      <c r="E268" s="87" t="s">
        <v>1011</v>
      </c>
      <c r="F268" s="2">
        <v>45413</v>
      </c>
      <c r="G268">
        <v>27</v>
      </c>
      <c r="H268">
        <v>26</v>
      </c>
      <c r="I268">
        <v>0</v>
      </c>
      <c r="J268">
        <v>27</v>
      </c>
      <c r="K268">
        <v>7</v>
      </c>
      <c r="L268">
        <v>3</v>
      </c>
      <c r="M268">
        <v>3</v>
      </c>
      <c r="N268">
        <v>3</v>
      </c>
      <c r="P268">
        <v>25</v>
      </c>
      <c r="Q268">
        <v>3</v>
      </c>
      <c r="R268">
        <v>0</v>
      </c>
      <c r="S268">
        <v>0</v>
      </c>
      <c r="T268">
        <v>3</v>
      </c>
      <c r="U268">
        <v>434</v>
      </c>
      <c r="V268">
        <v>43</v>
      </c>
      <c r="W268">
        <v>0</v>
      </c>
      <c r="X268">
        <v>0</v>
      </c>
      <c r="Y268">
        <v>1</v>
      </c>
      <c r="Z268">
        <v>0</v>
      </c>
      <c r="AA268">
        <v>27</v>
      </c>
      <c r="AB268">
        <v>3</v>
      </c>
    </row>
    <row r="269" spans="1:28" hidden="1" x14ac:dyDescent="0.25">
      <c r="A269" s="87" t="s">
        <v>1010</v>
      </c>
      <c r="B269" s="87" t="s">
        <v>804</v>
      </c>
      <c r="C269" s="87" t="s">
        <v>999</v>
      </c>
      <c r="D269" s="87" t="s">
        <v>998</v>
      </c>
      <c r="E269" s="87" t="s">
        <v>1011</v>
      </c>
      <c r="F269" s="2">
        <v>45444</v>
      </c>
      <c r="G269">
        <v>72</v>
      </c>
      <c r="H269">
        <v>71</v>
      </c>
      <c r="I269">
        <v>0</v>
      </c>
      <c r="J269">
        <v>72</v>
      </c>
      <c r="K269">
        <v>24</v>
      </c>
      <c r="L269">
        <v>5</v>
      </c>
      <c r="M269">
        <v>5</v>
      </c>
      <c r="N269">
        <v>4</v>
      </c>
      <c r="P269">
        <v>63</v>
      </c>
      <c r="Q269">
        <v>5</v>
      </c>
      <c r="R269">
        <v>30</v>
      </c>
      <c r="S269">
        <v>1</v>
      </c>
      <c r="T269">
        <v>5</v>
      </c>
      <c r="U269">
        <v>439</v>
      </c>
      <c r="V269">
        <v>44</v>
      </c>
      <c r="W269">
        <v>2</v>
      </c>
      <c r="X269">
        <v>0</v>
      </c>
      <c r="Y269">
        <v>2</v>
      </c>
      <c r="Z269">
        <v>0</v>
      </c>
      <c r="AA269">
        <v>72</v>
      </c>
      <c r="AB269">
        <v>5</v>
      </c>
    </row>
    <row r="270" spans="1:28" hidden="1" x14ac:dyDescent="0.25">
      <c r="A270" s="87" t="s">
        <v>1010</v>
      </c>
      <c r="B270" s="87" t="s">
        <v>804</v>
      </c>
      <c r="C270" s="87" t="s">
        <v>999</v>
      </c>
      <c r="D270" s="87" t="s">
        <v>998</v>
      </c>
      <c r="E270" s="87" t="s">
        <v>1011</v>
      </c>
      <c r="F270" s="2">
        <v>45474</v>
      </c>
      <c r="G270">
        <v>108</v>
      </c>
      <c r="H270">
        <v>105</v>
      </c>
      <c r="I270">
        <v>0</v>
      </c>
      <c r="J270">
        <v>108</v>
      </c>
      <c r="K270">
        <v>37</v>
      </c>
      <c r="L270">
        <v>9</v>
      </c>
      <c r="M270">
        <v>9</v>
      </c>
      <c r="N270">
        <v>5</v>
      </c>
      <c r="P270">
        <v>94</v>
      </c>
      <c r="Q270">
        <v>9</v>
      </c>
      <c r="R270">
        <v>46</v>
      </c>
      <c r="S270">
        <v>1</v>
      </c>
      <c r="T270">
        <v>9</v>
      </c>
      <c r="U270">
        <v>442</v>
      </c>
      <c r="V270">
        <v>45</v>
      </c>
      <c r="W270">
        <v>3</v>
      </c>
      <c r="X270">
        <v>0</v>
      </c>
      <c r="Y270">
        <v>3</v>
      </c>
      <c r="Z270">
        <v>1</v>
      </c>
      <c r="AA270">
        <v>108</v>
      </c>
      <c r="AB270">
        <v>9</v>
      </c>
    </row>
    <row r="271" spans="1:28" hidden="1" x14ac:dyDescent="0.25">
      <c r="A271" s="87" t="s">
        <v>1015</v>
      </c>
      <c r="B271" s="87" t="s">
        <v>804</v>
      </c>
      <c r="C271" s="87" t="s">
        <v>999</v>
      </c>
      <c r="D271" s="87" t="s">
        <v>998</v>
      </c>
      <c r="E271" s="87" t="s">
        <v>1016</v>
      </c>
      <c r="F271" s="2">
        <v>45413</v>
      </c>
      <c r="G271">
        <v>123</v>
      </c>
      <c r="H271">
        <v>120</v>
      </c>
      <c r="J271">
        <v>120</v>
      </c>
      <c r="K271">
        <v>114</v>
      </c>
      <c r="L271">
        <v>37</v>
      </c>
      <c r="M271">
        <v>38</v>
      </c>
      <c r="N271">
        <v>37</v>
      </c>
      <c r="O271">
        <v>18358</v>
      </c>
      <c r="P271">
        <v>85</v>
      </c>
      <c r="Q271">
        <v>35</v>
      </c>
      <c r="T271">
        <v>37</v>
      </c>
      <c r="U271">
        <v>660</v>
      </c>
      <c r="V271">
        <v>118</v>
      </c>
      <c r="W271">
        <v>36</v>
      </c>
      <c r="X271">
        <v>38</v>
      </c>
      <c r="Y271">
        <v>27</v>
      </c>
      <c r="Z271">
        <v>8</v>
      </c>
      <c r="AA271">
        <v>113</v>
      </c>
      <c r="AB271">
        <v>36</v>
      </c>
    </row>
    <row r="272" spans="1:28" hidden="1" x14ac:dyDescent="0.25">
      <c r="A272" s="87" t="s">
        <v>1015</v>
      </c>
      <c r="B272" s="87" t="s">
        <v>804</v>
      </c>
      <c r="C272" s="87" t="s">
        <v>999</v>
      </c>
      <c r="D272" s="87" t="s">
        <v>998</v>
      </c>
      <c r="E272" s="87" t="s">
        <v>1016</v>
      </c>
      <c r="F272" s="2">
        <v>45444</v>
      </c>
      <c r="G272">
        <v>171</v>
      </c>
      <c r="H272">
        <v>167</v>
      </c>
      <c r="J272">
        <v>168</v>
      </c>
      <c r="K272">
        <v>154</v>
      </c>
      <c r="L272">
        <v>43</v>
      </c>
      <c r="M272">
        <v>45</v>
      </c>
      <c r="N272">
        <v>43</v>
      </c>
      <c r="O272">
        <v>18434</v>
      </c>
      <c r="P272">
        <v>113</v>
      </c>
      <c r="Q272">
        <v>42</v>
      </c>
      <c r="T272">
        <v>44</v>
      </c>
      <c r="U272">
        <v>668</v>
      </c>
      <c r="V272">
        <v>117</v>
      </c>
      <c r="W272">
        <v>53</v>
      </c>
      <c r="X272">
        <v>45</v>
      </c>
      <c r="Y272">
        <v>29</v>
      </c>
      <c r="Z272">
        <v>12</v>
      </c>
      <c r="AA272">
        <v>161</v>
      </c>
      <c r="AB272">
        <v>43</v>
      </c>
    </row>
    <row r="273" spans="1:28" hidden="1" x14ac:dyDescent="0.25">
      <c r="A273" s="87" t="s">
        <v>1015</v>
      </c>
      <c r="B273" s="87" t="s">
        <v>804</v>
      </c>
      <c r="C273" s="87" t="s">
        <v>999</v>
      </c>
      <c r="D273" s="87" t="s">
        <v>998</v>
      </c>
      <c r="E273" s="87" t="s">
        <v>1016</v>
      </c>
      <c r="F273" s="2">
        <v>45474</v>
      </c>
      <c r="G273">
        <v>279</v>
      </c>
      <c r="H273">
        <v>275</v>
      </c>
      <c r="I273">
        <v>5</v>
      </c>
      <c r="J273">
        <v>270</v>
      </c>
      <c r="K273">
        <v>251</v>
      </c>
      <c r="L273">
        <v>56</v>
      </c>
      <c r="M273">
        <v>60</v>
      </c>
      <c r="N273">
        <v>59</v>
      </c>
      <c r="O273">
        <v>18415</v>
      </c>
      <c r="P273">
        <v>161</v>
      </c>
      <c r="Q273">
        <v>51</v>
      </c>
      <c r="T273">
        <v>60</v>
      </c>
      <c r="U273">
        <v>683</v>
      </c>
      <c r="V273">
        <v>113</v>
      </c>
      <c r="W273">
        <v>81</v>
      </c>
      <c r="X273">
        <v>57</v>
      </c>
      <c r="Y273">
        <v>41</v>
      </c>
      <c r="Z273">
        <v>15</v>
      </c>
      <c r="AA273">
        <v>273</v>
      </c>
      <c r="AB273">
        <v>59</v>
      </c>
    </row>
    <row r="274" spans="1:28" hidden="1" x14ac:dyDescent="0.25">
      <c r="A274" s="87" t="s">
        <v>1008</v>
      </c>
      <c r="B274" s="87" t="s">
        <v>804</v>
      </c>
      <c r="C274" s="87" t="s">
        <v>999</v>
      </c>
      <c r="D274" s="87" t="s">
        <v>998</v>
      </c>
      <c r="E274" s="87" t="s">
        <v>1009</v>
      </c>
      <c r="F274" s="2">
        <v>45413</v>
      </c>
      <c r="G274">
        <v>16</v>
      </c>
      <c r="H274">
        <v>15</v>
      </c>
      <c r="I274">
        <v>0</v>
      </c>
      <c r="J274">
        <v>16</v>
      </c>
      <c r="K274">
        <v>7</v>
      </c>
      <c r="L274">
        <v>1</v>
      </c>
      <c r="M274">
        <v>3</v>
      </c>
      <c r="N274">
        <v>0</v>
      </c>
      <c r="P274">
        <v>0</v>
      </c>
      <c r="Q274">
        <v>0</v>
      </c>
      <c r="R274">
        <v>0</v>
      </c>
      <c r="S274">
        <v>0</v>
      </c>
      <c r="T274">
        <v>3</v>
      </c>
      <c r="U274">
        <v>671</v>
      </c>
      <c r="V274">
        <v>101</v>
      </c>
      <c r="W274">
        <v>0</v>
      </c>
      <c r="X274">
        <v>0</v>
      </c>
      <c r="Y274">
        <v>0</v>
      </c>
      <c r="Z274">
        <v>0</v>
      </c>
      <c r="AA274">
        <v>15</v>
      </c>
      <c r="AB274">
        <v>3</v>
      </c>
    </row>
    <row r="275" spans="1:28" hidden="1" x14ac:dyDescent="0.25">
      <c r="A275" s="87" t="s">
        <v>1008</v>
      </c>
      <c r="B275" s="87" t="s">
        <v>804</v>
      </c>
      <c r="C275" s="87" t="s">
        <v>999</v>
      </c>
      <c r="D275" s="87" t="s">
        <v>998</v>
      </c>
      <c r="E275" s="87" t="s">
        <v>1009</v>
      </c>
      <c r="F275" s="2">
        <v>45444</v>
      </c>
      <c r="G275">
        <v>80</v>
      </c>
      <c r="H275">
        <v>78</v>
      </c>
      <c r="I275">
        <v>1</v>
      </c>
      <c r="J275">
        <v>78</v>
      </c>
      <c r="K275">
        <v>62</v>
      </c>
      <c r="L275">
        <v>5</v>
      </c>
      <c r="M275">
        <v>7</v>
      </c>
      <c r="N275">
        <v>1</v>
      </c>
      <c r="P275">
        <v>0</v>
      </c>
      <c r="Q275">
        <v>0</v>
      </c>
      <c r="R275">
        <v>39</v>
      </c>
      <c r="S275">
        <v>3</v>
      </c>
      <c r="T275">
        <v>7</v>
      </c>
      <c r="U275">
        <v>678</v>
      </c>
      <c r="V275">
        <v>103</v>
      </c>
      <c r="W275">
        <v>0</v>
      </c>
      <c r="X275">
        <v>0</v>
      </c>
      <c r="Y275">
        <v>2</v>
      </c>
      <c r="Z275">
        <v>2</v>
      </c>
      <c r="AA275">
        <v>79</v>
      </c>
      <c r="AB275">
        <v>7</v>
      </c>
    </row>
    <row r="276" spans="1:28" hidden="1" x14ac:dyDescent="0.25">
      <c r="A276" s="87" t="s">
        <v>1008</v>
      </c>
      <c r="B276" s="87" t="s">
        <v>804</v>
      </c>
      <c r="C276" s="87" t="s">
        <v>999</v>
      </c>
      <c r="D276" s="87" t="s">
        <v>998</v>
      </c>
      <c r="E276" s="87" t="s">
        <v>1009</v>
      </c>
      <c r="F276" s="2">
        <v>45474</v>
      </c>
      <c r="G276">
        <v>124</v>
      </c>
      <c r="H276">
        <v>121</v>
      </c>
      <c r="I276">
        <v>1</v>
      </c>
      <c r="J276">
        <v>118</v>
      </c>
      <c r="K276">
        <v>94</v>
      </c>
      <c r="L276">
        <v>21</v>
      </c>
      <c r="M276">
        <v>24</v>
      </c>
      <c r="N276">
        <v>15</v>
      </c>
      <c r="P276">
        <v>0</v>
      </c>
      <c r="Q276">
        <v>0</v>
      </c>
      <c r="R276">
        <v>54</v>
      </c>
      <c r="S276">
        <v>16</v>
      </c>
      <c r="T276">
        <v>24</v>
      </c>
      <c r="U276">
        <v>677</v>
      </c>
      <c r="V276">
        <v>102</v>
      </c>
      <c r="W276">
        <v>0</v>
      </c>
      <c r="X276">
        <v>0</v>
      </c>
      <c r="Y276">
        <v>14</v>
      </c>
      <c r="Z276">
        <v>5</v>
      </c>
      <c r="AA276">
        <v>124</v>
      </c>
      <c r="AB276">
        <v>24</v>
      </c>
    </row>
    <row r="277" spans="1:28" hidden="1" x14ac:dyDescent="0.25">
      <c r="A277" s="87" t="s">
        <v>876</v>
      </c>
      <c r="B277" s="87" t="s">
        <v>804</v>
      </c>
      <c r="C277" s="87" t="s">
        <v>1549</v>
      </c>
      <c r="D277" s="87" t="s">
        <v>1451</v>
      </c>
      <c r="E277" s="87" t="s">
        <v>877</v>
      </c>
      <c r="F277" s="2">
        <v>45413</v>
      </c>
      <c r="G277">
        <v>11</v>
      </c>
      <c r="H277">
        <v>9</v>
      </c>
      <c r="I277">
        <v>0</v>
      </c>
      <c r="J277">
        <v>9</v>
      </c>
      <c r="K277">
        <v>0</v>
      </c>
      <c r="L277">
        <v>1</v>
      </c>
      <c r="M277">
        <v>1</v>
      </c>
      <c r="N277">
        <v>1</v>
      </c>
      <c r="P277">
        <v>0</v>
      </c>
      <c r="Q277">
        <v>1</v>
      </c>
      <c r="R277">
        <v>0</v>
      </c>
      <c r="S277">
        <v>0</v>
      </c>
      <c r="T277">
        <v>0</v>
      </c>
      <c r="U277">
        <v>553</v>
      </c>
      <c r="V277">
        <v>125</v>
      </c>
      <c r="W277">
        <v>0</v>
      </c>
      <c r="X277">
        <v>0</v>
      </c>
      <c r="Y277">
        <v>0</v>
      </c>
      <c r="Z277">
        <v>1</v>
      </c>
      <c r="AA277">
        <v>11</v>
      </c>
      <c r="AB277">
        <v>1</v>
      </c>
    </row>
    <row r="278" spans="1:28" hidden="1" x14ac:dyDescent="0.25">
      <c r="A278" s="87" t="s">
        <v>876</v>
      </c>
      <c r="B278" s="87" t="s">
        <v>804</v>
      </c>
      <c r="C278" s="87" t="s">
        <v>1549</v>
      </c>
      <c r="D278" s="87" t="s">
        <v>1451</v>
      </c>
      <c r="E278" s="87" t="s">
        <v>877</v>
      </c>
      <c r="F278" s="2">
        <v>45444</v>
      </c>
      <c r="G278">
        <v>31</v>
      </c>
      <c r="H278">
        <v>28</v>
      </c>
      <c r="I278">
        <v>0</v>
      </c>
      <c r="J278">
        <v>26</v>
      </c>
      <c r="K278">
        <v>9</v>
      </c>
      <c r="L278">
        <v>4</v>
      </c>
      <c r="M278">
        <v>4</v>
      </c>
      <c r="N278">
        <v>1</v>
      </c>
      <c r="P278">
        <v>1</v>
      </c>
      <c r="Q278">
        <v>1</v>
      </c>
      <c r="R278">
        <v>17</v>
      </c>
      <c r="S278">
        <v>0</v>
      </c>
      <c r="T278">
        <v>3</v>
      </c>
      <c r="U278">
        <v>551</v>
      </c>
      <c r="V278">
        <v>126</v>
      </c>
      <c r="W278">
        <v>0</v>
      </c>
      <c r="X278">
        <v>0</v>
      </c>
      <c r="Y278">
        <v>0</v>
      </c>
      <c r="Z278">
        <v>1</v>
      </c>
      <c r="AA278">
        <v>31</v>
      </c>
      <c r="AB278">
        <v>4</v>
      </c>
    </row>
    <row r="279" spans="1:28" hidden="1" x14ac:dyDescent="0.25">
      <c r="A279" s="87" t="s">
        <v>876</v>
      </c>
      <c r="B279" s="87" t="s">
        <v>804</v>
      </c>
      <c r="C279" s="87" t="s">
        <v>1549</v>
      </c>
      <c r="D279" s="87" t="s">
        <v>1451</v>
      </c>
      <c r="E279" s="87" t="s">
        <v>877</v>
      </c>
      <c r="F279" s="2">
        <v>45474</v>
      </c>
      <c r="G279">
        <v>72</v>
      </c>
      <c r="H279">
        <v>70</v>
      </c>
      <c r="I279">
        <v>0</v>
      </c>
      <c r="J279">
        <v>68</v>
      </c>
      <c r="K279">
        <v>24</v>
      </c>
      <c r="L279">
        <v>10</v>
      </c>
      <c r="M279">
        <v>11</v>
      </c>
      <c r="N279">
        <v>3</v>
      </c>
      <c r="P279">
        <v>15</v>
      </c>
      <c r="Q279">
        <v>3</v>
      </c>
      <c r="R279">
        <v>31</v>
      </c>
      <c r="S279">
        <v>2</v>
      </c>
      <c r="T279">
        <v>10</v>
      </c>
      <c r="U279">
        <v>547</v>
      </c>
      <c r="V279">
        <v>125</v>
      </c>
      <c r="W279">
        <v>0</v>
      </c>
      <c r="X279">
        <v>0</v>
      </c>
      <c r="Y279">
        <v>1</v>
      </c>
      <c r="Z279">
        <v>2</v>
      </c>
      <c r="AA279">
        <v>72</v>
      </c>
      <c r="AB279">
        <v>11</v>
      </c>
    </row>
    <row r="280" spans="1:28" hidden="1" x14ac:dyDescent="0.25">
      <c r="A280" s="87" t="s">
        <v>881</v>
      </c>
      <c r="B280" s="87" t="s">
        <v>804</v>
      </c>
      <c r="C280" s="87" t="s">
        <v>1549</v>
      </c>
      <c r="D280" s="87" t="s">
        <v>1451</v>
      </c>
      <c r="E280" s="87" t="s">
        <v>882</v>
      </c>
      <c r="F280" s="2">
        <v>45413</v>
      </c>
      <c r="G280">
        <v>4</v>
      </c>
      <c r="H280">
        <v>4</v>
      </c>
      <c r="I280">
        <v>0</v>
      </c>
      <c r="J280">
        <v>4</v>
      </c>
      <c r="K280">
        <v>2</v>
      </c>
      <c r="L280">
        <v>0</v>
      </c>
      <c r="M280">
        <v>0</v>
      </c>
      <c r="N280">
        <v>0</v>
      </c>
      <c r="P280">
        <v>0</v>
      </c>
      <c r="Q280">
        <v>0</v>
      </c>
      <c r="R280">
        <v>0</v>
      </c>
      <c r="S280">
        <v>0</v>
      </c>
      <c r="T280">
        <v>0</v>
      </c>
      <c r="U280">
        <v>114</v>
      </c>
      <c r="V280">
        <v>29</v>
      </c>
      <c r="W280">
        <v>0</v>
      </c>
      <c r="X280">
        <v>0</v>
      </c>
      <c r="Y280">
        <v>0</v>
      </c>
      <c r="Z280">
        <v>0</v>
      </c>
      <c r="AA280">
        <v>3</v>
      </c>
      <c r="AB280">
        <v>0</v>
      </c>
    </row>
    <row r="281" spans="1:28" hidden="1" x14ac:dyDescent="0.25">
      <c r="A281" s="87" t="s">
        <v>881</v>
      </c>
      <c r="B281" s="87" t="s">
        <v>804</v>
      </c>
      <c r="C281" s="87" t="s">
        <v>1549</v>
      </c>
      <c r="D281" s="87" t="s">
        <v>1451</v>
      </c>
      <c r="E281" s="87" t="s">
        <v>882</v>
      </c>
      <c r="F281" s="2">
        <v>45444</v>
      </c>
      <c r="G281">
        <v>14</v>
      </c>
      <c r="H281">
        <v>12</v>
      </c>
      <c r="I281">
        <v>0</v>
      </c>
      <c r="J281">
        <v>12</v>
      </c>
      <c r="K281">
        <v>4</v>
      </c>
      <c r="L281">
        <v>0</v>
      </c>
      <c r="M281">
        <v>1</v>
      </c>
      <c r="N281">
        <v>0</v>
      </c>
      <c r="P281">
        <v>0</v>
      </c>
      <c r="Q281">
        <v>0</v>
      </c>
      <c r="R281">
        <v>9</v>
      </c>
      <c r="S281">
        <v>1</v>
      </c>
      <c r="T281">
        <v>1</v>
      </c>
      <c r="U281">
        <v>114</v>
      </c>
      <c r="V281">
        <v>28</v>
      </c>
      <c r="W281">
        <v>0</v>
      </c>
      <c r="X281">
        <v>0</v>
      </c>
      <c r="Y281">
        <v>0</v>
      </c>
      <c r="Z281">
        <v>0</v>
      </c>
      <c r="AA281">
        <v>13</v>
      </c>
      <c r="AB281">
        <v>1</v>
      </c>
    </row>
    <row r="282" spans="1:28" hidden="1" x14ac:dyDescent="0.25">
      <c r="A282" s="87" t="s">
        <v>881</v>
      </c>
      <c r="B282" s="87" t="s">
        <v>804</v>
      </c>
      <c r="C282" s="87" t="s">
        <v>1549</v>
      </c>
      <c r="D282" s="87" t="s">
        <v>1451</v>
      </c>
      <c r="E282" s="87" t="s">
        <v>882</v>
      </c>
      <c r="F282" s="2">
        <v>45474</v>
      </c>
      <c r="G282">
        <v>15</v>
      </c>
      <c r="H282">
        <v>12</v>
      </c>
      <c r="I282">
        <v>0</v>
      </c>
      <c r="J282">
        <v>12</v>
      </c>
      <c r="K282">
        <v>5</v>
      </c>
      <c r="L282">
        <v>0</v>
      </c>
      <c r="M282">
        <v>1</v>
      </c>
      <c r="N282">
        <v>0</v>
      </c>
      <c r="P282">
        <v>0</v>
      </c>
      <c r="Q282">
        <v>0</v>
      </c>
      <c r="R282">
        <v>9</v>
      </c>
      <c r="S282">
        <v>1</v>
      </c>
      <c r="T282">
        <v>1</v>
      </c>
      <c r="U282">
        <v>113</v>
      </c>
      <c r="V282">
        <v>27</v>
      </c>
      <c r="W282">
        <v>0</v>
      </c>
      <c r="X282">
        <v>0</v>
      </c>
      <c r="Y282">
        <v>0</v>
      </c>
      <c r="Z282">
        <v>0</v>
      </c>
      <c r="AA282">
        <v>14</v>
      </c>
      <c r="AB282">
        <v>1</v>
      </c>
    </row>
    <row r="283" spans="1:28" hidden="1" x14ac:dyDescent="0.25">
      <c r="A283" s="87" t="s">
        <v>903</v>
      </c>
      <c r="B283" s="87" t="s">
        <v>804</v>
      </c>
      <c r="C283" s="87" t="s">
        <v>1549</v>
      </c>
      <c r="D283" s="87" t="s">
        <v>1451</v>
      </c>
      <c r="E283" s="87" t="s">
        <v>904</v>
      </c>
      <c r="F283" s="2">
        <v>45413</v>
      </c>
      <c r="G283">
        <v>48</v>
      </c>
      <c r="H283">
        <v>48</v>
      </c>
      <c r="I283">
        <v>0</v>
      </c>
      <c r="J283">
        <v>46</v>
      </c>
      <c r="K283">
        <v>4</v>
      </c>
      <c r="L283">
        <v>6</v>
      </c>
      <c r="M283">
        <v>7</v>
      </c>
      <c r="N283">
        <v>0</v>
      </c>
      <c r="P283">
        <v>0</v>
      </c>
      <c r="Q283">
        <v>0</v>
      </c>
      <c r="R283">
        <v>0</v>
      </c>
      <c r="S283">
        <v>0</v>
      </c>
      <c r="T283">
        <v>7</v>
      </c>
      <c r="U283">
        <v>571</v>
      </c>
      <c r="V283">
        <v>68</v>
      </c>
      <c r="W283">
        <v>1</v>
      </c>
      <c r="X283">
        <v>0</v>
      </c>
      <c r="Y283">
        <v>0</v>
      </c>
      <c r="Z283">
        <v>1</v>
      </c>
      <c r="AA283">
        <v>48</v>
      </c>
      <c r="AB283">
        <v>7</v>
      </c>
    </row>
    <row r="284" spans="1:28" hidden="1" x14ac:dyDescent="0.25">
      <c r="A284" s="87" t="s">
        <v>903</v>
      </c>
      <c r="B284" s="87" t="s">
        <v>804</v>
      </c>
      <c r="C284" s="87" t="s">
        <v>1549</v>
      </c>
      <c r="D284" s="87" t="s">
        <v>1451</v>
      </c>
      <c r="E284" s="87" t="s">
        <v>904</v>
      </c>
      <c r="F284" s="2">
        <v>45444</v>
      </c>
      <c r="G284">
        <v>104</v>
      </c>
      <c r="H284">
        <v>101</v>
      </c>
      <c r="I284">
        <v>0</v>
      </c>
      <c r="J284">
        <v>100</v>
      </c>
      <c r="K284">
        <v>18</v>
      </c>
      <c r="L284">
        <v>11</v>
      </c>
      <c r="M284">
        <v>11</v>
      </c>
      <c r="N284">
        <v>11</v>
      </c>
      <c r="P284">
        <v>0</v>
      </c>
      <c r="Q284">
        <v>0</v>
      </c>
      <c r="R284">
        <v>53</v>
      </c>
      <c r="S284">
        <v>3</v>
      </c>
      <c r="T284">
        <v>11</v>
      </c>
      <c r="U284">
        <v>573</v>
      </c>
      <c r="V284">
        <v>67</v>
      </c>
      <c r="W284">
        <v>1</v>
      </c>
      <c r="X284">
        <v>0</v>
      </c>
      <c r="Y284">
        <v>0</v>
      </c>
      <c r="Z284">
        <v>1</v>
      </c>
      <c r="AA284">
        <v>104</v>
      </c>
      <c r="AB284">
        <v>11</v>
      </c>
    </row>
    <row r="285" spans="1:28" hidden="1" x14ac:dyDescent="0.25">
      <c r="A285" s="87" t="s">
        <v>903</v>
      </c>
      <c r="B285" s="87" t="s">
        <v>804</v>
      </c>
      <c r="C285" s="87" t="s">
        <v>1549</v>
      </c>
      <c r="D285" s="87" t="s">
        <v>1451</v>
      </c>
      <c r="E285" s="87" t="s">
        <v>904</v>
      </c>
      <c r="F285" s="2">
        <v>45474</v>
      </c>
      <c r="G285">
        <v>153</v>
      </c>
      <c r="H285">
        <v>151</v>
      </c>
      <c r="I285">
        <v>0</v>
      </c>
      <c r="J285">
        <v>151</v>
      </c>
      <c r="K285">
        <v>35</v>
      </c>
      <c r="L285">
        <v>16</v>
      </c>
      <c r="M285">
        <v>17</v>
      </c>
      <c r="N285">
        <v>15</v>
      </c>
      <c r="P285">
        <v>0</v>
      </c>
      <c r="Q285">
        <v>0</v>
      </c>
      <c r="R285">
        <v>79</v>
      </c>
      <c r="S285">
        <v>5</v>
      </c>
      <c r="T285">
        <v>16</v>
      </c>
      <c r="U285">
        <v>597</v>
      </c>
      <c r="V285">
        <v>70</v>
      </c>
      <c r="W285">
        <v>4</v>
      </c>
      <c r="X285">
        <v>1</v>
      </c>
      <c r="Y285">
        <v>0</v>
      </c>
      <c r="Z285">
        <v>4</v>
      </c>
      <c r="AA285">
        <v>153</v>
      </c>
      <c r="AB285">
        <v>17</v>
      </c>
    </row>
    <row r="286" spans="1:28" hidden="1" x14ac:dyDescent="0.25">
      <c r="A286" s="87" t="s">
        <v>930</v>
      </c>
      <c r="B286" s="87" t="s">
        <v>804</v>
      </c>
      <c r="C286" s="87" t="s">
        <v>898</v>
      </c>
      <c r="D286" s="87" t="s">
        <v>897</v>
      </c>
      <c r="E286" s="87" t="s">
        <v>931</v>
      </c>
      <c r="F286" s="2">
        <v>45413</v>
      </c>
      <c r="G286">
        <v>7</v>
      </c>
      <c r="H286">
        <v>7</v>
      </c>
      <c r="I286">
        <v>0</v>
      </c>
      <c r="J286">
        <v>7</v>
      </c>
      <c r="K286">
        <v>6</v>
      </c>
      <c r="L286">
        <v>0</v>
      </c>
      <c r="M286">
        <v>0</v>
      </c>
      <c r="N286">
        <v>0</v>
      </c>
      <c r="P286">
        <v>0</v>
      </c>
      <c r="Q286">
        <v>0</v>
      </c>
      <c r="R286">
        <v>0</v>
      </c>
      <c r="S286">
        <v>0</v>
      </c>
      <c r="T286">
        <v>0</v>
      </c>
      <c r="U286">
        <v>409</v>
      </c>
      <c r="V286">
        <v>46</v>
      </c>
      <c r="W286">
        <v>0</v>
      </c>
      <c r="X286">
        <v>0</v>
      </c>
      <c r="Y286">
        <v>0</v>
      </c>
      <c r="Z286">
        <v>0</v>
      </c>
      <c r="AA286">
        <v>7</v>
      </c>
      <c r="AB286">
        <v>0</v>
      </c>
    </row>
    <row r="287" spans="1:28" hidden="1" x14ac:dyDescent="0.25">
      <c r="A287" s="87" t="s">
        <v>930</v>
      </c>
      <c r="B287" s="87" t="s">
        <v>804</v>
      </c>
      <c r="C287" s="87" t="s">
        <v>898</v>
      </c>
      <c r="D287" s="87" t="s">
        <v>897</v>
      </c>
      <c r="E287" s="87" t="s">
        <v>931</v>
      </c>
      <c r="F287" s="2">
        <v>45444</v>
      </c>
      <c r="G287">
        <v>31</v>
      </c>
      <c r="H287">
        <v>31</v>
      </c>
      <c r="I287">
        <v>0</v>
      </c>
      <c r="J287">
        <v>31</v>
      </c>
      <c r="K287">
        <v>25</v>
      </c>
      <c r="L287">
        <v>0</v>
      </c>
      <c r="M287">
        <v>0</v>
      </c>
      <c r="N287">
        <v>0</v>
      </c>
      <c r="P287">
        <v>0</v>
      </c>
      <c r="Q287">
        <v>0</v>
      </c>
      <c r="R287">
        <v>21</v>
      </c>
      <c r="S287">
        <v>0</v>
      </c>
      <c r="T287">
        <v>0</v>
      </c>
      <c r="U287">
        <v>409</v>
      </c>
      <c r="V287">
        <v>46</v>
      </c>
      <c r="W287">
        <v>0</v>
      </c>
      <c r="X287">
        <v>0</v>
      </c>
      <c r="Y287">
        <v>0</v>
      </c>
      <c r="Z287">
        <v>0</v>
      </c>
      <c r="AA287">
        <v>31</v>
      </c>
      <c r="AB287">
        <v>0</v>
      </c>
    </row>
    <row r="288" spans="1:28" hidden="1" x14ac:dyDescent="0.25">
      <c r="A288" s="87" t="s">
        <v>930</v>
      </c>
      <c r="B288" s="87" t="s">
        <v>804</v>
      </c>
      <c r="C288" s="87" t="s">
        <v>898</v>
      </c>
      <c r="D288" s="87" t="s">
        <v>897</v>
      </c>
      <c r="E288" s="87" t="s">
        <v>931</v>
      </c>
      <c r="F288" s="2">
        <v>45474</v>
      </c>
      <c r="G288">
        <v>70</v>
      </c>
      <c r="H288">
        <v>66</v>
      </c>
      <c r="I288">
        <v>0</v>
      </c>
      <c r="J288">
        <v>66</v>
      </c>
      <c r="K288">
        <v>55</v>
      </c>
      <c r="L288">
        <v>2</v>
      </c>
      <c r="M288">
        <v>3</v>
      </c>
      <c r="N288">
        <v>1</v>
      </c>
      <c r="P288">
        <v>0</v>
      </c>
      <c r="Q288">
        <v>0</v>
      </c>
      <c r="R288">
        <v>44</v>
      </c>
      <c r="S288">
        <v>3</v>
      </c>
      <c r="T288">
        <v>2</v>
      </c>
      <c r="U288">
        <v>402</v>
      </c>
      <c r="V288">
        <v>46</v>
      </c>
      <c r="W288">
        <v>0</v>
      </c>
      <c r="X288">
        <v>0</v>
      </c>
      <c r="Y288">
        <v>2</v>
      </c>
      <c r="Z288">
        <v>0</v>
      </c>
      <c r="AA288">
        <v>70</v>
      </c>
      <c r="AB288">
        <v>3</v>
      </c>
    </row>
    <row r="289" spans="1:28" hidden="1" x14ac:dyDescent="0.25">
      <c r="A289" s="87" t="s">
        <v>919</v>
      </c>
      <c r="B289" s="87" t="s">
        <v>804</v>
      </c>
      <c r="C289" s="87" t="s">
        <v>898</v>
      </c>
      <c r="D289" s="87" t="s">
        <v>897</v>
      </c>
      <c r="E289" s="87" t="s">
        <v>920</v>
      </c>
      <c r="F289" s="2">
        <v>45413</v>
      </c>
      <c r="G289">
        <v>21</v>
      </c>
      <c r="H289">
        <v>21</v>
      </c>
      <c r="I289">
        <v>0</v>
      </c>
      <c r="J289">
        <v>19</v>
      </c>
      <c r="K289">
        <v>12</v>
      </c>
      <c r="L289">
        <v>2</v>
      </c>
      <c r="M289">
        <v>4</v>
      </c>
      <c r="N289">
        <v>2</v>
      </c>
      <c r="P289">
        <v>0</v>
      </c>
      <c r="Q289">
        <v>0</v>
      </c>
      <c r="R289">
        <v>0</v>
      </c>
      <c r="S289">
        <v>0</v>
      </c>
      <c r="T289">
        <v>4</v>
      </c>
      <c r="U289">
        <v>389</v>
      </c>
      <c r="V289">
        <v>51</v>
      </c>
      <c r="W289">
        <v>0</v>
      </c>
      <c r="X289">
        <v>1</v>
      </c>
      <c r="Y289">
        <v>0</v>
      </c>
      <c r="Z289">
        <v>1</v>
      </c>
      <c r="AA289">
        <v>21</v>
      </c>
      <c r="AB289">
        <v>4</v>
      </c>
    </row>
    <row r="290" spans="1:28" hidden="1" x14ac:dyDescent="0.25">
      <c r="A290" s="87" t="s">
        <v>919</v>
      </c>
      <c r="B290" s="87" t="s">
        <v>804</v>
      </c>
      <c r="C290" s="87" t="s">
        <v>898</v>
      </c>
      <c r="D290" s="87" t="s">
        <v>897</v>
      </c>
      <c r="E290" s="87" t="s">
        <v>920</v>
      </c>
      <c r="F290" s="2">
        <v>45444</v>
      </c>
      <c r="G290">
        <v>82</v>
      </c>
      <c r="H290">
        <v>80</v>
      </c>
      <c r="I290">
        <v>0</v>
      </c>
      <c r="J290">
        <v>78</v>
      </c>
      <c r="K290">
        <v>50</v>
      </c>
      <c r="L290">
        <v>6</v>
      </c>
      <c r="M290">
        <v>9</v>
      </c>
      <c r="N290">
        <v>5</v>
      </c>
      <c r="P290">
        <v>0</v>
      </c>
      <c r="Q290">
        <v>0</v>
      </c>
      <c r="R290">
        <v>36</v>
      </c>
      <c r="S290">
        <v>5</v>
      </c>
      <c r="T290">
        <v>9</v>
      </c>
      <c r="U290">
        <v>385</v>
      </c>
      <c r="V290">
        <v>52</v>
      </c>
      <c r="W290">
        <v>0</v>
      </c>
      <c r="X290">
        <v>1</v>
      </c>
      <c r="Y290">
        <v>1</v>
      </c>
      <c r="Z290">
        <v>1</v>
      </c>
      <c r="AA290">
        <v>82</v>
      </c>
      <c r="AB290">
        <v>9</v>
      </c>
    </row>
    <row r="291" spans="1:28" hidden="1" x14ac:dyDescent="0.25">
      <c r="A291" s="87" t="s">
        <v>919</v>
      </c>
      <c r="B291" s="87" t="s">
        <v>804</v>
      </c>
      <c r="C291" s="87" t="s">
        <v>898</v>
      </c>
      <c r="D291" s="87" t="s">
        <v>897</v>
      </c>
      <c r="E291" s="87" t="s">
        <v>920</v>
      </c>
      <c r="F291" s="2">
        <v>45474</v>
      </c>
      <c r="G291">
        <v>166</v>
      </c>
      <c r="H291">
        <v>163</v>
      </c>
      <c r="I291">
        <v>0</v>
      </c>
      <c r="J291">
        <v>163</v>
      </c>
      <c r="K291">
        <v>88</v>
      </c>
      <c r="L291">
        <v>17</v>
      </c>
      <c r="M291">
        <v>22</v>
      </c>
      <c r="N291">
        <v>15</v>
      </c>
      <c r="P291">
        <v>0</v>
      </c>
      <c r="Q291">
        <v>0</v>
      </c>
      <c r="R291">
        <v>70</v>
      </c>
      <c r="S291">
        <v>9</v>
      </c>
      <c r="T291">
        <v>22</v>
      </c>
      <c r="U291">
        <v>377</v>
      </c>
      <c r="V291">
        <v>52</v>
      </c>
      <c r="W291">
        <v>0</v>
      </c>
      <c r="X291">
        <v>1</v>
      </c>
      <c r="Y291">
        <v>3</v>
      </c>
      <c r="Z291">
        <v>3</v>
      </c>
      <c r="AA291">
        <v>166</v>
      </c>
      <c r="AB291">
        <v>22</v>
      </c>
    </row>
    <row r="292" spans="1:28" hidden="1" x14ac:dyDescent="0.25">
      <c r="A292" s="87" t="s">
        <v>908</v>
      </c>
      <c r="B292" s="87" t="s">
        <v>804</v>
      </c>
      <c r="C292" s="87" t="s">
        <v>898</v>
      </c>
      <c r="D292" s="87" t="s">
        <v>897</v>
      </c>
      <c r="E292" s="87" t="s">
        <v>909</v>
      </c>
      <c r="F292" s="2">
        <v>45413</v>
      </c>
      <c r="G292">
        <v>37</v>
      </c>
      <c r="H292">
        <v>35</v>
      </c>
      <c r="I292">
        <v>0</v>
      </c>
      <c r="J292">
        <v>33</v>
      </c>
      <c r="K292">
        <v>25</v>
      </c>
      <c r="L292">
        <v>1</v>
      </c>
      <c r="M292">
        <v>1</v>
      </c>
      <c r="N292">
        <v>1</v>
      </c>
      <c r="P292">
        <v>0</v>
      </c>
      <c r="Q292">
        <v>0</v>
      </c>
      <c r="R292">
        <v>0</v>
      </c>
      <c r="S292">
        <v>0</v>
      </c>
      <c r="T292">
        <v>1</v>
      </c>
      <c r="U292">
        <v>213</v>
      </c>
      <c r="V292">
        <v>48</v>
      </c>
      <c r="W292">
        <v>1</v>
      </c>
      <c r="X292">
        <v>0</v>
      </c>
      <c r="Y292">
        <v>0</v>
      </c>
      <c r="Z292">
        <v>0</v>
      </c>
      <c r="AA292">
        <v>36</v>
      </c>
      <c r="AB292">
        <v>1</v>
      </c>
    </row>
    <row r="293" spans="1:28" hidden="1" x14ac:dyDescent="0.25">
      <c r="A293" s="87" t="s">
        <v>908</v>
      </c>
      <c r="B293" s="87" t="s">
        <v>804</v>
      </c>
      <c r="C293" s="87" t="s">
        <v>898</v>
      </c>
      <c r="D293" s="87" t="s">
        <v>897</v>
      </c>
      <c r="E293" s="87" t="s">
        <v>909</v>
      </c>
      <c r="F293" s="2">
        <v>45444</v>
      </c>
      <c r="G293">
        <v>93</v>
      </c>
      <c r="H293">
        <v>91</v>
      </c>
      <c r="I293">
        <v>1</v>
      </c>
      <c r="J293">
        <v>88</v>
      </c>
      <c r="K293">
        <v>62</v>
      </c>
      <c r="L293">
        <v>10</v>
      </c>
      <c r="M293">
        <v>12</v>
      </c>
      <c r="N293">
        <v>10</v>
      </c>
      <c r="P293">
        <v>0</v>
      </c>
      <c r="Q293">
        <v>0</v>
      </c>
      <c r="R293">
        <v>44</v>
      </c>
      <c r="S293">
        <v>5</v>
      </c>
      <c r="T293">
        <v>12</v>
      </c>
      <c r="U293">
        <v>209</v>
      </c>
      <c r="V293">
        <v>48</v>
      </c>
      <c r="W293">
        <v>3</v>
      </c>
      <c r="X293">
        <v>1</v>
      </c>
      <c r="Y293">
        <v>0</v>
      </c>
      <c r="Z293">
        <v>1</v>
      </c>
      <c r="AA293">
        <v>92</v>
      </c>
      <c r="AB293">
        <v>12</v>
      </c>
    </row>
    <row r="294" spans="1:28" hidden="1" x14ac:dyDescent="0.25">
      <c r="A294" s="87" t="s">
        <v>908</v>
      </c>
      <c r="B294" s="87" t="s">
        <v>804</v>
      </c>
      <c r="C294" s="87" t="s">
        <v>898</v>
      </c>
      <c r="D294" s="87" t="s">
        <v>897</v>
      </c>
      <c r="E294" s="87" t="s">
        <v>909</v>
      </c>
      <c r="F294" s="2">
        <v>45474</v>
      </c>
      <c r="G294">
        <v>111</v>
      </c>
      <c r="H294">
        <v>109</v>
      </c>
      <c r="I294">
        <v>2</v>
      </c>
      <c r="J294">
        <v>106</v>
      </c>
      <c r="K294">
        <v>73</v>
      </c>
      <c r="L294">
        <v>10</v>
      </c>
      <c r="M294">
        <v>12</v>
      </c>
      <c r="N294">
        <v>10</v>
      </c>
      <c r="P294">
        <v>0</v>
      </c>
      <c r="Q294">
        <v>0</v>
      </c>
      <c r="R294">
        <v>53</v>
      </c>
      <c r="S294">
        <v>5</v>
      </c>
      <c r="T294">
        <v>12</v>
      </c>
      <c r="U294">
        <v>215</v>
      </c>
      <c r="V294">
        <v>53</v>
      </c>
      <c r="W294">
        <v>3</v>
      </c>
      <c r="X294">
        <v>1</v>
      </c>
      <c r="Y294">
        <v>0</v>
      </c>
      <c r="Z294">
        <v>1</v>
      </c>
      <c r="AA294">
        <v>110</v>
      </c>
      <c r="AB294">
        <v>12</v>
      </c>
    </row>
    <row r="295" spans="1:28" hidden="1" x14ac:dyDescent="0.25">
      <c r="A295" s="87" t="s">
        <v>924</v>
      </c>
      <c r="B295" s="87" t="s">
        <v>804</v>
      </c>
      <c r="C295" s="87" t="s">
        <v>898</v>
      </c>
      <c r="D295" s="87" t="s">
        <v>897</v>
      </c>
      <c r="E295" s="87" t="s">
        <v>925</v>
      </c>
      <c r="F295" s="2">
        <v>45413</v>
      </c>
      <c r="G295">
        <v>27</v>
      </c>
      <c r="H295">
        <v>25</v>
      </c>
      <c r="I295">
        <v>0</v>
      </c>
      <c r="J295">
        <v>27</v>
      </c>
      <c r="K295">
        <v>16</v>
      </c>
      <c r="L295">
        <v>2</v>
      </c>
      <c r="M295">
        <v>2</v>
      </c>
      <c r="N295">
        <v>1</v>
      </c>
      <c r="P295">
        <v>0</v>
      </c>
      <c r="Q295">
        <v>0</v>
      </c>
      <c r="R295">
        <v>0</v>
      </c>
      <c r="S295">
        <v>0</v>
      </c>
      <c r="T295">
        <v>2</v>
      </c>
      <c r="U295">
        <v>256</v>
      </c>
      <c r="V295">
        <v>50</v>
      </c>
      <c r="W295">
        <v>2</v>
      </c>
      <c r="X295">
        <v>1</v>
      </c>
      <c r="Y295">
        <v>0</v>
      </c>
      <c r="Z295">
        <v>1</v>
      </c>
      <c r="AA295">
        <v>27</v>
      </c>
      <c r="AB295">
        <v>2</v>
      </c>
    </row>
    <row r="296" spans="1:28" hidden="1" x14ac:dyDescent="0.25">
      <c r="A296" s="87" t="s">
        <v>924</v>
      </c>
      <c r="B296" s="87" t="s">
        <v>804</v>
      </c>
      <c r="C296" s="87" t="s">
        <v>898</v>
      </c>
      <c r="D296" s="87" t="s">
        <v>897</v>
      </c>
      <c r="E296" s="87" t="s">
        <v>925</v>
      </c>
      <c r="F296" s="2">
        <v>45444</v>
      </c>
      <c r="G296">
        <v>53</v>
      </c>
      <c r="H296">
        <v>49</v>
      </c>
      <c r="I296">
        <v>0</v>
      </c>
      <c r="J296">
        <v>52</v>
      </c>
      <c r="K296">
        <v>26</v>
      </c>
      <c r="L296">
        <v>3</v>
      </c>
      <c r="M296">
        <v>4</v>
      </c>
      <c r="N296">
        <v>2</v>
      </c>
      <c r="P296">
        <v>0</v>
      </c>
      <c r="Q296">
        <v>0</v>
      </c>
      <c r="R296">
        <v>16</v>
      </c>
      <c r="S296">
        <v>3</v>
      </c>
      <c r="T296">
        <v>4</v>
      </c>
      <c r="U296">
        <v>259</v>
      </c>
      <c r="V296">
        <v>49</v>
      </c>
      <c r="W296">
        <v>4</v>
      </c>
      <c r="X296">
        <v>1</v>
      </c>
      <c r="Y296">
        <v>0</v>
      </c>
      <c r="Z296">
        <v>1</v>
      </c>
      <c r="AA296">
        <v>53</v>
      </c>
      <c r="AB296">
        <v>4</v>
      </c>
    </row>
    <row r="297" spans="1:28" hidden="1" x14ac:dyDescent="0.25">
      <c r="A297" s="87" t="s">
        <v>924</v>
      </c>
      <c r="B297" s="87" t="s">
        <v>804</v>
      </c>
      <c r="C297" s="87" t="s">
        <v>898</v>
      </c>
      <c r="D297" s="87" t="s">
        <v>897</v>
      </c>
      <c r="E297" s="87" t="s">
        <v>925</v>
      </c>
      <c r="F297" s="2">
        <v>45474</v>
      </c>
      <c r="G297">
        <v>72</v>
      </c>
      <c r="H297">
        <v>69</v>
      </c>
      <c r="I297">
        <v>0</v>
      </c>
      <c r="J297">
        <v>70</v>
      </c>
      <c r="K297">
        <v>36</v>
      </c>
      <c r="L297">
        <v>5</v>
      </c>
      <c r="M297">
        <v>10</v>
      </c>
      <c r="N297">
        <v>4</v>
      </c>
      <c r="P297">
        <v>0</v>
      </c>
      <c r="Q297">
        <v>0</v>
      </c>
      <c r="R297">
        <v>26</v>
      </c>
      <c r="S297">
        <v>5</v>
      </c>
      <c r="T297">
        <v>10</v>
      </c>
      <c r="U297">
        <v>254</v>
      </c>
      <c r="V297">
        <v>47</v>
      </c>
      <c r="W297">
        <v>6</v>
      </c>
      <c r="X297">
        <v>3</v>
      </c>
      <c r="Y297">
        <v>0</v>
      </c>
      <c r="Z297">
        <v>2</v>
      </c>
      <c r="AA297">
        <v>72</v>
      </c>
      <c r="AB297">
        <v>10</v>
      </c>
    </row>
    <row r="298" spans="1:28" hidden="1" x14ac:dyDescent="0.25">
      <c r="A298" s="87" t="s">
        <v>935</v>
      </c>
      <c r="B298" s="87" t="s">
        <v>804</v>
      </c>
      <c r="C298" s="87" t="s">
        <v>898</v>
      </c>
      <c r="D298" s="87" t="s">
        <v>897</v>
      </c>
      <c r="E298" s="87" t="s">
        <v>936</v>
      </c>
      <c r="F298" s="2">
        <v>45413</v>
      </c>
      <c r="G298">
        <v>13</v>
      </c>
      <c r="H298">
        <v>13</v>
      </c>
      <c r="J298">
        <v>13</v>
      </c>
      <c r="K298">
        <v>5</v>
      </c>
      <c r="L298">
        <v>1</v>
      </c>
      <c r="M298">
        <v>2</v>
      </c>
      <c r="O298">
        <v>10458</v>
      </c>
      <c r="T298">
        <v>1</v>
      </c>
      <c r="U298">
        <v>343</v>
      </c>
      <c r="V298">
        <v>27</v>
      </c>
      <c r="W298">
        <v>1</v>
      </c>
      <c r="Z298">
        <v>1</v>
      </c>
      <c r="AA298">
        <v>13</v>
      </c>
      <c r="AB298">
        <v>2</v>
      </c>
    </row>
    <row r="299" spans="1:28" hidden="1" x14ac:dyDescent="0.25">
      <c r="A299" s="87" t="s">
        <v>935</v>
      </c>
      <c r="B299" s="87" t="s">
        <v>804</v>
      </c>
      <c r="C299" s="87" t="s">
        <v>898</v>
      </c>
      <c r="D299" s="87" t="s">
        <v>897</v>
      </c>
      <c r="E299" s="87" t="s">
        <v>936</v>
      </c>
      <c r="F299" s="2">
        <v>45444</v>
      </c>
      <c r="G299">
        <v>17</v>
      </c>
      <c r="H299">
        <v>17</v>
      </c>
      <c r="J299">
        <v>17</v>
      </c>
      <c r="K299">
        <v>5</v>
      </c>
      <c r="L299">
        <v>1</v>
      </c>
      <c r="M299">
        <v>2</v>
      </c>
      <c r="O299">
        <v>10469</v>
      </c>
      <c r="T299">
        <v>1</v>
      </c>
      <c r="U299">
        <v>348</v>
      </c>
      <c r="V299">
        <v>26</v>
      </c>
      <c r="W299">
        <v>1</v>
      </c>
      <c r="Z299">
        <v>1</v>
      </c>
      <c r="AA299">
        <v>17</v>
      </c>
      <c r="AB299">
        <v>2</v>
      </c>
    </row>
    <row r="300" spans="1:28" hidden="1" x14ac:dyDescent="0.25">
      <c r="A300" s="87" t="s">
        <v>935</v>
      </c>
      <c r="B300" s="87" t="s">
        <v>804</v>
      </c>
      <c r="C300" s="87" t="s">
        <v>898</v>
      </c>
      <c r="D300" s="87" t="s">
        <v>897</v>
      </c>
      <c r="E300" s="87" t="s">
        <v>936</v>
      </c>
      <c r="F300" s="2">
        <v>45474</v>
      </c>
      <c r="G300">
        <v>27</v>
      </c>
      <c r="H300">
        <v>26</v>
      </c>
      <c r="I300">
        <v>1</v>
      </c>
      <c r="J300">
        <v>25</v>
      </c>
      <c r="K300">
        <v>10</v>
      </c>
      <c r="L300">
        <v>1</v>
      </c>
      <c r="M300">
        <v>2</v>
      </c>
      <c r="O300">
        <v>10483</v>
      </c>
      <c r="T300">
        <v>1</v>
      </c>
      <c r="U300">
        <v>353</v>
      </c>
      <c r="V300">
        <v>26</v>
      </c>
      <c r="W300">
        <v>3</v>
      </c>
      <c r="Z300">
        <v>1</v>
      </c>
      <c r="AA300">
        <v>27</v>
      </c>
      <c r="AB300">
        <v>2</v>
      </c>
    </row>
    <row r="301" spans="1:28" hidden="1" x14ac:dyDescent="0.25">
      <c r="A301" s="87" t="s">
        <v>914</v>
      </c>
      <c r="B301" s="87" t="s">
        <v>804</v>
      </c>
      <c r="C301" s="87" t="s">
        <v>898</v>
      </c>
      <c r="D301" s="87" t="s">
        <v>897</v>
      </c>
      <c r="E301" s="87" t="s">
        <v>915</v>
      </c>
      <c r="F301" s="2">
        <v>45413</v>
      </c>
      <c r="G301">
        <v>4</v>
      </c>
      <c r="H301">
        <v>4</v>
      </c>
      <c r="I301">
        <v>0</v>
      </c>
      <c r="J301">
        <v>1</v>
      </c>
      <c r="K301">
        <v>3</v>
      </c>
      <c r="L301">
        <v>0</v>
      </c>
      <c r="M301">
        <v>0</v>
      </c>
      <c r="N301">
        <v>0</v>
      </c>
      <c r="P301">
        <v>1</v>
      </c>
      <c r="Q301">
        <v>0</v>
      </c>
      <c r="R301">
        <v>0</v>
      </c>
      <c r="S301">
        <v>0</v>
      </c>
      <c r="T301">
        <v>0</v>
      </c>
      <c r="U301">
        <v>246</v>
      </c>
      <c r="V301">
        <v>29</v>
      </c>
      <c r="W301">
        <v>0</v>
      </c>
      <c r="X301">
        <v>0</v>
      </c>
      <c r="Y301">
        <v>0</v>
      </c>
      <c r="Z301">
        <v>0</v>
      </c>
      <c r="AA301">
        <v>4</v>
      </c>
      <c r="AB301">
        <v>0</v>
      </c>
    </row>
    <row r="302" spans="1:28" hidden="1" x14ac:dyDescent="0.25">
      <c r="A302" s="87" t="s">
        <v>914</v>
      </c>
      <c r="B302" s="87" t="s">
        <v>804</v>
      </c>
      <c r="C302" s="87" t="s">
        <v>898</v>
      </c>
      <c r="D302" s="87" t="s">
        <v>897</v>
      </c>
      <c r="E302" s="87" t="s">
        <v>915</v>
      </c>
      <c r="F302" s="2">
        <v>45444</v>
      </c>
      <c r="G302">
        <v>14</v>
      </c>
      <c r="H302">
        <v>14</v>
      </c>
      <c r="I302">
        <v>0</v>
      </c>
      <c r="J302">
        <v>7</v>
      </c>
      <c r="K302">
        <v>8</v>
      </c>
      <c r="L302">
        <v>0</v>
      </c>
      <c r="M302">
        <v>0</v>
      </c>
      <c r="N302">
        <v>0</v>
      </c>
      <c r="P302">
        <v>4</v>
      </c>
      <c r="Q302">
        <v>0</v>
      </c>
      <c r="R302">
        <v>7</v>
      </c>
      <c r="S302">
        <v>0</v>
      </c>
      <c r="T302">
        <v>0</v>
      </c>
      <c r="U302">
        <v>243</v>
      </c>
      <c r="V302">
        <v>31</v>
      </c>
      <c r="W302">
        <v>0</v>
      </c>
      <c r="X302">
        <v>0</v>
      </c>
      <c r="Y302">
        <v>0</v>
      </c>
      <c r="Z302">
        <v>0</v>
      </c>
      <c r="AA302">
        <v>14</v>
      </c>
      <c r="AB302">
        <v>0</v>
      </c>
    </row>
    <row r="303" spans="1:28" hidden="1" x14ac:dyDescent="0.25">
      <c r="A303" s="87" t="s">
        <v>914</v>
      </c>
      <c r="B303" s="87" t="s">
        <v>804</v>
      </c>
      <c r="C303" s="87" t="s">
        <v>898</v>
      </c>
      <c r="D303" s="87" t="s">
        <v>897</v>
      </c>
      <c r="E303" s="87" t="s">
        <v>915</v>
      </c>
      <c r="F303" s="2">
        <v>45474</v>
      </c>
      <c r="G303">
        <v>22</v>
      </c>
      <c r="H303">
        <v>22</v>
      </c>
      <c r="I303">
        <v>0</v>
      </c>
      <c r="J303">
        <v>16</v>
      </c>
      <c r="K303">
        <v>12</v>
      </c>
      <c r="L303">
        <v>1</v>
      </c>
      <c r="M303">
        <v>1</v>
      </c>
      <c r="N303">
        <v>1</v>
      </c>
      <c r="P303">
        <v>4</v>
      </c>
      <c r="Q303">
        <v>0</v>
      </c>
      <c r="R303">
        <v>11</v>
      </c>
      <c r="S303">
        <v>0</v>
      </c>
      <c r="T303">
        <v>1</v>
      </c>
      <c r="U303">
        <v>237</v>
      </c>
      <c r="V303">
        <v>31</v>
      </c>
      <c r="W303">
        <v>0</v>
      </c>
      <c r="X303">
        <v>0</v>
      </c>
      <c r="Y303">
        <v>0</v>
      </c>
      <c r="Z303">
        <v>1</v>
      </c>
      <c r="AA303">
        <v>22</v>
      </c>
      <c r="AB303">
        <v>1</v>
      </c>
    </row>
    <row r="304" spans="1:28" hidden="1" x14ac:dyDescent="0.25">
      <c r="A304" s="87" t="s">
        <v>895</v>
      </c>
      <c r="B304" s="87" t="s">
        <v>804</v>
      </c>
      <c r="C304" s="87" t="s">
        <v>898</v>
      </c>
      <c r="D304" s="87" t="s">
        <v>897</v>
      </c>
      <c r="E304" s="87" t="s">
        <v>896</v>
      </c>
      <c r="F304" s="2">
        <v>45413</v>
      </c>
      <c r="G304">
        <v>4</v>
      </c>
      <c r="H304">
        <v>4</v>
      </c>
      <c r="I304">
        <v>0</v>
      </c>
      <c r="J304">
        <v>3</v>
      </c>
      <c r="K304">
        <v>2</v>
      </c>
      <c r="L304">
        <v>2</v>
      </c>
      <c r="M304">
        <v>2</v>
      </c>
      <c r="N304">
        <v>0</v>
      </c>
      <c r="P304">
        <v>0</v>
      </c>
      <c r="Q304">
        <v>0</v>
      </c>
      <c r="R304">
        <v>0</v>
      </c>
      <c r="S304">
        <v>0</v>
      </c>
      <c r="T304">
        <v>2</v>
      </c>
      <c r="U304">
        <v>316</v>
      </c>
      <c r="V304">
        <v>46</v>
      </c>
      <c r="W304">
        <v>0</v>
      </c>
      <c r="X304">
        <v>0</v>
      </c>
      <c r="Y304">
        <v>0</v>
      </c>
      <c r="Z304">
        <v>0</v>
      </c>
      <c r="AA304">
        <v>4</v>
      </c>
      <c r="AB304">
        <v>2</v>
      </c>
    </row>
    <row r="305" spans="1:28" hidden="1" x14ac:dyDescent="0.25">
      <c r="A305" s="87" t="s">
        <v>895</v>
      </c>
      <c r="B305" s="87" t="s">
        <v>804</v>
      </c>
      <c r="C305" s="87" t="s">
        <v>898</v>
      </c>
      <c r="D305" s="87" t="s">
        <v>897</v>
      </c>
      <c r="E305" s="87" t="s">
        <v>896</v>
      </c>
      <c r="F305" s="2">
        <v>45444</v>
      </c>
      <c r="G305">
        <v>24</v>
      </c>
      <c r="H305">
        <v>24</v>
      </c>
      <c r="I305">
        <v>0</v>
      </c>
      <c r="J305">
        <v>20</v>
      </c>
      <c r="K305">
        <v>9</v>
      </c>
      <c r="L305">
        <v>3</v>
      </c>
      <c r="M305">
        <v>4</v>
      </c>
      <c r="N305">
        <v>0</v>
      </c>
      <c r="P305">
        <v>0</v>
      </c>
      <c r="Q305">
        <v>0</v>
      </c>
      <c r="R305">
        <v>8</v>
      </c>
      <c r="S305">
        <v>2</v>
      </c>
      <c r="T305">
        <v>4</v>
      </c>
      <c r="U305">
        <v>319</v>
      </c>
      <c r="V305">
        <v>46</v>
      </c>
      <c r="W305">
        <v>0</v>
      </c>
      <c r="X305">
        <v>0</v>
      </c>
      <c r="Y305">
        <v>0</v>
      </c>
      <c r="Z305">
        <v>0</v>
      </c>
      <c r="AA305">
        <v>24</v>
      </c>
      <c r="AB305">
        <v>4</v>
      </c>
    </row>
    <row r="306" spans="1:28" hidden="1" x14ac:dyDescent="0.25">
      <c r="A306" s="87" t="s">
        <v>895</v>
      </c>
      <c r="B306" s="87" t="s">
        <v>804</v>
      </c>
      <c r="C306" s="87" t="s">
        <v>898</v>
      </c>
      <c r="D306" s="87" t="s">
        <v>897</v>
      </c>
      <c r="E306" s="87" t="s">
        <v>896</v>
      </c>
      <c r="F306" s="2">
        <v>45474</v>
      </c>
      <c r="G306">
        <v>43</v>
      </c>
      <c r="H306">
        <v>38</v>
      </c>
      <c r="I306">
        <v>0</v>
      </c>
      <c r="J306">
        <v>33</v>
      </c>
      <c r="K306">
        <v>20</v>
      </c>
      <c r="L306">
        <v>5</v>
      </c>
      <c r="M306">
        <v>6</v>
      </c>
      <c r="N306">
        <v>0</v>
      </c>
      <c r="P306">
        <v>0</v>
      </c>
      <c r="Q306">
        <v>0</v>
      </c>
      <c r="R306">
        <v>12</v>
      </c>
      <c r="S306">
        <v>3</v>
      </c>
      <c r="T306">
        <v>6</v>
      </c>
      <c r="U306">
        <v>321</v>
      </c>
      <c r="V306">
        <v>47</v>
      </c>
      <c r="W306">
        <v>0</v>
      </c>
      <c r="X306">
        <v>0</v>
      </c>
      <c r="Y306">
        <v>0</v>
      </c>
      <c r="Z306">
        <v>0</v>
      </c>
      <c r="AA306">
        <v>43</v>
      </c>
      <c r="AB306">
        <v>6</v>
      </c>
    </row>
    <row r="307" spans="1:28" hidden="1" x14ac:dyDescent="0.25">
      <c r="A307" s="87" t="s">
        <v>953</v>
      </c>
      <c r="B307" s="87" t="s">
        <v>804</v>
      </c>
      <c r="C307" s="87" t="s">
        <v>943</v>
      </c>
      <c r="D307" s="87" t="s">
        <v>942</v>
      </c>
      <c r="E307" s="87" t="s">
        <v>954</v>
      </c>
      <c r="F307" s="2">
        <v>45413</v>
      </c>
      <c r="G307">
        <v>18</v>
      </c>
      <c r="H307">
        <v>18</v>
      </c>
      <c r="I307">
        <v>0</v>
      </c>
      <c r="J307">
        <v>18</v>
      </c>
      <c r="K307">
        <v>5</v>
      </c>
      <c r="L307">
        <v>1</v>
      </c>
      <c r="M307">
        <v>1</v>
      </c>
      <c r="N307">
        <v>1</v>
      </c>
      <c r="P307">
        <v>1</v>
      </c>
      <c r="Q307">
        <v>1</v>
      </c>
      <c r="R307">
        <v>0</v>
      </c>
      <c r="S307">
        <v>0</v>
      </c>
      <c r="T307">
        <v>1</v>
      </c>
      <c r="U307">
        <v>226</v>
      </c>
      <c r="V307">
        <v>49</v>
      </c>
      <c r="W307">
        <v>1</v>
      </c>
      <c r="X307">
        <v>0</v>
      </c>
      <c r="Y307">
        <v>0</v>
      </c>
      <c r="Z307">
        <v>0</v>
      </c>
      <c r="AA307">
        <v>18</v>
      </c>
      <c r="AB307">
        <v>1</v>
      </c>
    </row>
    <row r="308" spans="1:28" hidden="1" x14ac:dyDescent="0.25">
      <c r="A308" s="87" t="s">
        <v>953</v>
      </c>
      <c r="B308" s="87" t="s">
        <v>804</v>
      </c>
      <c r="C308" s="87" t="s">
        <v>943</v>
      </c>
      <c r="D308" s="87" t="s">
        <v>942</v>
      </c>
      <c r="E308" s="87" t="s">
        <v>954</v>
      </c>
      <c r="F308" s="2">
        <v>45444</v>
      </c>
      <c r="G308">
        <v>23</v>
      </c>
      <c r="H308">
        <v>23</v>
      </c>
      <c r="I308">
        <v>0</v>
      </c>
      <c r="J308">
        <v>23</v>
      </c>
      <c r="K308">
        <v>8</v>
      </c>
      <c r="L308">
        <v>1</v>
      </c>
      <c r="M308">
        <v>1</v>
      </c>
      <c r="N308">
        <v>1</v>
      </c>
      <c r="P308">
        <v>1</v>
      </c>
      <c r="Q308">
        <v>1</v>
      </c>
      <c r="R308">
        <v>12</v>
      </c>
      <c r="S308">
        <v>0</v>
      </c>
      <c r="T308">
        <v>1</v>
      </c>
      <c r="U308">
        <v>219</v>
      </c>
      <c r="V308">
        <v>48</v>
      </c>
      <c r="W308">
        <v>1</v>
      </c>
      <c r="X308">
        <v>0</v>
      </c>
      <c r="Y308">
        <v>0</v>
      </c>
      <c r="Z308">
        <v>0</v>
      </c>
      <c r="AA308">
        <v>23</v>
      </c>
      <c r="AB308">
        <v>1</v>
      </c>
    </row>
    <row r="309" spans="1:28" hidden="1" x14ac:dyDescent="0.25">
      <c r="A309" s="87" t="s">
        <v>953</v>
      </c>
      <c r="B309" s="87" t="s">
        <v>804</v>
      </c>
      <c r="C309" s="87" t="s">
        <v>943</v>
      </c>
      <c r="D309" s="87" t="s">
        <v>942</v>
      </c>
      <c r="E309" s="87" t="s">
        <v>954</v>
      </c>
      <c r="F309" s="2">
        <v>45474</v>
      </c>
      <c r="G309">
        <v>80</v>
      </c>
      <c r="H309">
        <v>79</v>
      </c>
      <c r="I309">
        <v>1</v>
      </c>
      <c r="J309">
        <v>79</v>
      </c>
      <c r="K309">
        <v>24</v>
      </c>
      <c r="L309">
        <v>9</v>
      </c>
      <c r="M309">
        <v>9</v>
      </c>
      <c r="N309">
        <v>4</v>
      </c>
      <c r="P309">
        <v>1</v>
      </c>
      <c r="Q309">
        <v>1</v>
      </c>
      <c r="R309">
        <v>40</v>
      </c>
      <c r="S309">
        <v>3</v>
      </c>
      <c r="T309">
        <v>9</v>
      </c>
      <c r="U309">
        <v>224</v>
      </c>
      <c r="V309">
        <v>47</v>
      </c>
      <c r="W309">
        <v>5</v>
      </c>
      <c r="X309">
        <v>0</v>
      </c>
      <c r="Y309">
        <v>0</v>
      </c>
      <c r="Z309">
        <v>0</v>
      </c>
      <c r="AA309">
        <v>80</v>
      </c>
      <c r="AB309">
        <v>9</v>
      </c>
    </row>
    <row r="310" spans="1:28" hidden="1" x14ac:dyDescent="0.25">
      <c r="A310" s="87" t="s">
        <v>985</v>
      </c>
      <c r="B310" s="87" t="s">
        <v>804</v>
      </c>
      <c r="C310" s="87" t="s">
        <v>943</v>
      </c>
      <c r="D310" s="87" t="s">
        <v>942</v>
      </c>
      <c r="E310" s="87" t="s">
        <v>986</v>
      </c>
      <c r="F310" s="2">
        <v>45413</v>
      </c>
      <c r="G310">
        <v>21</v>
      </c>
      <c r="H310">
        <v>16</v>
      </c>
      <c r="J310">
        <v>16</v>
      </c>
      <c r="L310">
        <v>2</v>
      </c>
      <c r="M310">
        <v>2</v>
      </c>
      <c r="N310">
        <v>1</v>
      </c>
      <c r="O310">
        <v>6677</v>
      </c>
      <c r="T310">
        <v>2</v>
      </c>
      <c r="U310">
        <v>254</v>
      </c>
      <c r="V310">
        <v>56</v>
      </c>
      <c r="W310">
        <v>1</v>
      </c>
      <c r="X310">
        <v>1</v>
      </c>
      <c r="Z310">
        <v>1</v>
      </c>
      <c r="AA310">
        <v>19</v>
      </c>
      <c r="AB310">
        <v>2</v>
      </c>
    </row>
    <row r="311" spans="1:28" hidden="1" x14ac:dyDescent="0.25">
      <c r="A311" s="87" t="s">
        <v>985</v>
      </c>
      <c r="B311" s="87" t="s">
        <v>804</v>
      </c>
      <c r="C311" s="87" t="s">
        <v>943</v>
      </c>
      <c r="D311" s="87" t="s">
        <v>942</v>
      </c>
      <c r="E311" s="87" t="s">
        <v>986</v>
      </c>
      <c r="F311" s="2">
        <v>45444</v>
      </c>
      <c r="G311">
        <v>21</v>
      </c>
      <c r="H311">
        <v>16</v>
      </c>
      <c r="J311">
        <v>16</v>
      </c>
      <c r="L311">
        <v>2</v>
      </c>
      <c r="M311">
        <v>2</v>
      </c>
      <c r="N311">
        <v>1</v>
      </c>
      <c r="O311">
        <v>6640</v>
      </c>
      <c r="T311">
        <v>2</v>
      </c>
      <c r="U311">
        <v>252</v>
      </c>
      <c r="V311">
        <v>56</v>
      </c>
      <c r="W311">
        <v>2</v>
      </c>
      <c r="X311">
        <v>1</v>
      </c>
      <c r="Z311">
        <v>1</v>
      </c>
      <c r="AA311">
        <v>20</v>
      </c>
      <c r="AB311">
        <v>2</v>
      </c>
    </row>
    <row r="312" spans="1:28" hidden="1" x14ac:dyDescent="0.25">
      <c r="A312" s="87" t="s">
        <v>985</v>
      </c>
      <c r="B312" s="87" t="s">
        <v>804</v>
      </c>
      <c r="C312" s="87" t="s">
        <v>943</v>
      </c>
      <c r="D312" s="87" t="s">
        <v>942</v>
      </c>
      <c r="E312" s="87" t="s">
        <v>986</v>
      </c>
      <c r="F312" s="2">
        <v>45474</v>
      </c>
      <c r="G312">
        <v>30</v>
      </c>
      <c r="H312">
        <v>26</v>
      </c>
      <c r="J312">
        <v>26</v>
      </c>
      <c r="L312">
        <v>4</v>
      </c>
      <c r="M312">
        <v>4</v>
      </c>
      <c r="N312">
        <v>3</v>
      </c>
      <c r="O312">
        <v>6578</v>
      </c>
      <c r="T312">
        <v>4</v>
      </c>
      <c r="U312">
        <v>251</v>
      </c>
      <c r="V312">
        <v>54</v>
      </c>
      <c r="W312">
        <v>7</v>
      </c>
      <c r="X312">
        <v>3</v>
      </c>
      <c r="Z312">
        <v>2</v>
      </c>
      <c r="AA312">
        <v>29</v>
      </c>
      <c r="AB312">
        <v>4</v>
      </c>
    </row>
    <row r="313" spans="1:28" hidden="1" x14ac:dyDescent="0.25">
      <c r="A313" s="87" t="s">
        <v>980</v>
      </c>
      <c r="B313" s="87" t="s">
        <v>804</v>
      </c>
      <c r="C313" s="87" t="s">
        <v>943</v>
      </c>
      <c r="D313" s="87" t="s">
        <v>942</v>
      </c>
      <c r="E313" s="87" t="s">
        <v>981</v>
      </c>
      <c r="F313" s="2">
        <v>45413</v>
      </c>
      <c r="G313">
        <v>140</v>
      </c>
      <c r="H313">
        <v>136</v>
      </c>
      <c r="I313">
        <v>0</v>
      </c>
      <c r="J313">
        <v>129</v>
      </c>
      <c r="K313">
        <v>107</v>
      </c>
      <c r="L313">
        <v>2</v>
      </c>
      <c r="M313">
        <v>3</v>
      </c>
      <c r="N313">
        <v>1</v>
      </c>
      <c r="P313">
        <v>0</v>
      </c>
      <c r="Q313">
        <v>0</v>
      </c>
      <c r="R313">
        <v>0</v>
      </c>
      <c r="S313">
        <v>0</v>
      </c>
      <c r="T313">
        <v>3</v>
      </c>
      <c r="U313">
        <v>633</v>
      </c>
      <c r="V313">
        <v>94</v>
      </c>
      <c r="W313">
        <v>2</v>
      </c>
      <c r="X313">
        <v>0</v>
      </c>
      <c r="Y313">
        <v>0</v>
      </c>
      <c r="Z313">
        <v>0</v>
      </c>
      <c r="AA313">
        <v>139</v>
      </c>
      <c r="AB313">
        <v>3</v>
      </c>
    </row>
    <row r="314" spans="1:28" hidden="1" x14ac:dyDescent="0.25">
      <c r="A314" s="87" t="s">
        <v>980</v>
      </c>
      <c r="B314" s="87" t="s">
        <v>804</v>
      </c>
      <c r="C314" s="87" t="s">
        <v>943</v>
      </c>
      <c r="D314" s="87" t="s">
        <v>942</v>
      </c>
      <c r="E314" s="87" t="s">
        <v>981</v>
      </c>
      <c r="F314" s="2">
        <v>45444</v>
      </c>
      <c r="G314">
        <v>204</v>
      </c>
      <c r="H314">
        <v>204</v>
      </c>
      <c r="I314">
        <v>0</v>
      </c>
      <c r="J314">
        <v>204</v>
      </c>
      <c r="K314">
        <v>128</v>
      </c>
      <c r="L314">
        <v>56</v>
      </c>
      <c r="M314">
        <v>57</v>
      </c>
      <c r="N314">
        <v>54</v>
      </c>
      <c r="P314">
        <v>0</v>
      </c>
      <c r="Q314">
        <v>0</v>
      </c>
      <c r="R314">
        <v>97</v>
      </c>
      <c r="S314">
        <v>47</v>
      </c>
      <c r="T314">
        <v>57</v>
      </c>
      <c r="U314">
        <v>628</v>
      </c>
      <c r="V314">
        <v>93</v>
      </c>
      <c r="W314">
        <v>4</v>
      </c>
      <c r="X314">
        <v>2</v>
      </c>
      <c r="Y314">
        <v>0</v>
      </c>
      <c r="Z314">
        <v>0</v>
      </c>
      <c r="AA314">
        <v>201</v>
      </c>
      <c r="AB314">
        <v>50</v>
      </c>
    </row>
    <row r="315" spans="1:28" hidden="1" x14ac:dyDescent="0.25">
      <c r="A315" s="87" t="s">
        <v>980</v>
      </c>
      <c r="B315" s="87" t="s">
        <v>804</v>
      </c>
      <c r="C315" s="87" t="s">
        <v>943</v>
      </c>
      <c r="D315" s="87" t="s">
        <v>942</v>
      </c>
      <c r="E315" s="87" t="s">
        <v>981</v>
      </c>
      <c r="F315" s="2">
        <v>45474</v>
      </c>
      <c r="G315">
        <v>264</v>
      </c>
      <c r="H315">
        <v>260</v>
      </c>
      <c r="I315">
        <v>0</v>
      </c>
      <c r="J315">
        <v>259</v>
      </c>
      <c r="K315">
        <v>184</v>
      </c>
      <c r="L315">
        <v>56</v>
      </c>
      <c r="M315">
        <v>57</v>
      </c>
      <c r="N315">
        <v>54</v>
      </c>
      <c r="P315">
        <v>0</v>
      </c>
      <c r="Q315">
        <v>0</v>
      </c>
      <c r="R315">
        <v>124</v>
      </c>
      <c r="S315">
        <v>47</v>
      </c>
      <c r="T315">
        <v>57</v>
      </c>
      <c r="U315">
        <v>626</v>
      </c>
      <c r="V315">
        <v>92</v>
      </c>
      <c r="W315">
        <v>5</v>
      </c>
      <c r="X315">
        <v>2</v>
      </c>
      <c r="Y315">
        <v>0</v>
      </c>
      <c r="Z315">
        <v>0</v>
      </c>
      <c r="AA315">
        <v>263</v>
      </c>
      <c r="AB315">
        <v>52</v>
      </c>
    </row>
    <row r="316" spans="1:28" hidden="1" x14ac:dyDescent="0.25">
      <c r="A316" s="87" t="s">
        <v>973</v>
      </c>
      <c r="B316" s="87" t="s">
        <v>804</v>
      </c>
      <c r="C316" s="87" t="s">
        <v>943</v>
      </c>
      <c r="D316" s="87" t="s">
        <v>942</v>
      </c>
      <c r="E316" s="87" t="s">
        <v>974</v>
      </c>
      <c r="F316" s="2">
        <v>45413</v>
      </c>
      <c r="G316">
        <v>4</v>
      </c>
      <c r="H316">
        <v>4</v>
      </c>
      <c r="I316">
        <v>0</v>
      </c>
      <c r="J316">
        <v>4</v>
      </c>
      <c r="K316">
        <v>1</v>
      </c>
      <c r="L316">
        <v>4</v>
      </c>
      <c r="M316">
        <v>4</v>
      </c>
      <c r="N316">
        <v>4</v>
      </c>
      <c r="P316">
        <v>0</v>
      </c>
      <c r="Q316">
        <v>0</v>
      </c>
      <c r="R316">
        <v>0</v>
      </c>
      <c r="S316">
        <v>0</v>
      </c>
      <c r="T316">
        <v>4</v>
      </c>
      <c r="U316">
        <v>227</v>
      </c>
      <c r="V316">
        <v>45</v>
      </c>
      <c r="W316">
        <v>0</v>
      </c>
      <c r="X316">
        <v>0</v>
      </c>
      <c r="Y316">
        <v>1</v>
      </c>
      <c r="Z316">
        <v>0</v>
      </c>
      <c r="AA316">
        <v>4</v>
      </c>
      <c r="AB316">
        <v>4</v>
      </c>
    </row>
    <row r="317" spans="1:28" hidden="1" x14ac:dyDescent="0.25">
      <c r="A317" s="87" t="s">
        <v>973</v>
      </c>
      <c r="B317" s="87" t="s">
        <v>804</v>
      </c>
      <c r="C317" s="87" t="s">
        <v>943</v>
      </c>
      <c r="D317" s="87" t="s">
        <v>942</v>
      </c>
      <c r="E317" s="87" t="s">
        <v>974</v>
      </c>
      <c r="F317" s="2">
        <v>45444</v>
      </c>
      <c r="G317">
        <v>10</v>
      </c>
      <c r="H317">
        <v>10</v>
      </c>
      <c r="I317">
        <v>0</v>
      </c>
      <c r="J317">
        <v>10</v>
      </c>
      <c r="K317">
        <v>1</v>
      </c>
      <c r="L317">
        <v>4</v>
      </c>
      <c r="M317">
        <v>4</v>
      </c>
      <c r="N317">
        <v>4</v>
      </c>
      <c r="P317">
        <v>0</v>
      </c>
      <c r="Q317">
        <v>0</v>
      </c>
      <c r="R317">
        <v>5</v>
      </c>
      <c r="S317">
        <v>2</v>
      </c>
      <c r="T317">
        <v>4</v>
      </c>
      <c r="U317">
        <v>230</v>
      </c>
      <c r="V317">
        <v>47</v>
      </c>
      <c r="W317">
        <v>0</v>
      </c>
      <c r="X317">
        <v>0</v>
      </c>
      <c r="Y317">
        <v>1</v>
      </c>
      <c r="Z317">
        <v>0</v>
      </c>
      <c r="AA317">
        <v>10</v>
      </c>
      <c r="AB317">
        <v>4</v>
      </c>
    </row>
    <row r="318" spans="1:28" hidden="1" x14ac:dyDescent="0.25">
      <c r="A318" s="87" t="s">
        <v>973</v>
      </c>
      <c r="B318" s="87" t="s">
        <v>804</v>
      </c>
      <c r="C318" s="87" t="s">
        <v>943</v>
      </c>
      <c r="D318" s="87" t="s">
        <v>942</v>
      </c>
      <c r="E318" s="87" t="s">
        <v>974</v>
      </c>
      <c r="F318" s="2">
        <v>45474</v>
      </c>
      <c r="G318">
        <v>55</v>
      </c>
      <c r="H318">
        <v>52</v>
      </c>
      <c r="I318">
        <v>0</v>
      </c>
      <c r="J318">
        <v>54</v>
      </c>
      <c r="K318">
        <v>28</v>
      </c>
      <c r="L318">
        <v>4</v>
      </c>
      <c r="M318">
        <v>4</v>
      </c>
      <c r="N318">
        <v>4</v>
      </c>
      <c r="P318">
        <v>0</v>
      </c>
      <c r="Q318">
        <v>0</v>
      </c>
      <c r="R318">
        <v>27</v>
      </c>
      <c r="S318">
        <v>2</v>
      </c>
      <c r="T318">
        <v>4</v>
      </c>
      <c r="U318">
        <v>230</v>
      </c>
      <c r="V318">
        <v>47</v>
      </c>
      <c r="W318">
        <v>0</v>
      </c>
      <c r="X318">
        <v>0</v>
      </c>
      <c r="Y318">
        <v>1</v>
      </c>
      <c r="Z318">
        <v>0</v>
      </c>
      <c r="AA318">
        <v>55</v>
      </c>
      <c r="AB318">
        <v>4</v>
      </c>
    </row>
    <row r="319" spans="1:28" hidden="1" x14ac:dyDescent="0.25">
      <c r="A319" s="87" t="s">
        <v>968</v>
      </c>
      <c r="B319" s="87" t="s">
        <v>804</v>
      </c>
      <c r="C319" s="87" t="s">
        <v>943</v>
      </c>
      <c r="D319" s="87" t="s">
        <v>942</v>
      </c>
      <c r="E319" s="87" t="s">
        <v>969</v>
      </c>
      <c r="F319" s="2">
        <v>45413</v>
      </c>
      <c r="G319">
        <v>4</v>
      </c>
      <c r="H319">
        <v>4</v>
      </c>
      <c r="I319">
        <v>0</v>
      </c>
      <c r="J319">
        <v>4</v>
      </c>
      <c r="K319">
        <v>4</v>
      </c>
      <c r="L319">
        <v>2</v>
      </c>
      <c r="M319">
        <v>2</v>
      </c>
      <c r="N319">
        <v>0</v>
      </c>
      <c r="P319">
        <v>2</v>
      </c>
      <c r="Q319">
        <v>0</v>
      </c>
      <c r="R319">
        <v>0</v>
      </c>
      <c r="S319">
        <v>0</v>
      </c>
      <c r="T319">
        <v>2</v>
      </c>
      <c r="U319">
        <v>313</v>
      </c>
      <c r="V319">
        <v>45</v>
      </c>
      <c r="W319">
        <v>1</v>
      </c>
      <c r="X319">
        <v>0</v>
      </c>
      <c r="Y319">
        <v>0</v>
      </c>
      <c r="Z319">
        <v>0</v>
      </c>
      <c r="AA319">
        <v>4</v>
      </c>
      <c r="AB319">
        <v>2</v>
      </c>
    </row>
    <row r="320" spans="1:28" hidden="1" x14ac:dyDescent="0.25">
      <c r="A320" s="87" t="s">
        <v>968</v>
      </c>
      <c r="B320" s="87" t="s">
        <v>804</v>
      </c>
      <c r="C320" s="87" t="s">
        <v>943</v>
      </c>
      <c r="D320" s="87" t="s">
        <v>942</v>
      </c>
      <c r="E320" s="87" t="s">
        <v>969</v>
      </c>
      <c r="F320" s="2">
        <v>45444</v>
      </c>
      <c r="G320">
        <v>8</v>
      </c>
      <c r="H320">
        <v>8</v>
      </c>
      <c r="I320">
        <v>0</v>
      </c>
      <c r="J320">
        <v>7</v>
      </c>
      <c r="K320">
        <v>6</v>
      </c>
      <c r="L320">
        <v>2</v>
      </c>
      <c r="M320">
        <v>2</v>
      </c>
      <c r="N320">
        <v>0</v>
      </c>
      <c r="P320">
        <v>4</v>
      </c>
      <c r="Q320">
        <v>0</v>
      </c>
      <c r="R320">
        <v>3</v>
      </c>
      <c r="S320">
        <v>1</v>
      </c>
      <c r="T320">
        <v>2</v>
      </c>
      <c r="U320">
        <v>313</v>
      </c>
      <c r="V320">
        <v>45</v>
      </c>
      <c r="W320">
        <v>1</v>
      </c>
      <c r="X320">
        <v>0</v>
      </c>
      <c r="Y320">
        <v>0</v>
      </c>
      <c r="Z320">
        <v>0</v>
      </c>
      <c r="AA320">
        <v>8</v>
      </c>
      <c r="AB320">
        <v>2</v>
      </c>
    </row>
    <row r="321" spans="1:28" hidden="1" x14ac:dyDescent="0.25">
      <c r="A321" s="87" t="s">
        <v>968</v>
      </c>
      <c r="B321" s="87" t="s">
        <v>804</v>
      </c>
      <c r="C321" s="87" t="s">
        <v>943</v>
      </c>
      <c r="D321" s="87" t="s">
        <v>942</v>
      </c>
      <c r="E321" s="87" t="s">
        <v>969</v>
      </c>
      <c r="F321" s="2">
        <v>45474</v>
      </c>
      <c r="G321">
        <v>21</v>
      </c>
      <c r="H321">
        <v>20</v>
      </c>
      <c r="I321">
        <v>0</v>
      </c>
      <c r="J321">
        <v>19</v>
      </c>
      <c r="K321">
        <v>12</v>
      </c>
      <c r="L321">
        <v>2</v>
      </c>
      <c r="M321">
        <v>2</v>
      </c>
      <c r="N321">
        <v>0</v>
      </c>
      <c r="P321">
        <v>8</v>
      </c>
      <c r="Q321">
        <v>0</v>
      </c>
      <c r="R321">
        <v>8</v>
      </c>
      <c r="S321">
        <v>1</v>
      </c>
      <c r="T321">
        <v>2</v>
      </c>
      <c r="U321">
        <v>309</v>
      </c>
      <c r="V321">
        <v>44</v>
      </c>
      <c r="W321">
        <v>3</v>
      </c>
      <c r="X321">
        <v>0</v>
      </c>
      <c r="Y321">
        <v>0</v>
      </c>
      <c r="Z321">
        <v>0</v>
      </c>
      <c r="AA321">
        <v>20</v>
      </c>
      <c r="AB321">
        <v>2</v>
      </c>
    </row>
    <row r="322" spans="1:28" hidden="1" x14ac:dyDescent="0.25">
      <c r="A322" s="87" t="s">
        <v>978</v>
      </c>
      <c r="B322" s="87" t="s">
        <v>804</v>
      </c>
      <c r="C322" s="87" t="s">
        <v>943</v>
      </c>
      <c r="D322" s="87" t="s">
        <v>942</v>
      </c>
      <c r="E322" s="87" t="s">
        <v>979</v>
      </c>
      <c r="F322" s="2">
        <v>45413</v>
      </c>
      <c r="G322">
        <v>14</v>
      </c>
      <c r="H322">
        <v>14</v>
      </c>
      <c r="I322">
        <v>0</v>
      </c>
      <c r="J322">
        <v>13</v>
      </c>
      <c r="K322">
        <v>12</v>
      </c>
      <c r="L322">
        <v>1</v>
      </c>
      <c r="M322">
        <v>1</v>
      </c>
      <c r="N322">
        <v>0</v>
      </c>
      <c r="P322">
        <v>0</v>
      </c>
      <c r="Q322">
        <v>0</v>
      </c>
      <c r="R322">
        <v>0</v>
      </c>
      <c r="S322">
        <v>0</v>
      </c>
      <c r="T322">
        <v>1</v>
      </c>
      <c r="U322">
        <v>221</v>
      </c>
      <c r="V322">
        <v>24</v>
      </c>
      <c r="W322">
        <v>0</v>
      </c>
      <c r="X322">
        <v>0</v>
      </c>
      <c r="Y322">
        <v>0</v>
      </c>
      <c r="Z322">
        <v>0</v>
      </c>
      <c r="AA322">
        <v>14</v>
      </c>
      <c r="AB322">
        <v>1</v>
      </c>
    </row>
    <row r="323" spans="1:28" hidden="1" x14ac:dyDescent="0.25">
      <c r="A323" s="87" t="s">
        <v>978</v>
      </c>
      <c r="B323" s="87" t="s">
        <v>804</v>
      </c>
      <c r="C323" s="87" t="s">
        <v>943</v>
      </c>
      <c r="D323" s="87" t="s">
        <v>942</v>
      </c>
      <c r="E323" s="87" t="s">
        <v>979</v>
      </c>
      <c r="F323" s="2">
        <v>45444</v>
      </c>
      <c r="G323">
        <v>19</v>
      </c>
      <c r="H323">
        <v>19</v>
      </c>
      <c r="I323">
        <v>0</v>
      </c>
      <c r="J323">
        <v>18</v>
      </c>
      <c r="K323">
        <v>14</v>
      </c>
      <c r="L323">
        <v>1</v>
      </c>
      <c r="M323">
        <v>1</v>
      </c>
      <c r="N323">
        <v>0</v>
      </c>
      <c r="P323">
        <v>0</v>
      </c>
      <c r="Q323">
        <v>0</v>
      </c>
      <c r="R323">
        <v>13</v>
      </c>
      <c r="S323">
        <v>1</v>
      </c>
      <c r="T323">
        <v>1</v>
      </c>
      <c r="U323">
        <v>226</v>
      </c>
      <c r="V323">
        <v>25</v>
      </c>
      <c r="W323">
        <v>0</v>
      </c>
      <c r="X323">
        <v>0</v>
      </c>
      <c r="Y323">
        <v>0</v>
      </c>
      <c r="Z323">
        <v>0</v>
      </c>
      <c r="AA323">
        <v>19</v>
      </c>
      <c r="AB323">
        <v>1</v>
      </c>
    </row>
    <row r="324" spans="1:28" hidden="1" x14ac:dyDescent="0.25">
      <c r="A324" s="87" t="s">
        <v>978</v>
      </c>
      <c r="B324" s="87" t="s">
        <v>804</v>
      </c>
      <c r="C324" s="87" t="s">
        <v>943</v>
      </c>
      <c r="D324" s="87" t="s">
        <v>942</v>
      </c>
      <c r="E324" s="87" t="s">
        <v>979</v>
      </c>
      <c r="F324" s="2">
        <v>45474</v>
      </c>
      <c r="G324">
        <v>39</v>
      </c>
      <c r="H324">
        <v>39</v>
      </c>
      <c r="I324">
        <v>0</v>
      </c>
      <c r="J324">
        <v>38</v>
      </c>
      <c r="K324">
        <v>31</v>
      </c>
      <c r="L324">
        <v>1</v>
      </c>
      <c r="M324">
        <v>1</v>
      </c>
      <c r="N324">
        <v>0</v>
      </c>
      <c r="P324">
        <v>0</v>
      </c>
      <c r="Q324">
        <v>0</v>
      </c>
      <c r="R324">
        <v>27</v>
      </c>
      <c r="S324">
        <v>1</v>
      </c>
      <c r="T324">
        <v>1</v>
      </c>
      <c r="U324">
        <v>225</v>
      </c>
      <c r="V324">
        <v>26</v>
      </c>
      <c r="W324">
        <v>0</v>
      </c>
      <c r="X324">
        <v>0</v>
      </c>
      <c r="Y324">
        <v>0</v>
      </c>
      <c r="Z324">
        <v>0</v>
      </c>
      <c r="AA324">
        <v>39</v>
      </c>
      <c r="AB324">
        <v>1</v>
      </c>
    </row>
    <row r="325" spans="1:28" hidden="1" x14ac:dyDescent="0.25">
      <c r="A325" s="87" t="s">
        <v>991</v>
      </c>
      <c r="B325" s="87" t="s">
        <v>804</v>
      </c>
      <c r="C325" s="87" t="s">
        <v>943</v>
      </c>
      <c r="D325" s="87" t="s">
        <v>942</v>
      </c>
      <c r="E325" s="87" t="s">
        <v>992</v>
      </c>
      <c r="F325" s="2">
        <v>45413</v>
      </c>
      <c r="G325">
        <v>21</v>
      </c>
      <c r="H325">
        <v>21</v>
      </c>
      <c r="I325">
        <v>0</v>
      </c>
      <c r="J325">
        <v>20</v>
      </c>
      <c r="K325">
        <v>0</v>
      </c>
      <c r="L325">
        <v>2</v>
      </c>
      <c r="M325">
        <v>2</v>
      </c>
      <c r="N325">
        <v>2</v>
      </c>
      <c r="P325">
        <v>0</v>
      </c>
      <c r="Q325">
        <v>0</v>
      </c>
      <c r="R325">
        <v>0</v>
      </c>
      <c r="S325">
        <v>0</v>
      </c>
      <c r="T325">
        <v>2</v>
      </c>
      <c r="U325">
        <v>471</v>
      </c>
      <c r="V325">
        <v>114</v>
      </c>
      <c r="W325">
        <v>1</v>
      </c>
      <c r="X325">
        <v>1</v>
      </c>
      <c r="Y325">
        <v>0</v>
      </c>
      <c r="Z325">
        <v>0</v>
      </c>
      <c r="AA325">
        <v>21</v>
      </c>
      <c r="AB325">
        <v>2</v>
      </c>
    </row>
    <row r="326" spans="1:28" hidden="1" x14ac:dyDescent="0.25">
      <c r="A326" s="87" t="s">
        <v>991</v>
      </c>
      <c r="B326" s="87" t="s">
        <v>804</v>
      </c>
      <c r="C326" s="87" t="s">
        <v>943</v>
      </c>
      <c r="D326" s="87" t="s">
        <v>942</v>
      </c>
      <c r="E326" s="87" t="s">
        <v>992</v>
      </c>
      <c r="F326" s="2">
        <v>45444</v>
      </c>
      <c r="G326">
        <v>48</v>
      </c>
      <c r="H326">
        <v>48</v>
      </c>
      <c r="I326">
        <v>0</v>
      </c>
      <c r="J326">
        <v>47</v>
      </c>
      <c r="K326">
        <v>1</v>
      </c>
      <c r="L326">
        <v>5</v>
      </c>
      <c r="M326">
        <v>5</v>
      </c>
      <c r="N326">
        <v>5</v>
      </c>
      <c r="P326">
        <v>0</v>
      </c>
      <c r="Q326">
        <v>0</v>
      </c>
      <c r="R326">
        <v>19</v>
      </c>
      <c r="S326">
        <v>0</v>
      </c>
      <c r="T326">
        <v>5</v>
      </c>
      <c r="U326">
        <v>474</v>
      </c>
      <c r="V326">
        <v>114</v>
      </c>
      <c r="W326">
        <v>1</v>
      </c>
      <c r="X326">
        <v>2</v>
      </c>
      <c r="Y326">
        <v>0</v>
      </c>
      <c r="Z326">
        <v>0</v>
      </c>
      <c r="AA326">
        <v>48</v>
      </c>
      <c r="AB326">
        <v>5</v>
      </c>
    </row>
    <row r="327" spans="1:28" hidden="1" x14ac:dyDescent="0.25">
      <c r="A327" s="87" t="s">
        <v>991</v>
      </c>
      <c r="B327" s="87" t="s">
        <v>804</v>
      </c>
      <c r="C327" s="87" t="s">
        <v>943</v>
      </c>
      <c r="D327" s="87" t="s">
        <v>942</v>
      </c>
      <c r="E327" s="87" t="s">
        <v>992</v>
      </c>
      <c r="F327" s="2">
        <v>45474</v>
      </c>
      <c r="G327">
        <v>70</v>
      </c>
      <c r="H327">
        <v>70</v>
      </c>
      <c r="I327">
        <v>0</v>
      </c>
      <c r="J327">
        <v>67</v>
      </c>
      <c r="K327">
        <v>2</v>
      </c>
      <c r="L327">
        <v>26</v>
      </c>
      <c r="M327">
        <v>26</v>
      </c>
      <c r="N327">
        <v>26</v>
      </c>
      <c r="P327">
        <v>0</v>
      </c>
      <c r="Q327">
        <v>0</v>
      </c>
      <c r="R327">
        <v>28</v>
      </c>
      <c r="S327">
        <v>7</v>
      </c>
      <c r="T327">
        <v>26</v>
      </c>
      <c r="U327">
        <v>471</v>
      </c>
      <c r="V327">
        <v>116</v>
      </c>
      <c r="W327">
        <v>2</v>
      </c>
      <c r="X327">
        <v>5</v>
      </c>
      <c r="Y327">
        <v>10</v>
      </c>
      <c r="Z327">
        <v>0</v>
      </c>
      <c r="AA327">
        <v>70</v>
      </c>
      <c r="AB327">
        <v>26</v>
      </c>
    </row>
    <row r="328" spans="1:28" hidden="1" x14ac:dyDescent="0.25">
      <c r="A328" s="87" t="s">
        <v>965</v>
      </c>
      <c r="B328" s="87" t="s">
        <v>804</v>
      </c>
      <c r="C328" s="87" t="s">
        <v>943</v>
      </c>
      <c r="D328" s="87" t="s">
        <v>942</v>
      </c>
      <c r="E328" s="87" t="s">
        <v>966</v>
      </c>
      <c r="F328" s="2">
        <v>45413</v>
      </c>
      <c r="G328">
        <v>16</v>
      </c>
      <c r="H328">
        <v>16</v>
      </c>
      <c r="I328">
        <v>0</v>
      </c>
      <c r="J328">
        <v>16</v>
      </c>
      <c r="K328">
        <v>0</v>
      </c>
      <c r="L328">
        <v>4</v>
      </c>
      <c r="M328">
        <v>5</v>
      </c>
      <c r="N328">
        <v>5</v>
      </c>
      <c r="P328">
        <v>0</v>
      </c>
      <c r="Q328">
        <v>0</v>
      </c>
      <c r="R328">
        <v>0</v>
      </c>
      <c r="S328">
        <v>0</v>
      </c>
      <c r="T328">
        <v>5</v>
      </c>
      <c r="U328">
        <v>374</v>
      </c>
      <c r="V328">
        <v>63</v>
      </c>
      <c r="W328">
        <v>0</v>
      </c>
      <c r="X328">
        <v>1</v>
      </c>
      <c r="Y328">
        <v>2</v>
      </c>
      <c r="Z328">
        <v>1</v>
      </c>
      <c r="AA328">
        <v>15</v>
      </c>
      <c r="AB328">
        <v>5</v>
      </c>
    </row>
    <row r="329" spans="1:28" hidden="1" x14ac:dyDescent="0.25">
      <c r="A329" s="87" t="s">
        <v>965</v>
      </c>
      <c r="B329" s="87" t="s">
        <v>804</v>
      </c>
      <c r="C329" s="87" t="s">
        <v>943</v>
      </c>
      <c r="D329" s="87" t="s">
        <v>942</v>
      </c>
      <c r="E329" s="87" t="s">
        <v>966</v>
      </c>
      <c r="F329" s="2">
        <v>45444</v>
      </c>
      <c r="G329">
        <v>33</v>
      </c>
      <c r="H329">
        <v>32</v>
      </c>
      <c r="I329">
        <v>0</v>
      </c>
      <c r="J329">
        <v>33</v>
      </c>
      <c r="K329">
        <v>3</v>
      </c>
      <c r="L329">
        <v>10</v>
      </c>
      <c r="M329">
        <v>12</v>
      </c>
      <c r="N329">
        <v>11</v>
      </c>
      <c r="P329">
        <v>0</v>
      </c>
      <c r="Q329">
        <v>0</v>
      </c>
      <c r="R329">
        <v>20</v>
      </c>
      <c r="S329">
        <v>5</v>
      </c>
      <c r="T329">
        <v>12</v>
      </c>
      <c r="U329">
        <v>374</v>
      </c>
      <c r="V329">
        <v>63</v>
      </c>
      <c r="W329">
        <v>1</v>
      </c>
      <c r="X329">
        <v>3</v>
      </c>
      <c r="Y329">
        <v>7</v>
      </c>
      <c r="Z329">
        <v>1</v>
      </c>
      <c r="AA329">
        <v>32</v>
      </c>
      <c r="AB329">
        <v>12</v>
      </c>
    </row>
    <row r="330" spans="1:28" hidden="1" x14ac:dyDescent="0.25">
      <c r="A330" s="87" t="s">
        <v>965</v>
      </c>
      <c r="B330" s="87" t="s">
        <v>804</v>
      </c>
      <c r="C330" s="87" t="s">
        <v>943</v>
      </c>
      <c r="D330" s="87" t="s">
        <v>942</v>
      </c>
      <c r="E330" s="87" t="s">
        <v>966</v>
      </c>
      <c r="F330" s="2">
        <v>45474</v>
      </c>
      <c r="G330">
        <v>64</v>
      </c>
      <c r="H330">
        <v>63</v>
      </c>
      <c r="I330">
        <v>1</v>
      </c>
      <c r="J330">
        <v>64</v>
      </c>
      <c r="K330">
        <v>2</v>
      </c>
      <c r="L330">
        <v>14</v>
      </c>
      <c r="M330">
        <v>16</v>
      </c>
      <c r="N330">
        <v>14</v>
      </c>
      <c r="P330">
        <v>0</v>
      </c>
      <c r="Q330">
        <v>0</v>
      </c>
      <c r="R330">
        <v>35</v>
      </c>
      <c r="S330">
        <v>6</v>
      </c>
      <c r="T330">
        <v>16</v>
      </c>
      <c r="U330">
        <v>369</v>
      </c>
      <c r="V330">
        <v>63</v>
      </c>
      <c r="W330">
        <v>2</v>
      </c>
      <c r="X330">
        <v>3</v>
      </c>
      <c r="Y330">
        <v>9</v>
      </c>
      <c r="Z330">
        <v>1</v>
      </c>
      <c r="AA330">
        <v>63</v>
      </c>
      <c r="AB330">
        <v>16</v>
      </c>
    </row>
    <row r="331" spans="1:28" hidden="1" x14ac:dyDescent="0.25">
      <c r="A331" s="87" t="s">
        <v>959</v>
      </c>
      <c r="B331" s="87" t="s">
        <v>804</v>
      </c>
      <c r="C331" s="87" t="s">
        <v>943</v>
      </c>
      <c r="D331" s="87" t="s">
        <v>942</v>
      </c>
      <c r="E331" s="87" t="s">
        <v>960</v>
      </c>
      <c r="F331" s="2">
        <v>45413</v>
      </c>
      <c r="G331">
        <v>8</v>
      </c>
      <c r="H331">
        <v>8</v>
      </c>
      <c r="I331">
        <v>1</v>
      </c>
      <c r="J331">
        <v>8</v>
      </c>
      <c r="K331">
        <v>1</v>
      </c>
      <c r="L331">
        <v>4</v>
      </c>
      <c r="M331">
        <v>6</v>
      </c>
      <c r="N331">
        <v>4</v>
      </c>
      <c r="P331">
        <v>0</v>
      </c>
      <c r="Q331">
        <v>0</v>
      </c>
      <c r="R331">
        <v>0</v>
      </c>
      <c r="S331">
        <v>0</v>
      </c>
      <c r="T331">
        <v>6</v>
      </c>
      <c r="U331">
        <v>309</v>
      </c>
      <c r="V331">
        <v>74</v>
      </c>
      <c r="W331">
        <v>0</v>
      </c>
      <c r="X331">
        <v>0</v>
      </c>
      <c r="Y331">
        <v>0</v>
      </c>
      <c r="Z331">
        <v>1</v>
      </c>
      <c r="AA331">
        <v>8</v>
      </c>
      <c r="AB331">
        <v>5</v>
      </c>
    </row>
    <row r="332" spans="1:28" hidden="1" x14ac:dyDescent="0.25">
      <c r="A332" s="87" t="s">
        <v>959</v>
      </c>
      <c r="B332" s="87" t="s">
        <v>804</v>
      </c>
      <c r="C332" s="87" t="s">
        <v>943</v>
      </c>
      <c r="D332" s="87" t="s">
        <v>942</v>
      </c>
      <c r="E332" s="87" t="s">
        <v>960</v>
      </c>
      <c r="F332" s="2">
        <v>45444</v>
      </c>
      <c r="G332">
        <v>23</v>
      </c>
      <c r="H332">
        <v>22</v>
      </c>
      <c r="I332">
        <v>1</v>
      </c>
      <c r="J332">
        <v>22</v>
      </c>
      <c r="K332">
        <v>7</v>
      </c>
      <c r="L332">
        <v>7</v>
      </c>
      <c r="M332">
        <v>10</v>
      </c>
      <c r="N332">
        <v>5</v>
      </c>
      <c r="P332">
        <v>0</v>
      </c>
      <c r="Q332">
        <v>0</v>
      </c>
      <c r="R332">
        <v>15</v>
      </c>
      <c r="S332">
        <v>6</v>
      </c>
      <c r="T332">
        <v>10</v>
      </c>
      <c r="U332">
        <v>310</v>
      </c>
      <c r="V332">
        <v>73</v>
      </c>
      <c r="W332">
        <v>1</v>
      </c>
      <c r="X332">
        <v>1</v>
      </c>
      <c r="Y332">
        <v>0</v>
      </c>
      <c r="Z332">
        <v>1</v>
      </c>
      <c r="AA332">
        <v>23</v>
      </c>
      <c r="AB332">
        <v>9</v>
      </c>
    </row>
    <row r="333" spans="1:28" hidden="1" x14ac:dyDescent="0.25">
      <c r="A333" s="87" t="s">
        <v>959</v>
      </c>
      <c r="B333" s="87" t="s">
        <v>804</v>
      </c>
      <c r="C333" s="87" t="s">
        <v>943</v>
      </c>
      <c r="D333" s="87" t="s">
        <v>942</v>
      </c>
      <c r="E333" s="87" t="s">
        <v>960</v>
      </c>
      <c r="F333" s="2">
        <v>45474</v>
      </c>
      <c r="G333">
        <v>50</v>
      </c>
      <c r="H333">
        <v>49</v>
      </c>
      <c r="I333">
        <v>1</v>
      </c>
      <c r="J333">
        <v>50</v>
      </c>
      <c r="K333">
        <v>14</v>
      </c>
      <c r="L333">
        <v>18</v>
      </c>
      <c r="M333">
        <v>19</v>
      </c>
      <c r="N333">
        <v>18</v>
      </c>
      <c r="P333">
        <v>0</v>
      </c>
      <c r="Q333">
        <v>0</v>
      </c>
      <c r="R333">
        <v>33</v>
      </c>
      <c r="S333">
        <v>11</v>
      </c>
      <c r="T333">
        <v>19</v>
      </c>
      <c r="U333">
        <v>305</v>
      </c>
      <c r="V333">
        <v>73</v>
      </c>
      <c r="W333">
        <v>3</v>
      </c>
      <c r="X333">
        <v>2</v>
      </c>
      <c r="Y333">
        <v>0</v>
      </c>
      <c r="Z333">
        <v>3</v>
      </c>
      <c r="AA333">
        <v>50</v>
      </c>
      <c r="AB333">
        <v>19</v>
      </c>
    </row>
    <row r="334" spans="1:28" hidden="1" x14ac:dyDescent="0.25">
      <c r="A334" s="87" t="s">
        <v>940</v>
      </c>
      <c r="B334" s="87" t="s">
        <v>804</v>
      </c>
      <c r="C334" s="87" t="s">
        <v>943</v>
      </c>
      <c r="D334" s="87" t="s">
        <v>942</v>
      </c>
      <c r="E334" s="87" t="s">
        <v>941</v>
      </c>
      <c r="F334" s="2">
        <v>45413</v>
      </c>
      <c r="G334">
        <v>10</v>
      </c>
      <c r="H334">
        <v>7</v>
      </c>
      <c r="I334">
        <v>0</v>
      </c>
      <c r="J334">
        <v>9</v>
      </c>
      <c r="K334">
        <v>1</v>
      </c>
      <c r="L334">
        <v>0</v>
      </c>
      <c r="M334">
        <v>1</v>
      </c>
      <c r="N334">
        <v>0</v>
      </c>
      <c r="P334">
        <v>1</v>
      </c>
      <c r="Q334">
        <v>0</v>
      </c>
      <c r="R334">
        <v>0</v>
      </c>
      <c r="S334">
        <v>0</v>
      </c>
      <c r="T334">
        <v>1</v>
      </c>
      <c r="U334">
        <v>480</v>
      </c>
      <c r="V334">
        <v>89</v>
      </c>
      <c r="W334">
        <v>0</v>
      </c>
      <c r="X334">
        <v>0</v>
      </c>
      <c r="Y334">
        <v>0</v>
      </c>
      <c r="Z334">
        <v>0</v>
      </c>
      <c r="AA334">
        <v>10</v>
      </c>
      <c r="AB334">
        <v>1</v>
      </c>
    </row>
    <row r="335" spans="1:28" hidden="1" x14ac:dyDescent="0.25">
      <c r="A335" s="87" t="s">
        <v>940</v>
      </c>
      <c r="B335" s="87" t="s">
        <v>804</v>
      </c>
      <c r="C335" s="87" t="s">
        <v>943</v>
      </c>
      <c r="D335" s="87" t="s">
        <v>942</v>
      </c>
      <c r="E335" s="87" t="s">
        <v>941</v>
      </c>
      <c r="F335" s="2">
        <v>45444</v>
      </c>
      <c r="G335">
        <v>57</v>
      </c>
      <c r="H335">
        <v>53</v>
      </c>
      <c r="I335">
        <v>0</v>
      </c>
      <c r="J335">
        <v>51</v>
      </c>
      <c r="K335">
        <v>30</v>
      </c>
      <c r="L335">
        <v>0</v>
      </c>
      <c r="M335">
        <v>2</v>
      </c>
      <c r="N335">
        <v>0</v>
      </c>
      <c r="P335">
        <v>1</v>
      </c>
      <c r="Q335">
        <v>0</v>
      </c>
      <c r="R335">
        <v>33</v>
      </c>
      <c r="S335">
        <v>0</v>
      </c>
      <c r="T335">
        <v>2</v>
      </c>
      <c r="U335">
        <v>479</v>
      </c>
      <c r="V335">
        <v>89</v>
      </c>
      <c r="W335">
        <v>0</v>
      </c>
      <c r="X335">
        <v>0</v>
      </c>
      <c r="Y335">
        <v>0</v>
      </c>
      <c r="Z335">
        <v>0</v>
      </c>
      <c r="AA335">
        <v>57</v>
      </c>
      <c r="AB335">
        <v>2</v>
      </c>
    </row>
    <row r="336" spans="1:28" hidden="1" x14ac:dyDescent="0.25">
      <c r="A336" s="87" t="s">
        <v>940</v>
      </c>
      <c r="B336" s="87" t="s">
        <v>804</v>
      </c>
      <c r="C336" s="87" t="s">
        <v>943</v>
      </c>
      <c r="D336" s="87" t="s">
        <v>942</v>
      </c>
      <c r="E336" s="87" t="s">
        <v>941</v>
      </c>
      <c r="F336" s="2">
        <v>45474</v>
      </c>
      <c r="G336">
        <v>74</v>
      </c>
      <c r="H336">
        <v>70</v>
      </c>
      <c r="I336">
        <v>0</v>
      </c>
      <c r="J336">
        <v>61</v>
      </c>
      <c r="K336">
        <v>35</v>
      </c>
      <c r="L336">
        <v>8</v>
      </c>
      <c r="M336">
        <v>11</v>
      </c>
      <c r="N336">
        <v>6</v>
      </c>
      <c r="P336">
        <v>1</v>
      </c>
      <c r="Q336">
        <v>0</v>
      </c>
      <c r="R336">
        <v>39</v>
      </c>
      <c r="S336">
        <v>6</v>
      </c>
      <c r="T336">
        <v>11</v>
      </c>
      <c r="U336">
        <v>476</v>
      </c>
      <c r="V336">
        <v>87</v>
      </c>
      <c r="W336">
        <v>1</v>
      </c>
      <c r="X336">
        <v>0</v>
      </c>
      <c r="Y336">
        <v>0</v>
      </c>
      <c r="Z336">
        <v>4</v>
      </c>
      <c r="AA336">
        <v>74</v>
      </c>
      <c r="AB336">
        <v>10</v>
      </c>
    </row>
    <row r="337" spans="1:28" hidden="1" x14ac:dyDescent="0.25">
      <c r="A337" s="87" t="s">
        <v>948</v>
      </c>
      <c r="B337" s="87" t="s">
        <v>804</v>
      </c>
      <c r="C337" s="87" t="s">
        <v>943</v>
      </c>
      <c r="D337" s="87" t="s">
        <v>942</v>
      </c>
      <c r="E337" s="87" t="s">
        <v>949</v>
      </c>
      <c r="F337" s="2">
        <v>45413</v>
      </c>
      <c r="G337">
        <v>13</v>
      </c>
      <c r="H337">
        <v>13</v>
      </c>
      <c r="I337">
        <v>0</v>
      </c>
      <c r="J337">
        <v>10</v>
      </c>
      <c r="K337">
        <v>0</v>
      </c>
      <c r="L337">
        <v>1</v>
      </c>
      <c r="M337">
        <v>5</v>
      </c>
      <c r="N337">
        <v>1</v>
      </c>
      <c r="P337">
        <v>0</v>
      </c>
      <c r="Q337">
        <v>0</v>
      </c>
      <c r="R337">
        <v>0</v>
      </c>
      <c r="S337">
        <v>0</v>
      </c>
      <c r="T337">
        <v>4</v>
      </c>
      <c r="U337">
        <v>428</v>
      </c>
      <c r="V337">
        <v>106</v>
      </c>
      <c r="W337">
        <v>0</v>
      </c>
      <c r="X337">
        <v>0</v>
      </c>
      <c r="Y337">
        <v>0</v>
      </c>
      <c r="Z337">
        <v>0</v>
      </c>
      <c r="AA337">
        <v>13</v>
      </c>
      <c r="AB337">
        <v>5</v>
      </c>
    </row>
    <row r="338" spans="1:28" hidden="1" x14ac:dyDescent="0.25">
      <c r="A338" s="87" t="s">
        <v>948</v>
      </c>
      <c r="B338" s="87" t="s">
        <v>804</v>
      </c>
      <c r="C338" s="87" t="s">
        <v>943</v>
      </c>
      <c r="D338" s="87" t="s">
        <v>942</v>
      </c>
      <c r="E338" s="87" t="s">
        <v>949</v>
      </c>
      <c r="F338" s="2">
        <v>45444</v>
      </c>
      <c r="G338">
        <v>54</v>
      </c>
      <c r="H338">
        <v>54</v>
      </c>
      <c r="I338">
        <v>0</v>
      </c>
      <c r="J338">
        <v>50</v>
      </c>
      <c r="K338">
        <v>22</v>
      </c>
      <c r="L338">
        <v>2</v>
      </c>
      <c r="M338">
        <v>8</v>
      </c>
      <c r="N338">
        <v>2</v>
      </c>
      <c r="P338">
        <v>0</v>
      </c>
      <c r="Q338">
        <v>0</v>
      </c>
      <c r="R338">
        <v>46</v>
      </c>
      <c r="S338">
        <v>3</v>
      </c>
      <c r="T338">
        <v>7</v>
      </c>
      <c r="U338">
        <v>433</v>
      </c>
      <c r="V338">
        <v>107</v>
      </c>
      <c r="W338">
        <v>1</v>
      </c>
      <c r="X338">
        <v>1</v>
      </c>
      <c r="Y338">
        <v>0</v>
      </c>
      <c r="Z338">
        <v>0</v>
      </c>
      <c r="AA338">
        <v>53</v>
      </c>
      <c r="AB338">
        <v>8</v>
      </c>
    </row>
    <row r="339" spans="1:28" hidden="1" x14ac:dyDescent="0.25">
      <c r="A339" s="87" t="s">
        <v>948</v>
      </c>
      <c r="B339" s="87" t="s">
        <v>804</v>
      </c>
      <c r="C339" s="87" t="s">
        <v>943</v>
      </c>
      <c r="D339" s="87" t="s">
        <v>942</v>
      </c>
      <c r="E339" s="87" t="s">
        <v>949</v>
      </c>
      <c r="F339" s="2">
        <v>45474</v>
      </c>
      <c r="G339">
        <v>55</v>
      </c>
      <c r="H339">
        <v>55</v>
      </c>
      <c r="I339">
        <v>0</v>
      </c>
      <c r="J339">
        <v>51</v>
      </c>
      <c r="K339">
        <v>22</v>
      </c>
      <c r="L339">
        <v>3</v>
      </c>
      <c r="M339">
        <v>10</v>
      </c>
      <c r="N339">
        <v>3</v>
      </c>
      <c r="P339">
        <v>0</v>
      </c>
      <c r="Q339">
        <v>0</v>
      </c>
      <c r="R339">
        <v>46</v>
      </c>
      <c r="S339">
        <v>5</v>
      </c>
      <c r="T339">
        <v>9</v>
      </c>
      <c r="U339">
        <v>436</v>
      </c>
      <c r="V339">
        <v>109</v>
      </c>
      <c r="W339">
        <v>1</v>
      </c>
      <c r="X339">
        <v>1</v>
      </c>
      <c r="Y339">
        <v>0</v>
      </c>
      <c r="Z339">
        <v>0</v>
      </c>
      <c r="AA339">
        <v>54</v>
      </c>
      <c r="AB339">
        <v>10</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727E9A-E800-4D6B-B6C7-1A84DA8C40BF}">
  <sheetPr>
    <tabColor rgb="FFFFC000"/>
  </sheetPr>
  <dimension ref="A1:I113"/>
  <sheetViews>
    <sheetView workbookViewId="0">
      <selection activeCell="C9" sqref="C9"/>
    </sheetView>
  </sheetViews>
  <sheetFormatPr defaultRowHeight="15" x14ac:dyDescent="0.25"/>
  <cols>
    <col min="1" max="1" width="21.5703125" bestFit="1" customWidth="1"/>
    <col min="2" max="2" width="22.42578125" bestFit="1" customWidth="1"/>
    <col min="3" max="3" width="67.5703125" bestFit="1" customWidth="1"/>
    <col min="4" max="4" width="12.5703125" bestFit="1" customWidth="1"/>
    <col min="5" max="5" width="10.140625" bestFit="1" customWidth="1"/>
    <col min="6" max="6" width="24.140625" bestFit="1" customWidth="1"/>
    <col min="7" max="7" width="47.7109375" bestFit="1" customWidth="1"/>
    <col min="8" max="8" width="22.28515625" bestFit="1" customWidth="1"/>
    <col min="9" max="9" width="46" bestFit="1" customWidth="1"/>
    <col min="10" max="10" width="42.85546875" bestFit="1" customWidth="1"/>
  </cols>
  <sheetData>
    <row r="1" spans="1:9" x14ac:dyDescent="0.25">
      <c r="A1" t="s">
        <v>3</v>
      </c>
      <c r="B1" t="s">
        <v>1499</v>
      </c>
      <c r="C1" t="s">
        <v>1</v>
      </c>
      <c r="D1" t="s">
        <v>0</v>
      </c>
      <c r="E1" t="s">
        <v>1706</v>
      </c>
      <c r="F1" t="s">
        <v>1493</v>
      </c>
      <c r="G1" t="s">
        <v>1707</v>
      </c>
      <c r="H1" t="s">
        <v>1491</v>
      </c>
      <c r="I1" t="s">
        <v>1708</v>
      </c>
    </row>
    <row r="2" spans="1:9" x14ac:dyDescent="0.25">
      <c r="A2" t="s">
        <v>1470</v>
      </c>
      <c r="B2" t="s">
        <v>1515</v>
      </c>
      <c r="C2" t="s">
        <v>179</v>
      </c>
      <c r="D2" t="s">
        <v>178</v>
      </c>
      <c r="E2" t="s">
        <v>1709</v>
      </c>
      <c r="F2">
        <v>52</v>
      </c>
      <c r="G2">
        <v>43</v>
      </c>
      <c r="H2">
        <v>11</v>
      </c>
      <c r="I2">
        <v>5</v>
      </c>
    </row>
    <row r="3" spans="1:9" x14ac:dyDescent="0.25">
      <c r="A3" t="s">
        <v>1470</v>
      </c>
      <c r="B3" t="s">
        <v>1515</v>
      </c>
      <c r="C3" t="s">
        <v>167</v>
      </c>
      <c r="D3" t="s">
        <v>166</v>
      </c>
      <c r="E3" t="s">
        <v>1709</v>
      </c>
      <c r="F3">
        <v>25</v>
      </c>
      <c r="G3">
        <v>23</v>
      </c>
      <c r="H3">
        <v>14</v>
      </c>
      <c r="I3">
        <v>9</v>
      </c>
    </row>
    <row r="4" spans="1:9" x14ac:dyDescent="0.25">
      <c r="A4" t="s">
        <v>1470</v>
      </c>
      <c r="B4" t="s">
        <v>1515</v>
      </c>
      <c r="C4" t="s">
        <v>174</v>
      </c>
      <c r="D4" t="s">
        <v>173</v>
      </c>
      <c r="E4" t="s">
        <v>1709</v>
      </c>
      <c r="F4">
        <v>99</v>
      </c>
      <c r="G4">
        <v>89</v>
      </c>
      <c r="H4">
        <v>42</v>
      </c>
      <c r="I4">
        <v>28</v>
      </c>
    </row>
    <row r="5" spans="1:9" x14ac:dyDescent="0.25">
      <c r="A5" t="s">
        <v>1470</v>
      </c>
      <c r="B5" t="s">
        <v>1502</v>
      </c>
      <c r="C5" t="s">
        <v>30</v>
      </c>
      <c r="D5" t="s">
        <v>29</v>
      </c>
      <c r="E5" t="s">
        <v>1709</v>
      </c>
      <c r="F5">
        <v>48</v>
      </c>
      <c r="G5">
        <v>45</v>
      </c>
      <c r="H5">
        <v>15</v>
      </c>
      <c r="I5">
        <v>10</v>
      </c>
    </row>
    <row r="6" spans="1:9" x14ac:dyDescent="0.25">
      <c r="A6" t="s">
        <v>1470</v>
      </c>
      <c r="B6" t="s">
        <v>1502</v>
      </c>
      <c r="C6" t="s">
        <v>25</v>
      </c>
      <c r="D6" t="s">
        <v>24</v>
      </c>
      <c r="E6" t="s">
        <v>1709</v>
      </c>
      <c r="F6">
        <v>78</v>
      </c>
      <c r="G6">
        <v>76</v>
      </c>
      <c r="H6">
        <v>52</v>
      </c>
      <c r="I6">
        <v>34</v>
      </c>
    </row>
    <row r="7" spans="1:9" x14ac:dyDescent="0.25">
      <c r="A7" t="s">
        <v>1470</v>
      </c>
      <c r="B7" t="s">
        <v>1502</v>
      </c>
      <c r="C7" t="s">
        <v>35</v>
      </c>
      <c r="D7" t="s">
        <v>34</v>
      </c>
      <c r="E7" t="s">
        <v>1709</v>
      </c>
      <c r="F7">
        <v>180</v>
      </c>
      <c r="G7">
        <v>178</v>
      </c>
      <c r="H7">
        <v>50</v>
      </c>
      <c r="I7">
        <v>1</v>
      </c>
    </row>
    <row r="8" spans="1:9" x14ac:dyDescent="0.25">
      <c r="A8" t="s">
        <v>1470</v>
      </c>
      <c r="B8" t="s">
        <v>1506</v>
      </c>
      <c r="C8" t="s">
        <v>1602</v>
      </c>
      <c r="D8" t="s">
        <v>60</v>
      </c>
      <c r="E8" t="s">
        <v>1709</v>
      </c>
      <c r="F8">
        <v>18</v>
      </c>
      <c r="G8">
        <v>16</v>
      </c>
      <c r="H8">
        <v>16</v>
      </c>
      <c r="I8">
        <v>15</v>
      </c>
    </row>
    <row r="9" spans="1:9" x14ac:dyDescent="0.25">
      <c r="A9" t="s">
        <v>1470</v>
      </c>
      <c r="B9" t="s">
        <v>1506</v>
      </c>
      <c r="C9" t="s">
        <v>40</v>
      </c>
      <c r="D9" t="s">
        <v>39</v>
      </c>
      <c r="E9" t="s">
        <v>1709</v>
      </c>
      <c r="F9">
        <v>48</v>
      </c>
      <c r="G9">
        <v>48</v>
      </c>
      <c r="H9">
        <v>28</v>
      </c>
      <c r="I9">
        <v>28</v>
      </c>
    </row>
    <row r="10" spans="1:9" x14ac:dyDescent="0.25">
      <c r="A10" t="s">
        <v>1470</v>
      </c>
      <c r="B10" t="s">
        <v>1506</v>
      </c>
      <c r="C10" t="s">
        <v>58</v>
      </c>
      <c r="D10" t="s">
        <v>57</v>
      </c>
      <c r="E10" t="s">
        <v>1709</v>
      </c>
      <c r="F10">
        <v>21</v>
      </c>
      <c r="G10">
        <v>21</v>
      </c>
      <c r="H10">
        <v>30</v>
      </c>
      <c r="I10">
        <v>2</v>
      </c>
    </row>
    <row r="11" spans="1:9" x14ac:dyDescent="0.25">
      <c r="A11" t="s">
        <v>1470</v>
      </c>
      <c r="B11" t="s">
        <v>1506</v>
      </c>
      <c r="C11" t="s">
        <v>47</v>
      </c>
      <c r="D11" t="s">
        <v>46</v>
      </c>
      <c r="E11" t="s">
        <v>1709</v>
      </c>
      <c r="F11">
        <v>108</v>
      </c>
      <c r="G11">
        <v>108</v>
      </c>
      <c r="H11">
        <v>50</v>
      </c>
      <c r="I11">
        <v>50</v>
      </c>
    </row>
    <row r="12" spans="1:9" x14ac:dyDescent="0.25">
      <c r="A12" t="s">
        <v>1470</v>
      </c>
      <c r="B12" t="s">
        <v>1506</v>
      </c>
      <c r="C12" t="s">
        <v>63</v>
      </c>
      <c r="D12" t="s">
        <v>62</v>
      </c>
      <c r="E12" t="s">
        <v>1709</v>
      </c>
      <c r="F12">
        <v>46</v>
      </c>
      <c r="G12">
        <v>45</v>
      </c>
      <c r="H12">
        <v>8</v>
      </c>
      <c r="I12">
        <v>7</v>
      </c>
    </row>
    <row r="13" spans="1:9" x14ac:dyDescent="0.25">
      <c r="A13" t="s">
        <v>1470</v>
      </c>
      <c r="B13" t="s">
        <v>1506</v>
      </c>
      <c r="C13" t="s">
        <v>1603</v>
      </c>
      <c r="D13" t="s">
        <v>51</v>
      </c>
      <c r="E13" t="s">
        <v>1709</v>
      </c>
      <c r="F13">
        <v>112</v>
      </c>
      <c r="G13">
        <v>111</v>
      </c>
      <c r="H13">
        <v>107</v>
      </c>
      <c r="I13">
        <v>101</v>
      </c>
    </row>
    <row r="14" spans="1:9" x14ac:dyDescent="0.25">
      <c r="A14" t="s">
        <v>1470</v>
      </c>
      <c r="B14" t="s">
        <v>1585</v>
      </c>
      <c r="C14" t="s">
        <v>79</v>
      </c>
      <c r="D14" t="s">
        <v>78</v>
      </c>
      <c r="E14" t="s">
        <v>1709</v>
      </c>
      <c r="F14">
        <v>43</v>
      </c>
      <c r="G14">
        <v>42</v>
      </c>
      <c r="H14">
        <v>20</v>
      </c>
      <c r="I14">
        <v>6</v>
      </c>
    </row>
    <row r="15" spans="1:9" x14ac:dyDescent="0.25">
      <c r="A15" t="s">
        <v>1470</v>
      </c>
      <c r="B15" t="s">
        <v>1585</v>
      </c>
      <c r="C15" t="s">
        <v>1412</v>
      </c>
      <c r="D15" t="s">
        <v>74</v>
      </c>
      <c r="E15" t="s">
        <v>1709</v>
      </c>
      <c r="F15">
        <v>157</v>
      </c>
      <c r="G15">
        <v>153</v>
      </c>
      <c r="H15">
        <v>63</v>
      </c>
      <c r="I15">
        <v>54</v>
      </c>
    </row>
    <row r="16" spans="1:9" x14ac:dyDescent="0.25">
      <c r="A16" t="s">
        <v>1470</v>
      </c>
      <c r="B16" t="s">
        <v>1585</v>
      </c>
      <c r="C16" t="s">
        <v>96</v>
      </c>
      <c r="D16" t="s">
        <v>95</v>
      </c>
      <c r="E16" t="s">
        <v>1709</v>
      </c>
      <c r="F16">
        <v>31</v>
      </c>
      <c r="G16">
        <v>31</v>
      </c>
      <c r="H16">
        <v>8</v>
      </c>
      <c r="I16">
        <v>8</v>
      </c>
    </row>
    <row r="17" spans="1:9" x14ac:dyDescent="0.25">
      <c r="A17" t="s">
        <v>1470</v>
      </c>
      <c r="B17" t="s">
        <v>1585</v>
      </c>
      <c r="C17" t="s">
        <v>84</v>
      </c>
      <c r="D17" t="s">
        <v>83</v>
      </c>
      <c r="E17" t="s">
        <v>1709</v>
      </c>
      <c r="F17">
        <v>25</v>
      </c>
      <c r="G17">
        <v>25</v>
      </c>
      <c r="H17">
        <v>6</v>
      </c>
      <c r="I17">
        <v>3</v>
      </c>
    </row>
    <row r="18" spans="1:9" x14ac:dyDescent="0.25">
      <c r="A18" t="s">
        <v>1470</v>
      </c>
      <c r="B18" t="s">
        <v>1585</v>
      </c>
      <c r="C18" t="s">
        <v>68</v>
      </c>
      <c r="D18" t="s">
        <v>67</v>
      </c>
      <c r="E18" t="s">
        <v>1709</v>
      </c>
      <c r="F18">
        <v>89</v>
      </c>
      <c r="G18">
        <v>89</v>
      </c>
      <c r="H18">
        <v>58</v>
      </c>
      <c r="I18">
        <v>51</v>
      </c>
    </row>
    <row r="19" spans="1:9" x14ac:dyDescent="0.25">
      <c r="A19" t="s">
        <v>1470</v>
      </c>
      <c r="B19" t="s">
        <v>1511</v>
      </c>
      <c r="C19" t="s">
        <v>126</v>
      </c>
      <c r="D19" t="s">
        <v>125</v>
      </c>
      <c r="E19" t="s">
        <v>1709</v>
      </c>
      <c r="F19">
        <v>67</v>
      </c>
      <c r="G19">
        <v>67</v>
      </c>
      <c r="H19">
        <v>55</v>
      </c>
      <c r="I19">
        <v>50</v>
      </c>
    </row>
    <row r="20" spans="1:9" x14ac:dyDescent="0.25">
      <c r="A20" t="s">
        <v>1470</v>
      </c>
      <c r="B20" t="s">
        <v>1511</v>
      </c>
      <c r="C20" t="s">
        <v>148</v>
      </c>
      <c r="D20" t="s">
        <v>147</v>
      </c>
      <c r="E20" t="s">
        <v>1709</v>
      </c>
      <c r="F20">
        <v>33</v>
      </c>
      <c r="G20">
        <v>20</v>
      </c>
      <c r="H20">
        <v>67</v>
      </c>
      <c r="I20">
        <v>54</v>
      </c>
    </row>
    <row r="21" spans="1:9" x14ac:dyDescent="0.25">
      <c r="A21" t="s">
        <v>1470</v>
      </c>
      <c r="B21" t="s">
        <v>1511</v>
      </c>
      <c r="C21" t="s">
        <v>153</v>
      </c>
      <c r="D21" t="s">
        <v>152</v>
      </c>
      <c r="E21" t="s">
        <v>1709</v>
      </c>
      <c r="F21">
        <v>104</v>
      </c>
      <c r="G21">
        <v>59</v>
      </c>
      <c r="H21">
        <v>27</v>
      </c>
      <c r="I21">
        <v>18</v>
      </c>
    </row>
    <row r="22" spans="1:9" x14ac:dyDescent="0.25">
      <c r="A22" t="s">
        <v>1470</v>
      </c>
      <c r="B22" t="s">
        <v>1511</v>
      </c>
      <c r="C22" t="s">
        <v>133</v>
      </c>
      <c r="D22" t="s">
        <v>132</v>
      </c>
      <c r="E22" t="s">
        <v>1709</v>
      </c>
      <c r="F22">
        <v>48</v>
      </c>
      <c r="G22">
        <v>46</v>
      </c>
      <c r="H22">
        <v>36</v>
      </c>
      <c r="I22">
        <v>31</v>
      </c>
    </row>
    <row r="23" spans="1:9" x14ac:dyDescent="0.25">
      <c r="A23" t="s">
        <v>1470</v>
      </c>
      <c r="B23" t="s">
        <v>1511</v>
      </c>
      <c r="C23" t="s">
        <v>143</v>
      </c>
      <c r="D23" t="s">
        <v>142</v>
      </c>
      <c r="E23" t="s">
        <v>1709</v>
      </c>
      <c r="F23">
        <v>209</v>
      </c>
      <c r="G23">
        <v>73</v>
      </c>
      <c r="H23">
        <v>67</v>
      </c>
      <c r="I23">
        <v>59</v>
      </c>
    </row>
    <row r="24" spans="1:9" x14ac:dyDescent="0.25">
      <c r="A24" t="s">
        <v>1470</v>
      </c>
      <c r="B24" t="s">
        <v>1511</v>
      </c>
      <c r="C24" t="s">
        <v>1584</v>
      </c>
      <c r="D24" t="s">
        <v>162</v>
      </c>
      <c r="E24" t="s">
        <v>1709</v>
      </c>
      <c r="F24">
        <v>57</v>
      </c>
      <c r="G24">
        <v>50</v>
      </c>
      <c r="H24">
        <v>49</v>
      </c>
      <c r="I24">
        <v>8</v>
      </c>
    </row>
    <row r="25" spans="1:9" x14ac:dyDescent="0.25">
      <c r="A25" t="s">
        <v>1470</v>
      </c>
      <c r="B25" t="s">
        <v>1511</v>
      </c>
      <c r="C25" t="s">
        <v>158</v>
      </c>
      <c r="D25" t="s">
        <v>157</v>
      </c>
      <c r="E25" t="s">
        <v>1709</v>
      </c>
      <c r="F25">
        <v>17</v>
      </c>
      <c r="G25">
        <v>15</v>
      </c>
      <c r="H25">
        <v>1</v>
      </c>
      <c r="I25">
        <v>0</v>
      </c>
    </row>
    <row r="26" spans="1:9" x14ac:dyDescent="0.25">
      <c r="A26" t="s">
        <v>1470</v>
      </c>
      <c r="B26" t="s">
        <v>1511</v>
      </c>
      <c r="C26" t="s">
        <v>138</v>
      </c>
      <c r="D26" t="s">
        <v>137</v>
      </c>
      <c r="E26" t="s">
        <v>1709</v>
      </c>
      <c r="F26">
        <v>12</v>
      </c>
      <c r="G26">
        <v>10</v>
      </c>
      <c r="H26">
        <v>34</v>
      </c>
      <c r="I26">
        <v>25</v>
      </c>
    </row>
    <row r="27" spans="1:9" x14ac:dyDescent="0.25">
      <c r="A27" t="s">
        <v>1470</v>
      </c>
      <c r="B27" t="s">
        <v>1509</v>
      </c>
      <c r="C27" t="s">
        <v>89</v>
      </c>
      <c r="D27" t="s">
        <v>88</v>
      </c>
      <c r="E27" t="s">
        <v>1709</v>
      </c>
      <c r="F27">
        <v>166</v>
      </c>
      <c r="G27">
        <v>163</v>
      </c>
      <c r="H27">
        <v>20</v>
      </c>
      <c r="I27">
        <v>11</v>
      </c>
    </row>
    <row r="28" spans="1:9" x14ac:dyDescent="0.25">
      <c r="A28" t="s">
        <v>1470</v>
      </c>
      <c r="B28" t="s">
        <v>1509</v>
      </c>
      <c r="C28" t="s">
        <v>111</v>
      </c>
      <c r="D28" t="s">
        <v>110</v>
      </c>
      <c r="E28" t="s">
        <v>1709</v>
      </c>
      <c r="F28">
        <v>91</v>
      </c>
      <c r="G28">
        <v>62</v>
      </c>
      <c r="H28">
        <v>8</v>
      </c>
      <c r="I28">
        <v>7</v>
      </c>
    </row>
    <row r="29" spans="1:9" x14ac:dyDescent="0.25">
      <c r="A29" t="s">
        <v>1470</v>
      </c>
      <c r="B29" t="s">
        <v>1509</v>
      </c>
      <c r="C29" t="s">
        <v>15</v>
      </c>
      <c r="D29" t="s">
        <v>14</v>
      </c>
      <c r="E29" t="s">
        <v>1709</v>
      </c>
      <c r="F29">
        <v>46</v>
      </c>
      <c r="G29">
        <v>46</v>
      </c>
      <c r="H29">
        <v>16</v>
      </c>
      <c r="I29">
        <v>14</v>
      </c>
    </row>
    <row r="30" spans="1:9" x14ac:dyDescent="0.25">
      <c r="A30" t="s">
        <v>1470</v>
      </c>
      <c r="B30" t="s">
        <v>1509</v>
      </c>
      <c r="C30" t="s">
        <v>121</v>
      </c>
      <c r="D30" t="s">
        <v>120</v>
      </c>
      <c r="E30" t="s">
        <v>1709</v>
      </c>
      <c r="F30">
        <v>95</v>
      </c>
      <c r="G30">
        <v>95</v>
      </c>
      <c r="H30">
        <v>36</v>
      </c>
      <c r="I30">
        <v>36</v>
      </c>
    </row>
    <row r="31" spans="1:9" x14ac:dyDescent="0.25">
      <c r="A31" t="s">
        <v>1470</v>
      </c>
      <c r="B31" t="s">
        <v>1509</v>
      </c>
      <c r="C31" t="s">
        <v>101</v>
      </c>
      <c r="D31" t="s">
        <v>100</v>
      </c>
      <c r="E31" t="s">
        <v>1709</v>
      </c>
      <c r="F31">
        <v>12</v>
      </c>
      <c r="G31">
        <v>11</v>
      </c>
      <c r="H31">
        <v>4</v>
      </c>
      <c r="I31">
        <v>1</v>
      </c>
    </row>
    <row r="32" spans="1:9" x14ac:dyDescent="0.25">
      <c r="A32" t="s">
        <v>1470</v>
      </c>
      <c r="B32" t="s">
        <v>1509</v>
      </c>
      <c r="C32" t="s">
        <v>116</v>
      </c>
      <c r="D32" t="s">
        <v>115</v>
      </c>
      <c r="E32" t="s">
        <v>1709</v>
      </c>
      <c r="F32">
        <v>41</v>
      </c>
      <c r="G32">
        <v>40</v>
      </c>
      <c r="H32">
        <v>5</v>
      </c>
      <c r="I32">
        <v>3</v>
      </c>
    </row>
    <row r="33" spans="1:9" x14ac:dyDescent="0.25">
      <c r="A33" t="s">
        <v>1470</v>
      </c>
      <c r="B33" t="s">
        <v>1509</v>
      </c>
      <c r="C33" t="s">
        <v>106</v>
      </c>
      <c r="D33" t="s">
        <v>105</v>
      </c>
      <c r="E33" t="s">
        <v>1709</v>
      </c>
      <c r="F33">
        <v>150</v>
      </c>
      <c r="G33">
        <v>148</v>
      </c>
      <c r="H33">
        <v>41</v>
      </c>
      <c r="I33">
        <v>33</v>
      </c>
    </row>
    <row r="34" spans="1:9" x14ac:dyDescent="0.25">
      <c r="A34" t="s">
        <v>388</v>
      </c>
      <c r="B34" t="s">
        <v>1525</v>
      </c>
      <c r="C34" t="s">
        <v>396</v>
      </c>
      <c r="D34" t="s">
        <v>395</v>
      </c>
      <c r="E34" t="s">
        <v>1709</v>
      </c>
      <c r="F34">
        <v>17</v>
      </c>
      <c r="G34">
        <v>17</v>
      </c>
      <c r="H34">
        <v>17</v>
      </c>
      <c r="I34">
        <v>5</v>
      </c>
    </row>
    <row r="35" spans="1:9" x14ac:dyDescent="0.25">
      <c r="A35" t="s">
        <v>388</v>
      </c>
      <c r="B35" t="s">
        <v>1525</v>
      </c>
      <c r="C35" t="s">
        <v>401</v>
      </c>
      <c r="D35" t="s">
        <v>400</v>
      </c>
      <c r="E35" t="s">
        <v>1709</v>
      </c>
      <c r="F35">
        <v>40</v>
      </c>
      <c r="G35">
        <v>39</v>
      </c>
      <c r="H35">
        <v>43</v>
      </c>
      <c r="I35">
        <v>42</v>
      </c>
    </row>
    <row r="36" spans="1:9" x14ac:dyDescent="0.25">
      <c r="A36" t="s">
        <v>388</v>
      </c>
      <c r="B36" t="s">
        <v>1525</v>
      </c>
      <c r="C36" t="s">
        <v>420</v>
      </c>
      <c r="D36" t="s">
        <v>419</v>
      </c>
      <c r="E36" t="s">
        <v>1709</v>
      </c>
      <c r="F36">
        <v>53</v>
      </c>
      <c r="G36">
        <v>48</v>
      </c>
      <c r="H36">
        <v>37</v>
      </c>
      <c r="I36">
        <v>14</v>
      </c>
    </row>
    <row r="37" spans="1:9" x14ac:dyDescent="0.25">
      <c r="A37" t="s">
        <v>388</v>
      </c>
      <c r="B37" t="s">
        <v>1525</v>
      </c>
      <c r="C37" t="s">
        <v>413</v>
      </c>
      <c r="D37" t="s">
        <v>412</v>
      </c>
      <c r="E37" t="s">
        <v>1709</v>
      </c>
      <c r="F37">
        <v>26</v>
      </c>
      <c r="G37">
        <v>25</v>
      </c>
      <c r="H37">
        <v>8</v>
      </c>
      <c r="I37">
        <v>6</v>
      </c>
    </row>
    <row r="38" spans="1:9" x14ac:dyDescent="0.25">
      <c r="A38" t="s">
        <v>388</v>
      </c>
      <c r="B38" t="s">
        <v>1525</v>
      </c>
      <c r="C38" t="s">
        <v>418</v>
      </c>
      <c r="D38" t="s">
        <v>417</v>
      </c>
      <c r="E38" t="s">
        <v>1709</v>
      </c>
      <c r="F38">
        <v>63</v>
      </c>
      <c r="G38">
        <v>62</v>
      </c>
      <c r="H38">
        <v>50</v>
      </c>
      <c r="I38">
        <v>30</v>
      </c>
    </row>
    <row r="39" spans="1:9" x14ac:dyDescent="0.25">
      <c r="A39" t="s">
        <v>388</v>
      </c>
      <c r="B39" t="s">
        <v>1525</v>
      </c>
      <c r="C39" t="s">
        <v>386</v>
      </c>
      <c r="D39" t="s">
        <v>385</v>
      </c>
      <c r="E39" t="s">
        <v>1709</v>
      </c>
      <c r="F39">
        <v>47</v>
      </c>
      <c r="G39">
        <v>45</v>
      </c>
      <c r="H39">
        <v>20</v>
      </c>
      <c r="I39">
        <v>7</v>
      </c>
    </row>
    <row r="40" spans="1:9" x14ac:dyDescent="0.25">
      <c r="A40" t="s">
        <v>388</v>
      </c>
      <c r="B40" t="s">
        <v>1525</v>
      </c>
      <c r="C40" t="s">
        <v>407</v>
      </c>
      <c r="D40" t="s">
        <v>406</v>
      </c>
      <c r="E40" t="s">
        <v>1709</v>
      </c>
      <c r="F40">
        <v>30</v>
      </c>
      <c r="G40">
        <v>27</v>
      </c>
      <c r="H40">
        <v>11</v>
      </c>
      <c r="I40">
        <v>8</v>
      </c>
    </row>
    <row r="41" spans="1:9" x14ac:dyDescent="0.25">
      <c r="A41" t="s">
        <v>388</v>
      </c>
      <c r="B41" t="s">
        <v>1705</v>
      </c>
      <c r="C41" t="s">
        <v>561</v>
      </c>
      <c r="D41" t="s">
        <v>560</v>
      </c>
      <c r="E41" t="s">
        <v>1709</v>
      </c>
      <c r="F41">
        <v>173</v>
      </c>
      <c r="G41">
        <v>173</v>
      </c>
      <c r="H41">
        <v>64</v>
      </c>
      <c r="I41">
        <v>60</v>
      </c>
    </row>
    <row r="42" spans="1:9" x14ac:dyDescent="0.25">
      <c r="A42" t="s">
        <v>388</v>
      </c>
      <c r="B42" t="s">
        <v>1705</v>
      </c>
      <c r="C42" t="s">
        <v>567</v>
      </c>
      <c r="D42" t="s">
        <v>566</v>
      </c>
      <c r="E42" t="s">
        <v>1709</v>
      </c>
      <c r="F42">
        <v>76</v>
      </c>
      <c r="G42">
        <v>68</v>
      </c>
      <c r="H42">
        <v>15</v>
      </c>
      <c r="I42">
        <v>4</v>
      </c>
    </row>
    <row r="43" spans="1:9" x14ac:dyDescent="0.25">
      <c r="A43" t="s">
        <v>388</v>
      </c>
      <c r="B43" t="s">
        <v>1705</v>
      </c>
      <c r="C43" t="s">
        <v>520</v>
      </c>
      <c r="D43" t="s">
        <v>519</v>
      </c>
      <c r="E43" t="s">
        <v>1709</v>
      </c>
      <c r="F43">
        <v>79</v>
      </c>
      <c r="G43">
        <v>76</v>
      </c>
      <c r="H43">
        <v>35</v>
      </c>
      <c r="I43">
        <v>22</v>
      </c>
    </row>
    <row r="44" spans="1:9" x14ac:dyDescent="0.25">
      <c r="A44" t="s">
        <v>388</v>
      </c>
      <c r="B44" t="s">
        <v>1705</v>
      </c>
      <c r="C44" t="s">
        <v>514</v>
      </c>
      <c r="D44" t="s">
        <v>513</v>
      </c>
      <c r="E44" t="s">
        <v>1709</v>
      </c>
      <c r="F44">
        <v>164</v>
      </c>
      <c r="G44">
        <v>156</v>
      </c>
      <c r="H44">
        <v>14</v>
      </c>
      <c r="I44">
        <v>2</v>
      </c>
    </row>
    <row r="45" spans="1:9" x14ac:dyDescent="0.25">
      <c r="A45" t="s">
        <v>388</v>
      </c>
      <c r="B45" t="s">
        <v>1705</v>
      </c>
      <c r="C45" t="s">
        <v>526</v>
      </c>
      <c r="D45" t="s">
        <v>525</v>
      </c>
      <c r="E45" t="s">
        <v>1709</v>
      </c>
      <c r="F45">
        <v>102</v>
      </c>
      <c r="G45">
        <v>101</v>
      </c>
      <c r="H45">
        <v>53</v>
      </c>
      <c r="I45">
        <v>50</v>
      </c>
    </row>
    <row r="46" spans="1:9" x14ac:dyDescent="0.25">
      <c r="A46" t="s">
        <v>388</v>
      </c>
      <c r="B46" t="s">
        <v>1527</v>
      </c>
      <c r="C46" t="s">
        <v>443</v>
      </c>
      <c r="D46" t="s">
        <v>442</v>
      </c>
      <c r="E46" t="s">
        <v>1709</v>
      </c>
      <c r="F46">
        <v>158</v>
      </c>
      <c r="G46">
        <v>154</v>
      </c>
      <c r="H46">
        <v>76</v>
      </c>
      <c r="I46">
        <v>36</v>
      </c>
    </row>
    <row r="47" spans="1:9" x14ac:dyDescent="0.25">
      <c r="A47" t="s">
        <v>388</v>
      </c>
      <c r="B47" t="s">
        <v>1527</v>
      </c>
      <c r="C47" t="s">
        <v>438</v>
      </c>
      <c r="D47" t="s">
        <v>437</v>
      </c>
      <c r="E47" t="s">
        <v>1709</v>
      </c>
      <c r="F47">
        <v>87</v>
      </c>
      <c r="G47">
        <v>77</v>
      </c>
      <c r="H47">
        <v>10</v>
      </c>
      <c r="I47">
        <v>0</v>
      </c>
    </row>
    <row r="48" spans="1:9" x14ac:dyDescent="0.25">
      <c r="A48" t="s">
        <v>388</v>
      </c>
      <c r="B48" t="s">
        <v>1527</v>
      </c>
      <c r="C48" t="s">
        <v>1604</v>
      </c>
      <c r="D48" t="s">
        <v>430</v>
      </c>
      <c r="E48" t="s">
        <v>1709</v>
      </c>
      <c r="F48">
        <v>75</v>
      </c>
      <c r="G48">
        <v>72</v>
      </c>
      <c r="H48">
        <v>25</v>
      </c>
      <c r="I48">
        <v>21</v>
      </c>
    </row>
    <row r="49" spans="1:9" x14ac:dyDescent="0.25">
      <c r="A49" t="s">
        <v>388</v>
      </c>
      <c r="B49" t="s">
        <v>1530</v>
      </c>
      <c r="C49" t="s">
        <v>1474</v>
      </c>
      <c r="D49" t="s">
        <v>465</v>
      </c>
      <c r="E49" t="s">
        <v>1709</v>
      </c>
      <c r="F49">
        <v>67</v>
      </c>
      <c r="G49">
        <v>65</v>
      </c>
      <c r="H49">
        <v>28</v>
      </c>
      <c r="I49">
        <v>28</v>
      </c>
    </row>
    <row r="50" spans="1:9" x14ac:dyDescent="0.25">
      <c r="A50" t="s">
        <v>388</v>
      </c>
      <c r="B50" t="s">
        <v>1530</v>
      </c>
      <c r="C50" t="s">
        <v>1529</v>
      </c>
      <c r="D50" t="s">
        <v>447</v>
      </c>
      <c r="E50" t="s">
        <v>1709</v>
      </c>
      <c r="F50">
        <v>23</v>
      </c>
      <c r="G50">
        <v>23</v>
      </c>
      <c r="H50">
        <v>5</v>
      </c>
      <c r="I50">
        <v>3</v>
      </c>
    </row>
    <row r="51" spans="1:9" x14ac:dyDescent="0.25">
      <c r="A51" t="s">
        <v>388</v>
      </c>
      <c r="B51" t="s">
        <v>1530</v>
      </c>
      <c r="C51" t="s">
        <v>472</v>
      </c>
      <c r="D51" t="s">
        <v>471</v>
      </c>
      <c r="E51" t="s">
        <v>1709</v>
      </c>
      <c r="F51">
        <v>28</v>
      </c>
      <c r="G51">
        <v>26</v>
      </c>
      <c r="H51">
        <v>14</v>
      </c>
      <c r="I51">
        <v>10</v>
      </c>
    </row>
    <row r="52" spans="1:9" x14ac:dyDescent="0.25">
      <c r="A52" t="s">
        <v>388</v>
      </c>
      <c r="B52" t="s">
        <v>1530</v>
      </c>
      <c r="C52" t="s">
        <v>497</v>
      </c>
      <c r="D52" t="s">
        <v>496</v>
      </c>
      <c r="E52" t="s">
        <v>1709</v>
      </c>
      <c r="F52">
        <v>42</v>
      </c>
      <c r="G52">
        <v>42</v>
      </c>
      <c r="H52">
        <v>18</v>
      </c>
      <c r="I52">
        <v>6</v>
      </c>
    </row>
    <row r="53" spans="1:9" x14ac:dyDescent="0.25">
      <c r="A53" t="s">
        <v>388</v>
      </c>
      <c r="B53" t="s">
        <v>1530</v>
      </c>
      <c r="C53" t="s">
        <v>502</v>
      </c>
      <c r="D53" t="s">
        <v>501</v>
      </c>
      <c r="E53" t="s">
        <v>1709</v>
      </c>
      <c r="F53">
        <v>20</v>
      </c>
      <c r="G53">
        <v>20</v>
      </c>
      <c r="H53">
        <v>5</v>
      </c>
      <c r="I53">
        <v>4</v>
      </c>
    </row>
    <row r="54" spans="1:9" x14ac:dyDescent="0.25">
      <c r="A54" t="s">
        <v>388</v>
      </c>
      <c r="B54" t="s">
        <v>1530</v>
      </c>
      <c r="C54" t="s">
        <v>470</v>
      </c>
      <c r="D54" t="s">
        <v>469</v>
      </c>
      <c r="E54" t="s">
        <v>1709</v>
      </c>
      <c r="F54">
        <v>92</v>
      </c>
      <c r="G54">
        <v>88</v>
      </c>
      <c r="H54">
        <v>48</v>
      </c>
      <c r="I54">
        <v>31</v>
      </c>
    </row>
    <row r="55" spans="1:9" x14ac:dyDescent="0.25">
      <c r="A55" t="s">
        <v>388</v>
      </c>
      <c r="B55" t="s">
        <v>1530</v>
      </c>
      <c r="C55" t="s">
        <v>458</v>
      </c>
      <c r="D55" t="s">
        <v>457</v>
      </c>
      <c r="E55" t="s">
        <v>1709</v>
      </c>
      <c r="F55">
        <v>24</v>
      </c>
      <c r="G55">
        <v>19</v>
      </c>
      <c r="H55">
        <v>14</v>
      </c>
      <c r="I55">
        <v>1</v>
      </c>
    </row>
    <row r="56" spans="1:9" x14ac:dyDescent="0.25">
      <c r="A56" t="s">
        <v>388</v>
      </c>
      <c r="B56" t="s">
        <v>1530</v>
      </c>
      <c r="C56" t="s">
        <v>1454</v>
      </c>
      <c r="D56" t="s">
        <v>486</v>
      </c>
      <c r="E56" t="s">
        <v>1709</v>
      </c>
      <c r="F56">
        <v>73</v>
      </c>
      <c r="G56">
        <v>46</v>
      </c>
      <c r="H56">
        <v>19</v>
      </c>
      <c r="I56">
        <v>18</v>
      </c>
    </row>
    <row r="57" spans="1:9" x14ac:dyDescent="0.25">
      <c r="A57" t="s">
        <v>388</v>
      </c>
      <c r="B57" t="s">
        <v>1530</v>
      </c>
      <c r="C57" t="s">
        <v>491</v>
      </c>
      <c r="D57" t="s">
        <v>490</v>
      </c>
      <c r="E57" t="s">
        <v>1709</v>
      </c>
      <c r="F57">
        <v>218</v>
      </c>
      <c r="G57">
        <v>207</v>
      </c>
      <c r="H57">
        <v>136</v>
      </c>
      <c r="I57">
        <v>29</v>
      </c>
    </row>
    <row r="58" spans="1:9" x14ac:dyDescent="0.25">
      <c r="A58" t="s">
        <v>388</v>
      </c>
      <c r="B58" t="s">
        <v>1530</v>
      </c>
      <c r="C58" t="s">
        <v>482</v>
      </c>
      <c r="D58" t="s">
        <v>481</v>
      </c>
      <c r="E58" t="s">
        <v>1709</v>
      </c>
      <c r="F58">
        <v>42</v>
      </c>
      <c r="G58">
        <v>34</v>
      </c>
      <c r="H58">
        <v>18</v>
      </c>
      <c r="I58">
        <v>7</v>
      </c>
    </row>
    <row r="59" spans="1:9" x14ac:dyDescent="0.25">
      <c r="A59" t="s">
        <v>388</v>
      </c>
      <c r="B59" t="s">
        <v>1530</v>
      </c>
      <c r="C59" t="s">
        <v>452</v>
      </c>
      <c r="D59" t="s">
        <v>451</v>
      </c>
      <c r="E59" t="s">
        <v>1709</v>
      </c>
      <c r="F59">
        <v>20</v>
      </c>
      <c r="G59">
        <v>18</v>
      </c>
      <c r="H59">
        <v>6</v>
      </c>
      <c r="I59">
        <v>2</v>
      </c>
    </row>
    <row r="60" spans="1:9" x14ac:dyDescent="0.25">
      <c r="A60" t="s">
        <v>388</v>
      </c>
      <c r="B60" t="s">
        <v>1530</v>
      </c>
      <c r="C60" t="s">
        <v>463</v>
      </c>
      <c r="D60" t="s">
        <v>462</v>
      </c>
      <c r="E60" t="s">
        <v>1709</v>
      </c>
      <c r="F60">
        <v>23</v>
      </c>
      <c r="G60">
        <v>21</v>
      </c>
      <c r="H60">
        <v>20</v>
      </c>
      <c r="I60">
        <v>18</v>
      </c>
    </row>
    <row r="61" spans="1:9" x14ac:dyDescent="0.25">
      <c r="A61" t="s">
        <v>388</v>
      </c>
      <c r="B61" t="s">
        <v>1530</v>
      </c>
      <c r="C61" t="s">
        <v>476</v>
      </c>
      <c r="D61" t="s">
        <v>475</v>
      </c>
      <c r="E61" t="s">
        <v>1709</v>
      </c>
      <c r="F61">
        <v>71</v>
      </c>
      <c r="G61">
        <v>64</v>
      </c>
      <c r="H61">
        <v>35</v>
      </c>
      <c r="I61">
        <v>9</v>
      </c>
    </row>
    <row r="62" spans="1:9" x14ac:dyDescent="0.25">
      <c r="A62" t="s">
        <v>388</v>
      </c>
      <c r="B62" t="s">
        <v>1530</v>
      </c>
      <c r="C62" t="s">
        <v>474</v>
      </c>
      <c r="D62" t="s">
        <v>473</v>
      </c>
      <c r="E62" t="s">
        <v>1709</v>
      </c>
      <c r="F62">
        <v>52</v>
      </c>
      <c r="G62">
        <v>52</v>
      </c>
      <c r="H62">
        <v>9</v>
      </c>
      <c r="I62">
        <v>0</v>
      </c>
    </row>
    <row r="63" spans="1:9" x14ac:dyDescent="0.25">
      <c r="A63" t="s">
        <v>388</v>
      </c>
      <c r="B63" t="s">
        <v>1532</v>
      </c>
      <c r="C63" t="s">
        <v>551</v>
      </c>
      <c r="D63" t="s">
        <v>550</v>
      </c>
      <c r="E63" t="s">
        <v>1709</v>
      </c>
      <c r="F63">
        <v>82</v>
      </c>
      <c r="G63">
        <v>82</v>
      </c>
      <c r="H63">
        <v>15</v>
      </c>
      <c r="I63">
        <v>14</v>
      </c>
    </row>
    <row r="64" spans="1:9" x14ac:dyDescent="0.25">
      <c r="A64" t="s">
        <v>388</v>
      </c>
      <c r="B64" t="s">
        <v>1532</v>
      </c>
      <c r="C64" t="s">
        <v>426</v>
      </c>
      <c r="D64" t="s">
        <v>425</v>
      </c>
      <c r="E64" t="s">
        <v>1709</v>
      </c>
      <c r="F64">
        <v>51</v>
      </c>
      <c r="G64">
        <v>49</v>
      </c>
      <c r="H64">
        <v>12</v>
      </c>
      <c r="I64">
        <v>2</v>
      </c>
    </row>
    <row r="65" spans="1:9" x14ac:dyDescent="0.25">
      <c r="A65" t="s">
        <v>388</v>
      </c>
      <c r="B65" t="s">
        <v>1532</v>
      </c>
      <c r="C65" t="s">
        <v>1456</v>
      </c>
      <c r="D65" t="s">
        <v>506</v>
      </c>
      <c r="E65" t="s">
        <v>1709</v>
      </c>
      <c r="F65">
        <v>33</v>
      </c>
      <c r="G65">
        <v>33</v>
      </c>
      <c r="H65">
        <v>28</v>
      </c>
      <c r="I65">
        <v>28</v>
      </c>
    </row>
    <row r="66" spans="1:9" x14ac:dyDescent="0.25">
      <c r="A66" t="s">
        <v>388</v>
      </c>
      <c r="B66" t="s">
        <v>1532</v>
      </c>
      <c r="C66" t="s">
        <v>1475</v>
      </c>
      <c r="D66" t="s">
        <v>542</v>
      </c>
      <c r="E66" t="s">
        <v>1709</v>
      </c>
      <c r="F66">
        <v>35</v>
      </c>
      <c r="G66">
        <v>35</v>
      </c>
      <c r="H66">
        <v>26</v>
      </c>
      <c r="I66">
        <v>25</v>
      </c>
    </row>
    <row r="67" spans="1:9" x14ac:dyDescent="0.25">
      <c r="A67" t="s">
        <v>388</v>
      </c>
      <c r="B67" t="s">
        <v>1532</v>
      </c>
      <c r="C67" t="s">
        <v>1476</v>
      </c>
      <c r="D67" t="s">
        <v>546</v>
      </c>
      <c r="E67" t="s">
        <v>1709</v>
      </c>
      <c r="F67">
        <v>100</v>
      </c>
      <c r="G67">
        <v>92</v>
      </c>
      <c r="H67">
        <v>32</v>
      </c>
      <c r="I67">
        <v>10</v>
      </c>
    </row>
    <row r="68" spans="1:9" x14ac:dyDescent="0.25">
      <c r="A68" t="s">
        <v>388</v>
      </c>
      <c r="B68" t="s">
        <v>1532</v>
      </c>
      <c r="C68" t="s">
        <v>1450</v>
      </c>
      <c r="D68" t="s">
        <v>555</v>
      </c>
      <c r="E68" t="s">
        <v>1709</v>
      </c>
      <c r="F68">
        <v>39</v>
      </c>
      <c r="G68">
        <v>39</v>
      </c>
      <c r="H68">
        <v>14</v>
      </c>
      <c r="I68">
        <v>12</v>
      </c>
    </row>
    <row r="69" spans="1:9" x14ac:dyDescent="0.25">
      <c r="A69" t="s">
        <v>388</v>
      </c>
      <c r="B69" t="s">
        <v>1532</v>
      </c>
      <c r="C69" t="s">
        <v>1598</v>
      </c>
      <c r="D69" t="s">
        <v>515</v>
      </c>
      <c r="E69" t="s">
        <v>1709</v>
      </c>
      <c r="F69">
        <v>28</v>
      </c>
      <c r="G69">
        <v>22</v>
      </c>
      <c r="H69">
        <v>17</v>
      </c>
      <c r="I69">
        <v>10</v>
      </c>
    </row>
    <row r="70" spans="1:9" x14ac:dyDescent="0.25">
      <c r="A70" t="s">
        <v>388</v>
      </c>
      <c r="B70" t="s">
        <v>1532</v>
      </c>
      <c r="C70" t="s">
        <v>537</v>
      </c>
      <c r="D70" t="s">
        <v>536</v>
      </c>
      <c r="E70" t="s">
        <v>1709</v>
      </c>
      <c r="F70">
        <v>78</v>
      </c>
      <c r="G70">
        <v>72</v>
      </c>
      <c r="H70">
        <v>55</v>
      </c>
      <c r="I70">
        <v>46</v>
      </c>
    </row>
    <row r="71" spans="1:9" x14ac:dyDescent="0.25">
      <c r="A71" t="s">
        <v>388</v>
      </c>
      <c r="B71" t="s">
        <v>1532</v>
      </c>
      <c r="C71" t="s">
        <v>577</v>
      </c>
      <c r="D71" t="s">
        <v>576</v>
      </c>
      <c r="E71" t="s">
        <v>1709</v>
      </c>
      <c r="F71">
        <v>40</v>
      </c>
      <c r="G71">
        <v>35</v>
      </c>
      <c r="H71">
        <v>8</v>
      </c>
      <c r="I71">
        <v>6</v>
      </c>
    </row>
    <row r="72" spans="1:9" x14ac:dyDescent="0.25">
      <c r="A72" t="s">
        <v>388</v>
      </c>
      <c r="B72" t="s">
        <v>1532</v>
      </c>
      <c r="C72" t="s">
        <v>1455</v>
      </c>
      <c r="D72" t="s">
        <v>531</v>
      </c>
      <c r="E72" t="s">
        <v>1709</v>
      </c>
      <c r="F72">
        <v>141</v>
      </c>
      <c r="G72">
        <v>140</v>
      </c>
      <c r="H72">
        <v>6</v>
      </c>
      <c r="I72">
        <v>5</v>
      </c>
    </row>
    <row r="73" spans="1:9" x14ac:dyDescent="0.25">
      <c r="A73" t="s">
        <v>804</v>
      </c>
      <c r="B73" t="s">
        <v>806</v>
      </c>
      <c r="C73" t="s">
        <v>827</v>
      </c>
      <c r="D73" t="s">
        <v>826</v>
      </c>
      <c r="E73" t="s">
        <v>1709</v>
      </c>
      <c r="F73">
        <v>193</v>
      </c>
      <c r="G73">
        <v>89</v>
      </c>
      <c r="H73">
        <v>11</v>
      </c>
      <c r="I73">
        <v>11</v>
      </c>
    </row>
    <row r="74" spans="1:9" x14ac:dyDescent="0.25">
      <c r="A74" t="s">
        <v>804</v>
      </c>
      <c r="B74" t="s">
        <v>806</v>
      </c>
      <c r="C74" t="s">
        <v>832</v>
      </c>
      <c r="D74" t="s">
        <v>831</v>
      </c>
      <c r="E74" t="s">
        <v>1709</v>
      </c>
      <c r="F74">
        <v>74</v>
      </c>
      <c r="G74">
        <v>71</v>
      </c>
      <c r="H74">
        <v>12</v>
      </c>
      <c r="I74">
        <v>11</v>
      </c>
    </row>
    <row r="75" spans="1:9" x14ac:dyDescent="0.25">
      <c r="A75" t="s">
        <v>804</v>
      </c>
      <c r="B75" t="s">
        <v>806</v>
      </c>
      <c r="C75" t="s">
        <v>802</v>
      </c>
      <c r="D75" t="s">
        <v>801</v>
      </c>
      <c r="E75" t="s">
        <v>1709</v>
      </c>
      <c r="F75">
        <v>31</v>
      </c>
      <c r="G75">
        <v>31</v>
      </c>
      <c r="H75">
        <v>0</v>
      </c>
      <c r="I75">
        <v>0</v>
      </c>
    </row>
    <row r="76" spans="1:9" x14ac:dyDescent="0.25">
      <c r="A76" t="s">
        <v>804</v>
      </c>
      <c r="B76" t="s">
        <v>806</v>
      </c>
      <c r="C76" t="s">
        <v>837</v>
      </c>
      <c r="D76" t="s">
        <v>836</v>
      </c>
      <c r="E76" t="s">
        <v>1709</v>
      </c>
      <c r="F76">
        <v>45</v>
      </c>
      <c r="G76">
        <v>41</v>
      </c>
      <c r="H76">
        <v>1</v>
      </c>
      <c r="I76">
        <v>1</v>
      </c>
    </row>
    <row r="77" spans="1:9" x14ac:dyDescent="0.25">
      <c r="A77" t="s">
        <v>804</v>
      </c>
      <c r="B77" t="s">
        <v>806</v>
      </c>
      <c r="C77" t="s">
        <v>822</v>
      </c>
      <c r="D77" t="s">
        <v>821</v>
      </c>
      <c r="E77" t="s">
        <v>1709</v>
      </c>
      <c r="F77">
        <v>51</v>
      </c>
      <c r="G77">
        <v>48</v>
      </c>
      <c r="H77">
        <v>1</v>
      </c>
      <c r="I77">
        <v>1</v>
      </c>
    </row>
    <row r="78" spans="1:9" x14ac:dyDescent="0.25">
      <c r="A78" t="s">
        <v>804</v>
      </c>
      <c r="B78" t="s">
        <v>806</v>
      </c>
      <c r="C78" t="s">
        <v>843</v>
      </c>
      <c r="D78" t="s">
        <v>842</v>
      </c>
      <c r="E78" t="s">
        <v>1709</v>
      </c>
      <c r="F78">
        <v>5</v>
      </c>
      <c r="G78">
        <v>5</v>
      </c>
      <c r="H78">
        <v>0</v>
      </c>
      <c r="I78">
        <v>0</v>
      </c>
    </row>
    <row r="79" spans="1:9" x14ac:dyDescent="0.25">
      <c r="A79" t="s">
        <v>804</v>
      </c>
      <c r="B79" t="s">
        <v>806</v>
      </c>
      <c r="C79" t="s">
        <v>817</v>
      </c>
      <c r="D79" t="s">
        <v>816</v>
      </c>
      <c r="E79" t="s">
        <v>1709</v>
      </c>
      <c r="F79">
        <v>12</v>
      </c>
      <c r="G79">
        <v>11</v>
      </c>
      <c r="H79">
        <v>0</v>
      </c>
      <c r="I79">
        <v>0</v>
      </c>
    </row>
    <row r="80" spans="1:9" x14ac:dyDescent="0.25">
      <c r="A80" t="s">
        <v>804</v>
      </c>
      <c r="B80" t="s">
        <v>806</v>
      </c>
      <c r="C80" t="s">
        <v>812</v>
      </c>
      <c r="D80" t="s">
        <v>811</v>
      </c>
      <c r="E80" t="s">
        <v>1709</v>
      </c>
      <c r="F80">
        <v>103</v>
      </c>
      <c r="G80">
        <v>107</v>
      </c>
      <c r="H80">
        <v>0</v>
      </c>
      <c r="I80">
        <v>0</v>
      </c>
    </row>
    <row r="81" spans="1:9" x14ac:dyDescent="0.25">
      <c r="A81" t="s">
        <v>804</v>
      </c>
      <c r="B81" t="s">
        <v>850</v>
      </c>
      <c r="C81" t="s">
        <v>855</v>
      </c>
      <c r="D81" t="s">
        <v>854</v>
      </c>
      <c r="E81" t="s">
        <v>1709</v>
      </c>
      <c r="F81">
        <v>22</v>
      </c>
      <c r="G81">
        <v>20</v>
      </c>
      <c r="H81">
        <v>0</v>
      </c>
      <c r="I81">
        <v>0</v>
      </c>
    </row>
    <row r="82" spans="1:9" x14ac:dyDescent="0.25">
      <c r="A82" t="s">
        <v>804</v>
      </c>
      <c r="B82" t="s">
        <v>850</v>
      </c>
      <c r="C82" t="s">
        <v>872</v>
      </c>
      <c r="D82" t="s">
        <v>871</v>
      </c>
      <c r="E82" t="s">
        <v>1709</v>
      </c>
      <c r="F82">
        <v>93</v>
      </c>
      <c r="G82">
        <v>93</v>
      </c>
      <c r="H82">
        <v>39</v>
      </c>
      <c r="I82">
        <v>39</v>
      </c>
    </row>
    <row r="83" spans="1:9" x14ac:dyDescent="0.25">
      <c r="A83" t="s">
        <v>804</v>
      </c>
      <c r="B83" t="s">
        <v>850</v>
      </c>
      <c r="C83" t="s">
        <v>894</v>
      </c>
      <c r="D83" t="s">
        <v>893</v>
      </c>
      <c r="E83" t="s">
        <v>1709</v>
      </c>
      <c r="F83">
        <v>110</v>
      </c>
      <c r="G83">
        <v>108</v>
      </c>
      <c r="H83">
        <v>27</v>
      </c>
      <c r="I83">
        <v>19</v>
      </c>
    </row>
    <row r="84" spans="1:9" x14ac:dyDescent="0.25">
      <c r="A84" t="s">
        <v>804</v>
      </c>
      <c r="B84" t="s">
        <v>850</v>
      </c>
      <c r="C84" t="s">
        <v>860</v>
      </c>
      <c r="D84" t="s">
        <v>859</v>
      </c>
      <c r="E84" t="s">
        <v>1709</v>
      </c>
      <c r="F84">
        <v>31</v>
      </c>
      <c r="G84">
        <v>27</v>
      </c>
      <c r="H84">
        <v>2</v>
      </c>
      <c r="I84">
        <v>0</v>
      </c>
    </row>
    <row r="85" spans="1:9" x14ac:dyDescent="0.25">
      <c r="A85" t="s">
        <v>804</v>
      </c>
      <c r="B85" t="s">
        <v>850</v>
      </c>
      <c r="C85" t="s">
        <v>866</v>
      </c>
      <c r="D85" t="s">
        <v>865</v>
      </c>
      <c r="E85" t="s">
        <v>1709</v>
      </c>
      <c r="F85">
        <v>12</v>
      </c>
      <c r="G85">
        <v>11</v>
      </c>
      <c r="H85">
        <v>2</v>
      </c>
      <c r="I85">
        <v>0</v>
      </c>
    </row>
    <row r="86" spans="1:9" x14ac:dyDescent="0.25">
      <c r="A86" t="s">
        <v>804</v>
      </c>
      <c r="B86" t="s">
        <v>850</v>
      </c>
      <c r="C86" t="s">
        <v>848</v>
      </c>
      <c r="D86" t="s">
        <v>847</v>
      </c>
      <c r="E86" t="s">
        <v>1709</v>
      </c>
      <c r="F86">
        <v>58</v>
      </c>
      <c r="G86">
        <v>42</v>
      </c>
      <c r="H86">
        <v>3</v>
      </c>
      <c r="I86">
        <v>0</v>
      </c>
    </row>
    <row r="87" spans="1:9" x14ac:dyDescent="0.25">
      <c r="A87" t="s">
        <v>804</v>
      </c>
      <c r="B87" t="s">
        <v>850</v>
      </c>
      <c r="C87" t="s">
        <v>888</v>
      </c>
      <c r="D87" t="s">
        <v>887</v>
      </c>
      <c r="E87" t="s">
        <v>1709</v>
      </c>
      <c r="F87">
        <v>48</v>
      </c>
      <c r="G87">
        <v>46</v>
      </c>
      <c r="H87">
        <v>13</v>
      </c>
      <c r="I87">
        <v>0</v>
      </c>
    </row>
    <row r="88" spans="1:9" x14ac:dyDescent="0.25">
      <c r="A88" t="s">
        <v>804</v>
      </c>
      <c r="B88" t="s">
        <v>999</v>
      </c>
      <c r="C88" t="s">
        <v>1004</v>
      </c>
      <c r="D88" t="s">
        <v>1003</v>
      </c>
      <c r="E88" t="s">
        <v>1709</v>
      </c>
      <c r="F88">
        <v>42</v>
      </c>
      <c r="G88">
        <v>45</v>
      </c>
      <c r="H88">
        <v>27</v>
      </c>
      <c r="I88">
        <v>0</v>
      </c>
    </row>
    <row r="89" spans="1:9" x14ac:dyDescent="0.25">
      <c r="A89" t="s">
        <v>804</v>
      </c>
      <c r="B89" t="s">
        <v>999</v>
      </c>
      <c r="C89" t="s">
        <v>997</v>
      </c>
      <c r="D89" t="s">
        <v>996</v>
      </c>
      <c r="E89" t="s">
        <v>1709</v>
      </c>
      <c r="F89">
        <v>99</v>
      </c>
      <c r="G89">
        <v>98</v>
      </c>
      <c r="H89">
        <v>41</v>
      </c>
      <c r="I89">
        <v>36</v>
      </c>
    </row>
    <row r="90" spans="1:9" x14ac:dyDescent="0.25">
      <c r="A90" t="s">
        <v>804</v>
      </c>
      <c r="B90" t="s">
        <v>999</v>
      </c>
      <c r="C90" t="s">
        <v>1011</v>
      </c>
      <c r="D90" t="s">
        <v>1010</v>
      </c>
      <c r="E90" t="s">
        <v>1709</v>
      </c>
      <c r="F90">
        <v>108</v>
      </c>
      <c r="G90">
        <v>105</v>
      </c>
      <c r="H90">
        <v>9</v>
      </c>
      <c r="I90">
        <v>5</v>
      </c>
    </row>
    <row r="91" spans="1:9" x14ac:dyDescent="0.25">
      <c r="A91" t="s">
        <v>804</v>
      </c>
      <c r="B91" t="s">
        <v>999</v>
      </c>
      <c r="C91" t="s">
        <v>1016</v>
      </c>
      <c r="D91" t="s">
        <v>1015</v>
      </c>
      <c r="E91" t="s">
        <v>1709</v>
      </c>
      <c r="F91">
        <v>263</v>
      </c>
      <c r="G91">
        <v>266</v>
      </c>
      <c r="H91">
        <v>60</v>
      </c>
      <c r="I91">
        <v>56</v>
      </c>
    </row>
    <row r="92" spans="1:9" x14ac:dyDescent="0.25">
      <c r="A92" t="s">
        <v>804</v>
      </c>
      <c r="B92" t="s">
        <v>999</v>
      </c>
      <c r="C92" t="s">
        <v>1009</v>
      </c>
      <c r="D92" t="s">
        <v>1008</v>
      </c>
      <c r="E92" t="s">
        <v>1709</v>
      </c>
      <c r="F92">
        <v>125</v>
      </c>
      <c r="G92">
        <v>117</v>
      </c>
      <c r="H92">
        <v>24</v>
      </c>
      <c r="I92">
        <v>15</v>
      </c>
    </row>
    <row r="93" spans="1:9" x14ac:dyDescent="0.25">
      <c r="A93" t="s">
        <v>804</v>
      </c>
      <c r="B93" t="s">
        <v>1549</v>
      </c>
      <c r="C93" t="s">
        <v>877</v>
      </c>
      <c r="D93" t="s">
        <v>876</v>
      </c>
      <c r="E93" t="s">
        <v>1709</v>
      </c>
      <c r="F93">
        <v>72</v>
      </c>
      <c r="G93">
        <v>66</v>
      </c>
      <c r="H93">
        <v>11</v>
      </c>
      <c r="I93">
        <v>3</v>
      </c>
    </row>
    <row r="94" spans="1:9" x14ac:dyDescent="0.25">
      <c r="A94" t="s">
        <v>804</v>
      </c>
      <c r="B94" t="s">
        <v>1549</v>
      </c>
      <c r="C94" t="s">
        <v>882</v>
      </c>
      <c r="D94" t="s">
        <v>881</v>
      </c>
      <c r="E94" t="s">
        <v>1709</v>
      </c>
      <c r="F94">
        <v>15</v>
      </c>
      <c r="G94">
        <v>12</v>
      </c>
      <c r="H94">
        <v>1</v>
      </c>
      <c r="I94">
        <v>0</v>
      </c>
    </row>
    <row r="95" spans="1:9" x14ac:dyDescent="0.25">
      <c r="A95" t="s">
        <v>804</v>
      </c>
      <c r="B95" t="s">
        <v>1549</v>
      </c>
      <c r="C95" t="s">
        <v>904</v>
      </c>
      <c r="D95" t="s">
        <v>903</v>
      </c>
      <c r="E95" t="s">
        <v>1709</v>
      </c>
      <c r="F95">
        <v>154</v>
      </c>
      <c r="G95">
        <v>152</v>
      </c>
      <c r="H95">
        <v>17</v>
      </c>
      <c r="I95">
        <v>15</v>
      </c>
    </row>
    <row r="96" spans="1:9" x14ac:dyDescent="0.25">
      <c r="A96" t="s">
        <v>804</v>
      </c>
      <c r="B96" t="s">
        <v>898</v>
      </c>
      <c r="C96" t="s">
        <v>931</v>
      </c>
      <c r="D96" t="s">
        <v>930</v>
      </c>
      <c r="E96" t="s">
        <v>1709</v>
      </c>
      <c r="F96">
        <v>70</v>
      </c>
      <c r="G96">
        <v>66</v>
      </c>
      <c r="H96">
        <v>3</v>
      </c>
      <c r="I96">
        <v>1</v>
      </c>
    </row>
    <row r="97" spans="1:9" x14ac:dyDescent="0.25">
      <c r="A97" t="s">
        <v>804</v>
      </c>
      <c r="B97" t="s">
        <v>898</v>
      </c>
      <c r="C97" t="s">
        <v>920</v>
      </c>
      <c r="D97" t="s">
        <v>919</v>
      </c>
      <c r="E97" t="s">
        <v>1709</v>
      </c>
      <c r="F97">
        <v>168</v>
      </c>
      <c r="G97">
        <v>162</v>
      </c>
      <c r="H97">
        <v>22</v>
      </c>
      <c r="I97">
        <v>15</v>
      </c>
    </row>
    <row r="98" spans="1:9" x14ac:dyDescent="0.25">
      <c r="A98" t="s">
        <v>804</v>
      </c>
      <c r="B98" t="s">
        <v>898</v>
      </c>
      <c r="C98" t="s">
        <v>909</v>
      </c>
      <c r="D98" t="s">
        <v>908</v>
      </c>
      <c r="E98" t="s">
        <v>1709</v>
      </c>
      <c r="F98">
        <v>111</v>
      </c>
      <c r="G98">
        <v>107</v>
      </c>
      <c r="H98">
        <v>12</v>
      </c>
      <c r="I98">
        <v>9</v>
      </c>
    </row>
    <row r="99" spans="1:9" x14ac:dyDescent="0.25">
      <c r="A99" t="s">
        <v>804</v>
      </c>
      <c r="B99" t="s">
        <v>898</v>
      </c>
      <c r="C99" t="s">
        <v>925</v>
      </c>
      <c r="D99" t="s">
        <v>924</v>
      </c>
      <c r="E99" t="s">
        <v>1709</v>
      </c>
      <c r="F99">
        <v>72</v>
      </c>
      <c r="G99">
        <v>68</v>
      </c>
      <c r="H99">
        <v>10</v>
      </c>
      <c r="I99">
        <v>3</v>
      </c>
    </row>
    <row r="100" spans="1:9" x14ac:dyDescent="0.25">
      <c r="A100" t="s">
        <v>804</v>
      </c>
      <c r="B100" t="s">
        <v>898</v>
      </c>
      <c r="C100" t="s">
        <v>936</v>
      </c>
      <c r="D100" t="s">
        <v>935</v>
      </c>
      <c r="E100" t="s">
        <v>1709</v>
      </c>
      <c r="F100">
        <v>25</v>
      </c>
      <c r="G100">
        <v>26</v>
      </c>
      <c r="H100">
        <v>2</v>
      </c>
      <c r="I100">
        <v>0</v>
      </c>
    </row>
    <row r="101" spans="1:9" x14ac:dyDescent="0.25">
      <c r="A101" t="s">
        <v>804</v>
      </c>
      <c r="B101" t="s">
        <v>898</v>
      </c>
      <c r="C101" t="s">
        <v>915</v>
      </c>
      <c r="D101" t="s">
        <v>914</v>
      </c>
      <c r="E101" t="s">
        <v>1709</v>
      </c>
      <c r="F101">
        <v>22</v>
      </c>
      <c r="G101">
        <v>16</v>
      </c>
      <c r="H101">
        <v>1</v>
      </c>
      <c r="I101">
        <v>1</v>
      </c>
    </row>
    <row r="102" spans="1:9" x14ac:dyDescent="0.25">
      <c r="A102" t="s">
        <v>804</v>
      </c>
      <c r="B102" t="s">
        <v>898</v>
      </c>
      <c r="C102" t="s">
        <v>896</v>
      </c>
      <c r="D102" t="s">
        <v>895</v>
      </c>
      <c r="E102" t="s">
        <v>1709</v>
      </c>
      <c r="F102">
        <v>44</v>
      </c>
      <c r="G102">
        <v>33</v>
      </c>
      <c r="H102">
        <v>6</v>
      </c>
      <c r="I102">
        <v>0</v>
      </c>
    </row>
    <row r="103" spans="1:9" x14ac:dyDescent="0.25">
      <c r="A103" t="s">
        <v>804</v>
      </c>
      <c r="B103" t="s">
        <v>943</v>
      </c>
      <c r="C103" t="s">
        <v>954</v>
      </c>
      <c r="D103" t="s">
        <v>953</v>
      </c>
      <c r="E103" t="s">
        <v>1709</v>
      </c>
      <c r="F103">
        <v>80</v>
      </c>
      <c r="G103">
        <v>79</v>
      </c>
      <c r="H103">
        <v>9</v>
      </c>
      <c r="I103">
        <v>4</v>
      </c>
    </row>
    <row r="104" spans="1:9" x14ac:dyDescent="0.25">
      <c r="A104" t="s">
        <v>804</v>
      </c>
      <c r="B104" t="s">
        <v>943</v>
      </c>
      <c r="C104" t="s">
        <v>986</v>
      </c>
      <c r="D104" t="s">
        <v>985</v>
      </c>
      <c r="E104" t="s">
        <v>1709</v>
      </c>
      <c r="F104">
        <v>25</v>
      </c>
      <c r="G104">
        <v>26</v>
      </c>
      <c r="H104">
        <v>4</v>
      </c>
      <c r="I104">
        <v>3</v>
      </c>
    </row>
    <row r="105" spans="1:9" x14ac:dyDescent="0.25">
      <c r="A105" t="s">
        <v>804</v>
      </c>
      <c r="B105" t="s">
        <v>943</v>
      </c>
      <c r="C105" t="s">
        <v>981</v>
      </c>
      <c r="D105" t="s">
        <v>980</v>
      </c>
      <c r="E105" t="s">
        <v>1709</v>
      </c>
      <c r="F105">
        <v>264</v>
      </c>
      <c r="G105">
        <v>259</v>
      </c>
      <c r="H105">
        <v>57</v>
      </c>
      <c r="I105">
        <v>54</v>
      </c>
    </row>
    <row r="106" spans="1:9" x14ac:dyDescent="0.25">
      <c r="A106" t="s">
        <v>804</v>
      </c>
      <c r="B106" t="s">
        <v>943</v>
      </c>
      <c r="C106" t="s">
        <v>974</v>
      </c>
      <c r="D106" t="s">
        <v>973</v>
      </c>
      <c r="E106" t="s">
        <v>1709</v>
      </c>
      <c r="F106">
        <v>55</v>
      </c>
      <c r="G106">
        <v>52</v>
      </c>
      <c r="H106">
        <v>4</v>
      </c>
      <c r="I106">
        <v>4</v>
      </c>
    </row>
    <row r="107" spans="1:9" x14ac:dyDescent="0.25">
      <c r="A107" t="s">
        <v>804</v>
      </c>
      <c r="B107" t="s">
        <v>943</v>
      </c>
      <c r="C107" t="s">
        <v>969</v>
      </c>
      <c r="D107" t="s">
        <v>968</v>
      </c>
      <c r="E107" t="s">
        <v>1709</v>
      </c>
      <c r="F107">
        <v>21</v>
      </c>
      <c r="G107">
        <v>18</v>
      </c>
      <c r="H107">
        <v>2</v>
      </c>
      <c r="I107">
        <v>0</v>
      </c>
    </row>
    <row r="108" spans="1:9" x14ac:dyDescent="0.25">
      <c r="A108" t="s">
        <v>804</v>
      </c>
      <c r="B108" t="s">
        <v>943</v>
      </c>
      <c r="C108" t="s">
        <v>979</v>
      </c>
      <c r="D108" t="s">
        <v>978</v>
      </c>
      <c r="E108" t="s">
        <v>1709</v>
      </c>
      <c r="F108">
        <v>39</v>
      </c>
      <c r="G108">
        <v>38</v>
      </c>
      <c r="H108">
        <v>1</v>
      </c>
      <c r="I108">
        <v>0</v>
      </c>
    </row>
    <row r="109" spans="1:9" x14ac:dyDescent="0.25">
      <c r="A109" t="s">
        <v>804</v>
      </c>
      <c r="B109" t="s">
        <v>943</v>
      </c>
      <c r="C109" t="s">
        <v>992</v>
      </c>
      <c r="D109" t="s">
        <v>991</v>
      </c>
      <c r="E109" t="s">
        <v>1709</v>
      </c>
      <c r="F109">
        <v>70</v>
      </c>
      <c r="G109">
        <v>67</v>
      </c>
      <c r="H109">
        <v>26</v>
      </c>
      <c r="I109">
        <v>26</v>
      </c>
    </row>
    <row r="110" spans="1:9" x14ac:dyDescent="0.25">
      <c r="A110" t="s">
        <v>804</v>
      </c>
      <c r="B110" t="s">
        <v>943</v>
      </c>
      <c r="C110" t="s">
        <v>966</v>
      </c>
      <c r="D110" t="s">
        <v>965</v>
      </c>
      <c r="E110" t="s">
        <v>1709</v>
      </c>
      <c r="F110">
        <v>65</v>
      </c>
      <c r="G110">
        <v>64</v>
      </c>
      <c r="H110">
        <v>16</v>
      </c>
      <c r="I110">
        <v>13</v>
      </c>
    </row>
    <row r="111" spans="1:9" x14ac:dyDescent="0.25">
      <c r="A111" t="s">
        <v>804</v>
      </c>
      <c r="B111" t="s">
        <v>943</v>
      </c>
      <c r="C111" t="s">
        <v>960</v>
      </c>
      <c r="D111" t="s">
        <v>959</v>
      </c>
      <c r="E111" t="s">
        <v>1709</v>
      </c>
      <c r="F111">
        <v>50</v>
      </c>
      <c r="G111">
        <v>49</v>
      </c>
      <c r="H111">
        <v>19</v>
      </c>
      <c r="I111">
        <v>17</v>
      </c>
    </row>
    <row r="112" spans="1:9" x14ac:dyDescent="0.25">
      <c r="A112" t="s">
        <v>804</v>
      </c>
      <c r="B112" t="s">
        <v>943</v>
      </c>
      <c r="C112" t="s">
        <v>941</v>
      </c>
      <c r="D112" t="s">
        <v>940</v>
      </c>
      <c r="E112" t="s">
        <v>1709</v>
      </c>
      <c r="F112">
        <v>74</v>
      </c>
      <c r="G112">
        <v>59</v>
      </c>
      <c r="H112">
        <v>11</v>
      </c>
      <c r="I112">
        <v>6</v>
      </c>
    </row>
    <row r="113" spans="1:9" x14ac:dyDescent="0.25">
      <c r="A113" t="s">
        <v>804</v>
      </c>
      <c r="B113" t="s">
        <v>943</v>
      </c>
      <c r="C113" t="s">
        <v>949</v>
      </c>
      <c r="D113" t="s">
        <v>948</v>
      </c>
      <c r="E113" t="s">
        <v>1709</v>
      </c>
      <c r="F113">
        <v>55</v>
      </c>
      <c r="G113">
        <v>51</v>
      </c>
      <c r="H113">
        <v>10</v>
      </c>
      <c r="I113">
        <v>3</v>
      </c>
    </row>
  </sheetData>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F5BA20-97EB-42C8-B35A-63926C064219}">
  <dimension ref="A1:U116"/>
  <sheetViews>
    <sheetView topLeftCell="A69" workbookViewId="0">
      <selection activeCell="M1" sqref="M1:U116"/>
    </sheetView>
  </sheetViews>
  <sheetFormatPr defaultRowHeight="15" x14ac:dyDescent="0.25"/>
  <sheetData>
    <row r="1" spans="1:21" x14ac:dyDescent="0.25">
      <c r="A1" t="s">
        <v>1600</v>
      </c>
      <c r="M1" t="s">
        <v>1601</v>
      </c>
    </row>
    <row r="3" spans="1:21" x14ac:dyDescent="0.25">
      <c r="A3" t="s">
        <v>1617</v>
      </c>
      <c r="B3" t="s">
        <v>1618</v>
      </c>
      <c r="M3" t="s">
        <v>1691</v>
      </c>
      <c r="N3" t="s">
        <v>1692</v>
      </c>
    </row>
    <row r="4" spans="1:21" x14ac:dyDescent="0.25">
      <c r="A4" t="s">
        <v>1619</v>
      </c>
      <c r="B4" t="s">
        <v>1620</v>
      </c>
      <c r="D4" t="s">
        <v>1621</v>
      </c>
      <c r="E4">
        <v>45427</v>
      </c>
      <c r="M4" t="s">
        <v>1617</v>
      </c>
      <c r="N4" t="s">
        <v>1618</v>
      </c>
    </row>
    <row r="5" spans="1:21" x14ac:dyDescent="0.25">
      <c r="A5" t="s">
        <v>1387</v>
      </c>
      <c r="B5">
        <v>45427.636111111111</v>
      </c>
      <c r="D5" t="s">
        <v>1622</v>
      </c>
      <c r="E5">
        <v>45383</v>
      </c>
      <c r="M5" t="s">
        <v>1619</v>
      </c>
      <c r="N5" t="s">
        <v>1620</v>
      </c>
      <c r="P5" t="s">
        <v>1621</v>
      </c>
      <c r="Q5">
        <v>45427</v>
      </c>
    </row>
    <row r="6" spans="1:21" x14ac:dyDescent="0.25">
      <c r="M6" t="s">
        <v>1387</v>
      </c>
      <c r="N6">
        <v>45427.643055555556</v>
      </c>
      <c r="P6" t="s">
        <v>1622</v>
      </c>
      <c r="Q6">
        <v>45383</v>
      </c>
    </row>
    <row r="7" spans="1:21" x14ac:dyDescent="0.25">
      <c r="A7" t="s">
        <v>1623</v>
      </c>
      <c r="B7" t="s">
        <v>1624</v>
      </c>
      <c r="C7" t="s">
        <v>1460</v>
      </c>
      <c r="D7" t="s">
        <v>1625</v>
      </c>
      <c r="E7" t="s">
        <v>1626</v>
      </c>
      <c r="F7" t="s">
        <v>1461</v>
      </c>
      <c r="G7" t="s">
        <v>1462</v>
      </c>
      <c r="H7" t="s">
        <v>1627</v>
      </c>
      <c r="I7" t="s">
        <v>1498</v>
      </c>
    </row>
    <row r="8" spans="1:21" x14ac:dyDescent="0.25">
      <c r="A8" t="s">
        <v>158</v>
      </c>
      <c r="B8" t="s">
        <v>105</v>
      </c>
      <c r="C8">
        <v>443</v>
      </c>
      <c r="D8">
        <v>11754</v>
      </c>
      <c r="E8">
        <v>0.04</v>
      </c>
      <c r="F8">
        <v>192</v>
      </c>
      <c r="G8">
        <v>251</v>
      </c>
      <c r="H8">
        <v>11311</v>
      </c>
      <c r="I8" t="s">
        <v>1628</v>
      </c>
      <c r="M8" t="s">
        <v>1623</v>
      </c>
      <c r="N8" t="s">
        <v>1624</v>
      </c>
      <c r="O8" t="s">
        <v>1460</v>
      </c>
      <c r="P8" t="s">
        <v>1625</v>
      </c>
      <c r="Q8" t="s">
        <v>1626</v>
      </c>
      <c r="R8" t="s">
        <v>1461</v>
      </c>
      <c r="S8" t="s">
        <v>1462</v>
      </c>
      <c r="T8" t="s">
        <v>1627</v>
      </c>
      <c r="U8" t="s">
        <v>1498</v>
      </c>
    </row>
    <row r="9" spans="1:21" x14ac:dyDescent="0.25">
      <c r="A9" t="s">
        <v>855</v>
      </c>
      <c r="B9" t="s">
        <v>854</v>
      </c>
      <c r="C9">
        <v>306</v>
      </c>
      <c r="D9">
        <v>6726</v>
      </c>
      <c r="E9">
        <v>0.05</v>
      </c>
      <c r="F9">
        <v>134</v>
      </c>
      <c r="G9">
        <v>172</v>
      </c>
      <c r="H9">
        <v>6420</v>
      </c>
      <c r="I9" t="s">
        <v>1628</v>
      </c>
      <c r="M9" t="s">
        <v>158</v>
      </c>
      <c r="N9" t="s">
        <v>105</v>
      </c>
      <c r="O9">
        <v>115</v>
      </c>
      <c r="P9">
        <v>11754</v>
      </c>
      <c r="Q9">
        <v>0.01</v>
      </c>
      <c r="R9">
        <v>65</v>
      </c>
      <c r="S9">
        <v>50</v>
      </c>
      <c r="T9">
        <v>11639</v>
      </c>
      <c r="U9" t="s">
        <v>1628</v>
      </c>
    </row>
    <row r="10" spans="1:21" x14ac:dyDescent="0.25">
      <c r="A10" t="s">
        <v>1629</v>
      </c>
      <c r="B10" t="s">
        <v>400</v>
      </c>
      <c r="C10">
        <v>317</v>
      </c>
      <c r="D10">
        <v>6676</v>
      </c>
      <c r="E10">
        <v>0.05</v>
      </c>
      <c r="F10">
        <v>105</v>
      </c>
      <c r="G10">
        <v>212</v>
      </c>
      <c r="H10">
        <v>6359</v>
      </c>
      <c r="I10" t="s">
        <v>1628</v>
      </c>
      <c r="M10" t="s">
        <v>855</v>
      </c>
      <c r="N10" t="s">
        <v>854</v>
      </c>
      <c r="O10">
        <v>33</v>
      </c>
      <c r="P10">
        <v>6726</v>
      </c>
      <c r="Q10">
        <v>0.01</v>
      </c>
      <c r="R10">
        <v>23</v>
      </c>
      <c r="S10">
        <v>10</v>
      </c>
      <c r="T10">
        <v>6693</v>
      </c>
      <c r="U10" t="s">
        <v>1628</v>
      </c>
    </row>
    <row r="11" spans="1:21" x14ac:dyDescent="0.25">
      <c r="A11" t="s">
        <v>1630</v>
      </c>
      <c r="B11" t="s">
        <v>496</v>
      </c>
      <c r="C11">
        <v>353</v>
      </c>
      <c r="D11">
        <v>7546</v>
      </c>
      <c r="E11">
        <v>0.05</v>
      </c>
      <c r="F11">
        <v>152</v>
      </c>
      <c r="G11">
        <v>201</v>
      </c>
      <c r="H11">
        <v>7193</v>
      </c>
      <c r="I11" t="s">
        <v>1628</v>
      </c>
      <c r="M11" t="s">
        <v>1629</v>
      </c>
      <c r="N11" t="s">
        <v>400</v>
      </c>
      <c r="O11">
        <v>89</v>
      </c>
      <c r="P11">
        <v>6676</v>
      </c>
      <c r="Q11">
        <v>0.01</v>
      </c>
      <c r="R11">
        <v>40</v>
      </c>
      <c r="S11">
        <v>49</v>
      </c>
      <c r="T11">
        <v>6587</v>
      </c>
      <c r="U11" t="s">
        <v>1628</v>
      </c>
    </row>
    <row r="12" spans="1:21" x14ac:dyDescent="0.25">
      <c r="A12" t="s">
        <v>837</v>
      </c>
      <c r="B12" t="s">
        <v>836</v>
      </c>
      <c r="C12">
        <v>358</v>
      </c>
      <c r="D12">
        <v>11730</v>
      </c>
      <c r="E12">
        <v>0.03</v>
      </c>
      <c r="F12">
        <v>164</v>
      </c>
      <c r="G12">
        <v>194</v>
      </c>
      <c r="H12">
        <v>11372</v>
      </c>
      <c r="I12" t="s">
        <v>1628</v>
      </c>
      <c r="M12" t="s">
        <v>1630</v>
      </c>
      <c r="N12" t="s">
        <v>496</v>
      </c>
      <c r="O12">
        <v>152</v>
      </c>
      <c r="P12">
        <v>7546</v>
      </c>
      <c r="Q12">
        <v>0.02</v>
      </c>
      <c r="R12">
        <v>52</v>
      </c>
      <c r="S12">
        <v>100</v>
      </c>
      <c r="T12">
        <v>7394</v>
      </c>
      <c r="U12" t="s">
        <v>1628</v>
      </c>
    </row>
    <row r="13" spans="1:21" x14ac:dyDescent="0.25">
      <c r="A13" t="s">
        <v>1631</v>
      </c>
      <c r="B13" t="s">
        <v>842</v>
      </c>
      <c r="C13">
        <v>182</v>
      </c>
      <c r="D13">
        <v>3743</v>
      </c>
      <c r="E13">
        <v>0.05</v>
      </c>
      <c r="F13">
        <v>79</v>
      </c>
      <c r="G13">
        <v>103</v>
      </c>
      <c r="H13">
        <v>3561</v>
      </c>
      <c r="I13" t="s">
        <v>1628</v>
      </c>
      <c r="M13" t="s">
        <v>837</v>
      </c>
      <c r="N13" t="s">
        <v>836</v>
      </c>
      <c r="O13">
        <v>40</v>
      </c>
      <c r="P13">
        <v>11730</v>
      </c>
      <c r="Q13">
        <v>0.01</v>
      </c>
      <c r="R13">
        <v>26</v>
      </c>
      <c r="S13">
        <v>14</v>
      </c>
      <c r="T13">
        <v>11690</v>
      </c>
      <c r="U13" t="s">
        <v>1628</v>
      </c>
    </row>
    <row r="14" spans="1:21" x14ac:dyDescent="0.25">
      <c r="A14" t="s">
        <v>1632</v>
      </c>
      <c r="B14" t="s">
        <v>859</v>
      </c>
      <c r="C14">
        <v>149</v>
      </c>
      <c r="D14">
        <v>3229</v>
      </c>
      <c r="E14">
        <v>0.05</v>
      </c>
      <c r="F14">
        <v>63</v>
      </c>
      <c r="G14">
        <v>86</v>
      </c>
      <c r="H14">
        <v>3080</v>
      </c>
      <c r="I14" t="s">
        <v>1628</v>
      </c>
      <c r="M14" t="s">
        <v>1631</v>
      </c>
      <c r="N14" t="s">
        <v>842</v>
      </c>
      <c r="O14">
        <v>19</v>
      </c>
      <c r="P14">
        <v>3743</v>
      </c>
      <c r="Q14">
        <v>0.01</v>
      </c>
      <c r="R14">
        <v>9</v>
      </c>
      <c r="S14">
        <v>10</v>
      </c>
      <c r="T14">
        <v>3724</v>
      </c>
      <c r="U14" t="s">
        <v>1628</v>
      </c>
    </row>
    <row r="15" spans="1:21" x14ac:dyDescent="0.25">
      <c r="A15" t="s">
        <v>1633</v>
      </c>
      <c r="B15" t="s">
        <v>67</v>
      </c>
      <c r="C15">
        <v>158</v>
      </c>
      <c r="D15">
        <v>6330</v>
      </c>
      <c r="E15">
        <v>0.02</v>
      </c>
      <c r="F15">
        <v>73</v>
      </c>
      <c r="G15">
        <v>85</v>
      </c>
      <c r="H15">
        <v>6172</v>
      </c>
      <c r="I15" t="s">
        <v>1628</v>
      </c>
      <c r="M15" t="s">
        <v>1632</v>
      </c>
      <c r="N15" t="s">
        <v>859</v>
      </c>
      <c r="O15">
        <v>23</v>
      </c>
      <c r="P15">
        <v>3229</v>
      </c>
      <c r="Q15">
        <v>0.01</v>
      </c>
      <c r="R15">
        <v>11</v>
      </c>
      <c r="S15">
        <v>12</v>
      </c>
      <c r="T15">
        <v>3206</v>
      </c>
      <c r="U15" t="s">
        <v>1628</v>
      </c>
    </row>
    <row r="16" spans="1:21" x14ac:dyDescent="0.25">
      <c r="A16" t="s">
        <v>1634</v>
      </c>
      <c r="B16" t="s">
        <v>542</v>
      </c>
      <c r="C16">
        <v>129</v>
      </c>
      <c r="D16">
        <v>4341</v>
      </c>
      <c r="E16">
        <v>0.03</v>
      </c>
      <c r="F16">
        <v>49</v>
      </c>
      <c r="G16">
        <v>80</v>
      </c>
      <c r="H16">
        <v>4212</v>
      </c>
      <c r="I16" t="s">
        <v>1628</v>
      </c>
      <c r="M16" t="s">
        <v>1633</v>
      </c>
      <c r="N16" t="s">
        <v>67</v>
      </c>
      <c r="O16">
        <v>44</v>
      </c>
      <c r="P16">
        <v>6330</v>
      </c>
      <c r="Q16">
        <v>0.01</v>
      </c>
      <c r="R16">
        <v>25</v>
      </c>
      <c r="S16">
        <v>19</v>
      </c>
      <c r="T16">
        <v>6286</v>
      </c>
      <c r="U16" t="s">
        <v>1628</v>
      </c>
    </row>
    <row r="17" spans="1:21" x14ac:dyDescent="0.25">
      <c r="A17" t="s">
        <v>904</v>
      </c>
      <c r="B17" t="s">
        <v>903</v>
      </c>
      <c r="C17">
        <v>561</v>
      </c>
      <c r="D17">
        <v>15973</v>
      </c>
      <c r="E17">
        <v>0.04</v>
      </c>
      <c r="F17">
        <v>243</v>
      </c>
      <c r="G17">
        <v>318</v>
      </c>
      <c r="H17">
        <v>15412</v>
      </c>
      <c r="I17" t="s">
        <v>1628</v>
      </c>
      <c r="M17" t="s">
        <v>1634</v>
      </c>
      <c r="N17" t="s">
        <v>542</v>
      </c>
      <c r="O17">
        <v>82</v>
      </c>
      <c r="P17">
        <v>4341</v>
      </c>
      <c r="Q17">
        <v>0.02</v>
      </c>
      <c r="R17">
        <v>44</v>
      </c>
      <c r="S17">
        <v>38</v>
      </c>
      <c r="T17">
        <v>4259</v>
      </c>
      <c r="U17" t="s">
        <v>1628</v>
      </c>
    </row>
    <row r="18" spans="1:21" x14ac:dyDescent="0.25">
      <c r="A18" t="s">
        <v>1635</v>
      </c>
      <c r="B18" t="s">
        <v>78</v>
      </c>
      <c r="C18">
        <v>299</v>
      </c>
      <c r="D18">
        <v>7603</v>
      </c>
      <c r="E18">
        <v>0.04</v>
      </c>
      <c r="F18">
        <v>127</v>
      </c>
      <c r="G18">
        <v>172</v>
      </c>
      <c r="H18">
        <v>7304</v>
      </c>
      <c r="I18" t="s">
        <v>1628</v>
      </c>
      <c r="M18" t="s">
        <v>904</v>
      </c>
      <c r="N18" t="s">
        <v>903</v>
      </c>
      <c r="O18">
        <v>71</v>
      </c>
      <c r="P18">
        <v>15973</v>
      </c>
      <c r="Q18">
        <v>0.01</v>
      </c>
      <c r="R18">
        <v>52</v>
      </c>
      <c r="S18">
        <v>19</v>
      </c>
      <c r="T18">
        <v>15902</v>
      </c>
      <c r="U18" t="s">
        <v>1628</v>
      </c>
    </row>
    <row r="19" spans="1:21" x14ac:dyDescent="0.25">
      <c r="A19" t="s">
        <v>1636</v>
      </c>
      <c r="B19" t="s">
        <v>481</v>
      </c>
      <c r="C19">
        <v>145</v>
      </c>
      <c r="D19">
        <v>3522</v>
      </c>
      <c r="E19">
        <v>0.04</v>
      </c>
      <c r="F19">
        <v>63</v>
      </c>
      <c r="G19">
        <v>82</v>
      </c>
      <c r="H19">
        <v>3377</v>
      </c>
      <c r="I19" t="s">
        <v>1628</v>
      </c>
      <c r="M19" t="s">
        <v>1635</v>
      </c>
      <c r="N19" t="s">
        <v>78</v>
      </c>
      <c r="O19">
        <v>62</v>
      </c>
      <c r="P19">
        <v>7603</v>
      </c>
      <c r="Q19">
        <v>0.01</v>
      </c>
      <c r="R19">
        <v>42</v>
      </c>
      <c r="S19">
        <v>20</v>
      </c>
      <c r="T19">
        <v>7541</v>
      </c>
      <c r="U19" t="s">
        <v>1628</v>
      </c>
    </row>
    <row r="20" spans="1:21" x14ac:dyDescent="0.25">
      <c r="A20" t="s">
        <v>1637</v>
      </c>
      <c r="B20" t="s">
        <v>173</v>
      </c>
      <c r="C20">
        <v>863</v>
      </c>
      <c r="D20">
        <v>20613</v>
      </c>
      <c r="E20">
        <v>0.04</v>
      </c>
      <c r="F20">
        <v>312</v>
      </c>
      <c r="G20">
        <v>551</v>
      </c>
      <c r="H20">
        <v>19750</v>
      </c>
      <c r="I20" t="s">
        <v>1628</v>
      </c>
      <c r="M20" t="s">
        <v>1636</v>
      </c>
      <c r="N20" t="s">
        <v>481</v>
      </c>
      <c r="O20">
        <v>46</v>
      </c>
      <c r="P20">
        <v>3522</v>
      </c>
      <c r="Q20">
        <v>0.01</v>
      </c>
      <c r="R20">
        <v>24</v>
      </c>
      <c r="S20">
        <v>22</v>
      </c>
      <c r="T20">
        <v>3476</v>
      </c>
      <c r="U20" t="s">
        <v>1628</v>
      </c>
    </row>
    <row r="21" spans="1:21" x14ac:dyDescent="0.25">
      <c r="A21" t="s">
        <v>25</v>
      </c>
      <c r="B21" t="s">
        <v>24</v>
      </c>
      <c r="C21">
        <v>221</v>
      </c>
      <c r="D21">
        <v>6974</v>
      </c>
      <c r="E21">
        <v>0.03</v>
      </c>
      <c r="F21">
        <v>86</v>
      </c>
      <c r="G21">
        <v>135</v>
      </c>
      <c r="H21">
        <v>6753</v>
      </c>
      <c r="I21" t="s">
        <v>1628</v>
      </c>
      <c r="M21" t="s">
        <v>1637</v>
      </c>
      <c r="N21" t="s">
        <v>173</v>
      </c>
      <c r="O21">
        <v>423</v>
      </c>
      <c r="P21">
        <v>20613</v>
      </c>
      <c r="Q21">
        <v>0.02</v>
      </c>
      <c r="R21">
        <v>204</v>
      </c>
      <c r="S21">
        <v>219</v>
      </c>
      <c r="T21">
        <v>20190</v>
      </c>
      <c r="U21" t="s">
        <v>1628</v>
      </c>
    </row>
    <row r="22" spans="1:21" x14ac:dyDescent="0.25">
      <c r="A22" t="s">
        <v>817</v>
      </c>
      <c r="B22" t="s">
        <v>816</v>
      </c>
      <c r="C22">
        <v>222</v>
      </c>
      <c r="D22">
        <v>5006</v>
      </c>
      <c r="E22">
        <v>0.04</v>
      </c>
      <c r="F22">
        <v>101</v>
      </c>
      <c r="G22">
        <v>121</v>
      </c>
      <c r="H22">
        <v>4784</v>
      </c>
      <c r="I22" t="s">
        <v>1628</v>
      </c>
      <c r="M22" t="s">
        <v>25</v>
      </c>
      <c r="N22" t="s">
        <v>24</v>
      </c>
      <c r="O22">
        <v>118</v>
      </c>
      <c r="P22">
        <v>6974</v>
      </c>
      <c r="Q22">
        <v>0.02</v>
      </c>
      <c r="R22">
        <v>49</v>
      </c>
      <c r="S22">
        <v>69</v>
      </c>
      <c r="T22">
        <v>6856</v>
      </c>
      <c r="U22" t="s">
        <v>1628</v>
      </c>
    </row>
    <row r="23" spans="1:21" x14ac:dyDescent="0.25">
      <c r="A23" t="s">
        <v>1638</v>
      </c>
      <c r="B23" t="s">
        <v>571</v>
      </c>
      <c r="C23">
        <v>136</v>
      </c>
      <c r="D23">
        <v>3222</v>
      </c>
      <c r="E23">
        <v>0.04</v>
      </c>
      <c r="F23">
        <v>69</v>
      </c>
      <c r="G23">
        <v>67</v>
      </c>
      <c r="H23">
        <v>3086</v>
      </c>
      <c r="I23" t="s">
        <v>1628</v>
      </c>
      <c r="M23" t="s">
        <v>817</v>
      </c>
      <c r="N23" t="s">
        <v>816</v>
      </c>
      <c r="O23">
        <v>22</v>
      </c>
      <c r="P23">
        <v>5006</v>
      </c>
      <c r="Q23">
        <v>0.01</v>
      </c>
      <c r="R23">
        <v>12</v>
      </c>
      <c r="S23">
        <v>10</v>
      </c>
      <c r="T23">
        <v>4984</v>
      </c>
      <c r="U23" t="s">
        <v>1628</v>
      </c>
    </row>
    <row r="24" spans="1:21" x14ac:dyDescent="0.25">
      <c r="A24" t="s">
        <v>1639</v>
      </c>
      <c r="B24" t="s">
        <v>110</v>
      </c>
      <c r="C24">
        <v>149</v>
      </c>
      <c r="D24">
        <v>4793</v>
      </c>
      <c r="E24">
        <v>0.03</v>
      </c>
      <c r="F24">
        <v>63</v>
      </c>
      <c r="G24">
        <v>86</v>
      </c>
      <c r="H24">
        <v>4644</v>
      </c>
      <c r="I24" t="s">
        <v>1628</v>
      </c>
      <c r="M24" t="s">
        <v>1638</v>
      </c>
      <c r="N24" t="s">
        <v>571</v>
      </c>
      <c r="O24">
        <v>41</v>
      </c>
      <c r="P24">
        <v>3222</v>
      </c>
      <c r="Q24">
        <v>0.01</v>
      </c>
      <c r="R24">
        <v>18</v>
      </c>
      <c r="S24">
        <v>23</v>
      </c>
      <c r="T24">
        <v>3181</v>
      </c>
      <c r="U24" t="s">
        <v>1628</v>
      </c>
    </row>
    <row r="25" spans="1:21" x14ac:dyDescent="0.25">
      <c r="A25" t="s">
        <v>1640</v>
      </c>
      <c r="B25" t="s">
        <v>100</v>
      </c>
      <c r="C25">
        <v>95</v>
      </c>
      <c r="D25">
        <v>3850</v>
      </c>
      <c r="E25">
        <v>0.02</v>
      </c>
      <c r="F25">
        <v>43</v>
      </c>
      <c r="G25">
        <v>52</v>
      </c>
      <c r="H25">
        <v>3755</v>
      </c>
      <c r="I25" t="s">
        <v>1628</v>
      </c>
      <c r="M25" t="s">
        <v>1639</v>
      </c>
      <c r="N25" t="s">
        <v>110</v>
      </c>
      <c r="O25">
        <v>28</v>
      </c>
      <c r="P25">
        <v>4793</v>
      </c>
      <c r="Q25">
        <v>0.01</v>
      </c>
      <c r="R25">
        <v>21</v>
      </c>
      <c r="S25">
        <v>7</v>
      </c>
      <c r="T25">
        <v>4765</v>
      </c>
      <c r="U25" t="s">
        <v>1628</v>
      </c>
    </row>
    <row r="26" spans="1:21" x14ac:dyDescent="0.25">
      <c r="A26" t="s">
        <v>1641</v>
      </c>
      <c r="B26" t="s">
        <v>566</v>
      </c>
      <c r="C26">
        <v>645</v>
      </c>
      <c r="D26">
        <v>12734</v>
      </c>
      <c r="E26">
        <v>0.05</v>
      </c>
      <c r="F26">
        <v>291</v>
      </c>
      <c r="G26">
        <v>354</v>
      </c>
      <c r="H26">
        <v>12089</v>
      </c>
      <c r="I26" t="s">
        <v>1628</v>
      </c>
      <c r="M26" t="s">
        <v>1640</v>
      </c>
      <c r="N26" t="s">
        <v>100</v>
      </c>
      <c r="O26">
        <v>42</v>
      </c>
      <c r="P26">
        <v>3850</v>
      </c>
      <c r="Q26">
        <v>0.01</v>
      </c>
      <c r="R26">
        <v>18</v>
      </c>
      <c r="S26">
        <v>24</v>
      </c>
      <c r="T26">
        <v>3808</v>
      </c>
      <c r="U26" t="s">
        <v>1628</v>
      </c>
    </row>
    <row r="27" spans="1:21" x14ac:dyDescent="0.25">
      <c r="A27" t="s">
        <v>179</v>
      </c>
      <c r="B27" t="s">
        <v>178</v>
      </c>
      <c r="C27">
        <v>328</v>
      </c>
      <c r="D27">
        <v>7694</v>
      </c>
      <c r="E27">
        <v>0.04</v>
      </c>
      <c r="F27">
        <v>123</v>
      </c>
      <c r="G27">
        <v>205</v>
      </c>
      <c r="H27">
        <v>7366</v>
      </c>
      <c r="I27" t="s">
        <v>1628</v>
      </c>
      <c r="M27" t="s">
        <v>1641</v>
      </c>
      <c r="N27" t="s">
        <v>566</v>
      </c>
      <c r="O27">
        <v>185</v>
      </c>
      <c r="P27">
        <v>12734</v>
      </c>
      <c r="Q27">
        <v>0.01</v>
      </c>
      <c r="R27">
        <v>92</v>
      </c>
      <c r="S27">
        <v>93</v>
      </c>
      <c r="T27">
        <v>12549</v>
      </c>
      <c r="U27" t="s">
        <v>1628</v>
      </c>
    </row>
    <row r="28" spans="1:21" x14ac:dyDescent="0.25">
      <c r="A28" t="s">
        <v>1642</v>
      </c>
      <c r="B28" t="s">
        <v>1010</v>
      </c>
      <c r="C28">
        <v>444</v>
      </c>
      <c r="D28">
        <v>11274</v>
      </c>
      <c r="E28">
        <v>0.04</v>
      </c>
      <c r="F28">
        <v>187</v>
      </c>
      <c r="G28">
        <v>257</v>
      </c>
      <c r="H28">
        <v>10830</v>
      </c>
      <c r="I28" t="s">
        <v>1628</v>
      </c>
      <c r="M28" t="s">
        <v>179</v>
      </c>
      <c r="N28" t="s">
        <v>178</v>
      </c>
      <c r="O28">
        <v>119</v>
      </c>
      <c r="P28">
        <v>7694</v>
      </c>
      <c r="Q28">
        <v>0.02</v>
      </c>
      <c r="R28">
        <v>63</v>
      </c>
      <c r="S28">
        <v>56</v>
      </c>
      <c r="T28">
        <v>7575</v>
      </c>
      <c r="U28" t="s">
        <v>1628</v>
      </c>
    </row>
    <row r="29" spans="1:21" x14ac:dyDescent="0.25">
      <c r="A29" t="s">
        <v>1643</v>
      </c>
      <c r="B29" t="s">
        <v>919</v>
      </c>
      <c r="C29">
        <v>388</v>
      </c>
      <c r="D29">
        <v>8443</v>
      </c>
      <c r="E29">
        <v>0.05</v>
      </c>
      <c r="F29">
        <v>163</v>
      </c>
      <c r="G29">
        <v>225</v>
      </c>
      <c r="H29">
        <v>8055</v>
      </c>
      <c r="I29" t="s">
        <v>1628</v>
      </c>
      <c r="M29" t="s">
        <v>1642</v>
      </c>
      <c r="N29" t="s">
        <v>1010</v>
      </c>
      <c r="O29">
        <v>45</v>
      </c>
      <c r="P29">
        <v>11274</v>
      </c>
      <c r="Q29">
        <v>0.01</v>
      </c>
      <c r="R29">
        <v>36</v>
      </c>
      <c r="S29">
        <v>9</v>
      </c>
      <c r="T29">
        <v>11229</v>
      </c>
      <c r="U29" t="s">
        <v>1628</v>
      </c>
    </row>
    <row r="30" spans="1:21" x14ac:dyDescent="0.25">
      <c r="A30" t="s">
        <v>1644</v>
      </c>
      <c r="B30" t="s">
        <v>940</v>
      </c>
      <c r="C30">
        <v>480</v>
      </c>
      <c r="D30">
        <v>10279</v>
      </c>
      <c r="E30">
        <v>0.05</v>
      </c>
      <c r="F30">
        <v>197</v>
      </c>
      <c r="G30">
        <v>283</v>
      </c>
      <c r="H30">
        <v>9799</v>
      </c>
      <c r="I30" t="s">
        <v>1628</v>
      </c>
      <c r="M30" t="s">
        <v>1643</v>
      </c>
      <c r="N30" t="s">
        <v>919</v>
      </c>
      <c r="O30">
        <v>51</v>
      </c>
      <c r="P30">
        <v>8443</v>
      </c>
      <c r="Q30">
        <v>0.01</v>
      </c>
      <c r="R30">
        <v>25</v>
      </c>
      <c r="S30">
        <v>26</v>
      </c>
      <c r="T30">
        <v>8392</v>
      </c>
      <c r="U30" t="s">
        <v>1628</v>
      </c>
    </row>
    <row r="31" spans="1:21" x14ac:dyDescent="0.25">
      <c r="A31" t="s">
        <v>915</v>
      </c>
      <c r="B31" t="s">
        <v>914</v>
      </c>
      <c r="C31">
        <v>245</v>
      </c>
      <c r="D31">
        <v>4936</v>
      </c>
      <c r="E31">
        <v>0.05</v>
      </c>
      <c r="F31">
        <v>113</v>
      </c>
      <c r="G31">
        <v>132</v>
      </c>
      <c r="H31">
        <v>4691</v>
      </c>
      <c r="I31" t="s">
        <v>1628</v>
      </c>
      <c r="M31" t="s">
        <v>1644</v>
      </c>
      <c r="N31" t="s">
        <v>940</v>
      </c>
      <c r="O31">
        <v>88</v>
      </c>
      <c r="P31">
        <v>10279</v>
      </c>
      <c r="Q31">
        <v>0.01</v>
      </c>
      <c r="R31">
        <v>42</v>
      </c>
      <c r="S31">
        <v>46</v>
      </c>
      <c r="T31">
        <v>10191</v>
      </c>
      <c r="U31" t="s">
        <v>1628</v>
      </c>
    </row>
    <row r="32" spans="1:21" x14ac:dyDescent="0.25">
      <c r="A32" t="s">
        <v>1645</v>
      </c>
      <c r="B32" t="s">
        <v>973</v>
      </c>
      <c r="C32">
        <v>230</v>
      </c>
      <c r="D32">
        <v>4747</v>
      </c>
      <c r="E32">
        <v>0.05</v>
      </c>
      <c r="F32">
        <v>82</v>
      </c>
      <c r="G32">
        <v>148</v>
      </c>
      <c r="H32">
        <v>4517</v>
      </c>
      <c r="I32" t="s">
        <v>1628</v>
      </c>
      <c r="M32" t="s">
        <v>915</v>
      </c>
      <c r="N32" t="s">
        <v>914</v>
      </c>
      <c r="O32">
        <v>29</v>
      </c>
      <c r="P32">
        <v>4936</v>
      </c>
      <c r="Q32">
        <v>0.01</v>
      </c>
      <c r="R32">
        <v>14</v>
      </c>
      <c r="S32">
        <v>15</v>
      </c>
      <c r="T32">
        <v>4907</v>
      </c>
      <c r="U32" t="s">
        <v>1628</v>
      </c>
    </row>
    <row r="33" spans="1:21" x14ac:dyDescent="0.25">
      <c r="A33" t="s">
        <v>1646</v>
      </c>
      <c r="B33" t="s">
        <v>801</v>
      </c>
      <c r="C33">
        <v>352</v>
      </c>
      <c r="D33">
        <v>7288</v>
      </c>
      <c r="E33">
        <v>0.05</v>
      </c>
      <c r="F33">
        <v>165</v>
      </c>
      <c r="G33">
        <v>187</v>
      </c>
      <c r="H33">
        <v>6936</v>
      </c>
      <c r="I33" t="s">
        <v>1628</v>
      </c>
      <c r="M33" t="s">
        <v>1645</v>
      </c>
      <c r="N33" t="s">
        <v>973</v>
      </c>
      <c r="O33">
        <v>45</v>
      </c>
      <c r="P33">
        <v>4747</v>
      </c>
      <c r="Q33">
        <v>0.01</v>
      </c>
      <c r="R33">
        <v>20</v>
      </c>
      <c r="S33">
        <v>25</v>
      </c>
      <c r="T33">
        <v>4702</v>
      </c>
      <c r="U33" t="s">
        <v>1628</v>
      </c>
    </row>
    <row r="34" spans="1:21" x14ac:dyDescent="0.25">
      <c r="A34" t="s">
        <v>909</v>
      </c>
      <c r="B34" t="s">
        <v>908</v>
      </c>
      <c r="C34">
        <v>211</v>
      </c>
      <c r="D34">
        <v>7312</v>
      </c>
      <c r="E34">
        <v>0.03</v>
      </c>
      <c r="F34">
        <v>102</v>
      </c>
      <c r="G34">
        <v>109</v>
      </c>
      <c r="H34">
        <v>7101</v>
      </c>
      <c r="I34" t="s">
        <v>1628</v>
      </c>
      <c r="M34" t="s">
        <v>1646</v>
      </c>
      <c r="N34" t="s">
        <v>801</v>
      </c>
      <c r="O34">
        <v>38</v>
      </c>
      <c r="P34">
        <v>7288</v>
      </c>
      <c r="Q34">
        <v>0.01</v>
      </c>
      <c r="R34">
        <v>29</v>
      </c>
      <c r="S34">
        <v>9</v>
      </c>
      <c r="T34">
        <v>7250</v>
      </c>
      <c r="U34" t="s">
        <v>1628</v>
      </c>
    </row>
    <row r="35" spans="1:21" x14ac:dyDescent="0.25">
      <c r="A35" t="s">
        <v>1647</v>
      </c>
      <c r="B35" t="s">
        <v>62</v>
      </c>
      <c r="C35">
        <v>158</v>
      </c>
      <c r="D35">
        <v>5745</v>
      </c>
      <c r="E35">
        <v>0.03</v>
      </c>
      <c r="F35">
        <v>62</v>
      </c>
      <c r="G35">
        <v>96</v>
      </c>
      <c r="H35">
        <v>5587</v>
      </c>
      <c r="I35" t="s">
        <v>1628</v>
      </c>
      <c r="M35" t="s">
        <v>909</v>
      </c>
      <c r="N35" t="s">
        <v>908</v>
      </c>
      <c r="O35">
        <v>39</v>
      </c>
      <c r="P35">
        <v>7312</v>
      </c>
      <c r="Q35">
        <v>0.01</v>
      </c>
      <c r="R35">
        <v>25</v>
      </c>
      <c r="S35">
        <v>14</v>
      </c>
      <c r="T35">
        <v>7273</v>
      </c>
      <c r="U35" t="s">
        <v>1628</v>
      </c>
    </row>
    <row r="36" spans="1:21" x14ac:dyDescent="0.25">
      <c r="A36" t="s">
        <v>969</v>
      </c>
      <c r="B36" t="s">
        <v>968</v>
      </c>
      <c r="C36">
        <v>306</v>
      </c>
      <c r="D36">
        <v>5976</v>
      </c>
      <c r="E36">
        <v>0.05</v>
      </c>
      <c r="F36">
        <v>125</v>
      </c>
      <c r="G36">
        <v>181</v>
      </c>
      <c r="H36">
        <v>5670</v>
      </c>
      <c r="I36" t="s">
        <v>1628</v>
      </c>
      <c r="M36" t="s">
        <v>1647</v>
      </c>
      <c r="N36" t="s">
        <v>62</v>
      </c>
      <c r="O36">
        <v>71</v>
      </c>
      <c r="P36">
        <v>5745</v>
      </c>
      <c r="Q36">
        <v>0.01</v>
      </c>
      <c r="R36">
        <v>40</v>
      </c>
      <c r="S36">
        <v>31</v>
      </c>
      <c r="T36">
        <v>5674</v>
      </c>
      <c r="U36" t="s">
        <v>1628</v>
      </c>
    </row>
    <row r="37" spans="1:21" x14ac:dyDescent="0.25">
      <c r="A37" t="s">
        <v>1648</v>
      </c>
      <c r="B37" t="s">
        <v>576</v>
      </c>
      <c r="C37">
        <v>232</v>
      </c>
      <c r="D37">
        <v>4326</v>
      </c>
      <c r="E37">
        <v>0.05</v>
      </c>
      <c r="F37">
        <v>86</v>
      </c>
      <c r="G37">
        <v>146</v>
      </c>
      <c r="H37">
        <v>4094</v>
      </c>
      <c r="I37" t="s">
        <v>1628</v>
      </c>
      <c r="M37" t="s">
        <v>969</v>
      </c>
      <c r="N37" t="s">
        <v>968</v>
      </c>
      <c r="O37">
        <v>45</v>
      </c>
      <c r="P37">
        <v>5976</v>
      </c>
      <c r="Q37">
        <v>0.01</v>
      </c>
      <c r="R37">
        <v>23</v>
      </c>
      <c r="S37">
        <v>22</v>
      </c>
      <c r="T37">
        <v>5931</v>
      </c>
      <c r="U37" t="s">
        <v>1628</v>
      </c>
    </row>
    <row r="38" spans="1:21" x14ac:dyDescent="0.25">
      <c r="A38" t="s">
        <v>832</v>
      </c>
      <c r="B38" t="s">
        <v>831</v>
      </c>
      <c r="C38">
        <v>282</v>
      </c>
      <c r="D38">
        <v>5959</v>
      </c>
      <c r="E38">
        <v>0.05</v>
      </c>
      <c r="F38">
        <v>116</v>
      </c>
      <c r="G38">
        <v>166</v>
      </c>
      <c r="H38">
        <v>5677</v>
      </c>
      <c r="I38" t="s">
        <v>1628</v>
      </c>
      <c r="M38" t="s">
        <v>1648</v>
      </c>
      <c r="N38" t="s">
        <v>576</v>
      </c>
      <c r="O38">
        <v>74</v>
      </c>
      <c r="P38">
        <v>4326</v>
      </c>
      <c r="Q38">
        <v>0.02</v>
      </c>
      <c r="R38">
        <v>35</v>
      </c>
      <c r="S38">
        <v>39</v>
      </c>
      <c r="T38">
        <v>4252</v>
      </c>
      <c r="U38" t="s">
        <v>1628</v>
      </c>
    </row>
    <row r="39" spans="1:21" x14ac:dyDescent="0.25">
      <c r="A39" t="s">
        <v>1649</v>
      </c>
      <c r="B39" t="s">
        <v>924</v>
      </c>
      <c r="C39">
        <v>252</v>
      </c>
      <c r="D39">
        <v>6950</v>
      </c>
      <c r="E39">
        <v>0.04</v>
      </c>
      <c r="F39">
        <v>122</v>
      </c>
      <c r="G39">
        <v>130</v>
      </c>
      <c r="H39">
        <v>6698</v>
      </c>
      <c r="I39" t="s">
        <v>1628</v>
      </c>
      <c r="M39" t="s">
        <v>832</v>
      </c>
      <c r="N39" t="s">
        <v>831</v>
      </c>
      <c r="O39">
        <v>33</v>
      </c>
      <c r="P39">
        <v>5959</v>
      </c>
      <c r="Q39">
        <v>0.01</v>
      </c>
      <c r="R39">
        <v>14</v>
      </c>
      <c r="S39">
        <v>19</v>
      </c>
      <c r="T39">
        <v>5926</v>
      </c>
      <c r="U39" t="s">
        <v>1628</v>
      </c>
    </row>
    <row r="40" spans="1:21" x14ac:dyDescent="0.25">
      <c r="A40" t="s">
        <v>1529</v>
      </c>
      <c r="B40" t="s">
        <v>447</v>
      </c>
      <c r="C40">
        <v>132</v>
      </c>
      <c r="D40">
        <v>4492</v>
      </c>
      <c r="E40">
        <v>0.03</v>
      </c>
      <c r="F40">
        <v>62</v>
      </c>
      <c r="G40">
        <v>70</v>
      </c>
      <c r="H40">
        <v>4360</v>
      </c>
      <c r="I40" t="s">
        <v>1628</v>
      </c>
      <c r="M40" t="s">
        <v>1649</v>
      </c>
      <c r="N40" t="s">
        <v>924</v>
      </c>
      <c r="O40">
        <v>49</v>
      </c>
      <c r="P40">
        <v>6950</v>
      </c>
      <c r="Q40">
        <v>0.01</v>
      </c>
      <c r="R40">
        <v>24</v>
      </c>
      <c r="S40">
        <v>25</v>
      </c>
      <c r="T40">
        <v>6901</v>
      </c>
      <c r="U40" t="s">
        <v>1628</v>
      </c>
    </row>
    <row r="41" spans="1:21" x14ac:dyDescent="0.25">
      <c r="A41" t="s">
        <v>1650</v>
      </c>
      <c r="B41" t="s">
        <v>876</v>
      </c>
      <c r="C41">
        <v>554</v>
      </c>
      <c r="D41">
        <v>16592</v>
      </c>
      <c r="E41">
        <v>0.03</v>
      </c>
      <c r="F41">
        <v>237</v>
      </c>
      <c r="G41">
        <v>317</v>
      </c>
      <c r="H41">
        <v>16038</v>
      </c>
      <c r="I41" t="s">
        <v>1628</v>
      </c>
      <c r="M41" t="s">
        <v>1529</v>
      </c>
      <c r="N41" t="s">
        <v>447</v>
      </c>
      <c r="O41">
        <v>16</v>
      </c>
      <c r="P41">
        <v>4492</v>
      </c>
      <c r="Q41">
        <v>0.01</v>
      </c>
      <c r="R41">
        <v>7</v>
      </c>
      <c r="S41">
        <v>9</v>
      </c>
      <c r="T41">
        <v>4476</v>
      </c>
      <c r="U41" t="s">
        <v>1628</v>
      </c>
    </row>
    <row r="42" spans="1:21" x14ac:dyDescent="0.25">
      <c r="A42" t="s">
        <v>1651</v>
      </c>
      <c r="B42" t="s">
        <v>406</v>
      </c>
      <c r="C42">
        <v>248</v>
      </c>
      <c r="D42">
        <v>7280</v>
      </c>
      <c r="E42">
        <v>0.03</v>
      </c>
      <c r="F42">
        <v>105</v>
      </c>
      <c r="G42">
        <v>143</v>
      </c>
      <c r="H42">
        <v>7032</v>
      </c>
      <c r="I42" t="s">
        <v>1628</v>
      </c>
      <c r="M42" t="s">
        <v>1650</v>
      </c>
      <c r="N42" t="s">
        <v>876</v>
      </c>
      <c r="O42">
        <v>124</v>
      </c>
      <c r="P42">
        <v>16592</v>
      </c>
      <c r="Q42">
        <v>0.01</v>
      </c>
      <c r="R42">
        <v>56</v>
      </c>
      <c r="S42">
        <v>68</v>
      </c>
      <c r="T42">
        <v>16468</v>
      </c>
      <c r="U42" t="s">
        <v>1628</v>
      </c>
    </row>
    <row r="43" spans="1:21" x14ac:dyDescent="0.25">
      <c r="A43" t="s">
        <v>1476</v>
      </c>
      <c r="B43" t="s">
        <v>546</v>
      </c>
      <c r="C43">
        <v>206</v>
      </c>
      <c r="D43">
        <v>6184</v>
      </c>
      <c r="E43">
        <v>0.03</v>
      </c>
      <c r="F43">
        <v>86</v>
      </c>
      <c r="G43">
        <v>120</v>
      </c>
      <c r="H43">
        <v>5978</v>
      </c>
      <c r="I43" t="s">
        <v>1628</v>
      </c>
      <c r="M43" t="s">
        <v>1651</v>
      </c>
      <c r="N43" t="s">
        <v>406</v>
      </c>
      <c r="O43">
        <v>78</v>
      </c>
      <c r="P43">
        <v>7280</v>
      </c>
      <c r="Q43">
        <v>0.01</v>
      </c>
      <c r="R43">
        <v>34</v>
      </c>
      <c r="S43">
        <v>44</v>
      </c>
      <c r="T43">
        <v>7202</v>
      </c>
      <c r="U43" t="s">
        <v>1628</v>
      </c>
    </row>
    <row r="44" spans="1:21" x14ac:dyDescent="0.25">
      <c r="A44" t="s">
        <v>848</v>
      </c>
      <c r="B44" t="s">
        <v>847</v>
      </c>
      <c r="C44">
        <v>264</v>
      </c>
      <c r="D44">
        <v>6638</v>
      </c>
      <c r="E44">
        <v>0.04</v>
      </c>
      <c r="F44">
        <v>118</v>
      </c>
      <c r="G44">
        <v>146</v>
      </c>
      <c r="H44">
        <v>6374</v>
      </c>
      <c r="I44" t="s">
        <v>1628</v>
      </c>
      <c r="M44" t="s">
        <v>1476</v>
      </c>
      <c r="N44" t="s">
        <v>546</v>
      </c>
      <c r="O44">
        <v>81</v>
      </c>
      <c r="P44">
        <v>6184</v>
      </c>
      <c r="Q44">
        <v>0.01</v>
      </c>
      <c r="R44">
        <v>38</v>
      </c>
      <c r="S44">
        <v>43</v>
      </c>
      <c r="T44">
        <v>6103</v>
      </c>
      <c r="U44" t="s">
        <v>1628</v>
      </c>
    </row>
    <row r="45" spans="1:21" x14ac:dyDescent="0.25">
      <c r="A45" t="s">
        <v>1652</v>
      </c>
      <c r="B45" t="s">
        <v>60</v>
      </c>
      <c r="C45">
        <v>204</v>
      </c>
      <c r="D45">
        <v>4968</v>
      </c>
      <c r="E45">
        <v>0.04</v>
      </c>
      <c r="F45">
        <v>76</v>
      </c>
      <c r="G45">
        <v>128</v>
      </c>
      <c r="H45">
        <v>4764</v>
      </c>
      <c r="I45" t="s">
        <v>1628</v>
      </c>
      <c r="M45" t="s">
        <v>848</v>
      </c>
      <c r="N45" t="s">
        <v>847</v>
      </c>
      <c r="O45">
        <v>36</v>
      </c>
      <c r="P45">
        <v>6638</v>
      </c>
      <c r="Q45">
        <v>0.01</v>
      </c>
      <c r="R45">
        <v>16</v>
      </c>
      <c r="S45">
        <v>20</v>
      </c>
      <c r="T45">
        <v>6602</v>
      </c>
      <c r="U45" t="s">
        <v>1628</v>
      </c>
    </row>
    <row r="46" spans="1:21" x14ac:dyDescent="0.25">
      <c r="A46" t="s">
        <v>1653</v>
      </c>
      <c r="B46" t="s">
        <v>506</v>
      </c>
      <c r="C46">
        <v>152</v>
      </c>
      <c r="D46">
        <v>3508</v>
      </c>
      <c r="E46">
        <v>0.04</v>
      </c>
      <c r="F46">
        <v>75</v>
      </c>
      <c r="G46">
        <v>77</v>
      </c>
      <c r="H46">
        <v>3356</v>
      </c>
      <c r="I46" t="s">
        <v>1628</v>
      </c>
      <c r="M46" t="s">
        <v>1652</v>
      </c>
      <c r="N46" t="s">
        <v>60</v>
      </c>
      <c r="O46">
        <v>120</v>
      </c>
      <c r="P46">
        <v>4968</v>
      </c>
      <c r="Q46">
        <v>0.02</v>
      </c>
      <c r="R46">
        <v>52</v>
      </c>
      <c r="S46">
        <v>68</v>
      </c>
      <c r="T46">
        <v>4848</v>
      </c>
      <c r="U46" t="s">
        <v>1628</v>
      </c>
    </row>
    <row r="47" spans="1:21" x14ac:dyDescent="0.25">
      <c r="A47" t="s">
        <v>1412</v>
      </c>
      <c r="B47" t="s">
        <v>74</v>
      </c>
      <c r="C47">
        <v>643</v>
      </c>
      <c r="D47">
        <v>19974</v>
      </c>
      <c r="E47">
        <v>0.03</v>
      </c>
      <c r="F47">
        <v>230</v>
      </c>
      <c r="G47">
        <v>413</v>
      </c>
      <c r="H47">
        <v>19331</v>
      </c>
      <c r="I47" t="s">
        <v>1628</v>
      </c>
      <c r="M47" t="s">
        <v>1653</v>
      </c>
      <c r="N47" t="s">
        <v>506</v>
      </c>
      <c r="O47">
        <v>51</v>
      </c>
      <c r="P47">
        <v>3508</v>
      </c>
      <c r="Q47">
        <v>0.01</v>
      </c>
      <c r="R47">
        <v>27</v>
      </c>
      <c r="S47">
        <v>24</v>
      </c>
      <c r="T47">
        <v>3457</v>
      </c>
      <c r="U47" t="s">
        <v>1628</v>
      </c>
    </row>
    <row r="48" spans="1:21" x14ac:dyDescent="0.25">
      <c r="A48" t="s">
        <v>1654</v>
      </c>
      <c r="B48" t="s">
        <v>865</v>
      </c>
      <c r="C48">
        <v>124</v>
      </c>
      <c r="D48">
        <v>3233</v>
      </c>
      <c r="E48">
        <v>0.04</v>
      </c>
      <c r="F48">
        <v>63</v>
      </c>
      <c r="G48">
        <v>61</v>
      </c>
      <c r="H48">
        <v>3109</v>
      </c>
      <c r="I48" t="s">
        <v>1628</v>
      </c>
      <c r="M48" t="s">
        <v>1412</v>
      </c>
      <c r="N48" t="s">
        <v>74</v>
      </c>
      <c r="O48">
        <v>190</v>
      </c>
      <c r="P48">
        <v>19974</v>
      </c>
      <c r="Q48">
        <v>0.01</v>
      </c>
      <c r="R48">
        <v>96</v>
      </c>
      <c r="S48">
        <v>94</v>
      </c>
      <c r="T48">
        <v>19784</v>
      </c>
      <c r="U48" t="s">
        <v>1628</v>
      </c>
    </row>
    <row r="49" spans="1:21" x14ac:dyDescent="0.25">
      <c r="A49" t="s">
        <v>1604</v>
      </c>
      <c r="B49" t="s">
        <v>430</v>
      </c>
      <c r="C49">
        <v>703</v>
      </c>
      <c r="D49">
        <v>17934</v>
      </c>
      <c r="E49">
        <v>0.04</v>
      </c>
      <c r="F49">
        <v>323</v>
      </c>
      <c r="G49">
        <v>380</v>
      </c>
      <c r="H49">
        <v>17231</v>
      </c>
      <c r="I49" t="s">
        <v>1628</v>
      </c>
      <c r="M49" t="s">
        <v>1654</v>
      </c>
      <c r="N49" t="s">
        <v>865</v>
      </c>
      <c r="O49">
        <v>17</v>
      </c>
      <c r="P49">
        <v>3233</v>
      </c>
      <c r="Q49">
        <v>0.01</v>
      </c>
      <c r="R49">
        <v>10</v>
      </c>
      <c r="S49">
        <v>7</v>
      </c>
      <c r="T49">
        <v>3216</v>
      </c>
      <c r="U49" t="s">
        <v>1628</v>
      </c>
    </row>
    <row r="50" spans="1:21" x14ac:dyDescent="0.25">
      <c r="A50" t="s">
        <v>537</v>
      </c>
      <c r="B50" t="s">
        <v>536</v>
      </c>
      <c r="C50">
        <v>633</v>
      </c>
      <c r="D50">
        <v>13655</v>
      </c>
      <c r="E50">
        <v>0.05</v>
      </c>
      <c r="F50">
        <v>261</v>
      </c>
      <c r="G50">
        <v>372</v>
      </c>
      <c r="H50">
        <v>13022</v>
      </c>
      <c r="I50" t="s">
        <v>1628</v>
      </c>
      <c r="M50" t="s">
        <v>1604</v>
      </c>
      <c r="N50" t="s">
        <v>430</v>
      </c>
      <c r="O50">
        <v>197</v>
      </c>
      <c r="P50">
        <v>17934</v>
      </c>
      <c r="Q50">
        <v>0.01</v>
      </c>
      <c r="R50">
        <v>93</v>
      </c>
      <c r="S50">
        <v>104</v>
      </c>
      <c r="T50">
        <v>17737</v>
      </c>
      <c r="U50" t="s">
        <v>1628</v>
      </c>
    </row>
    <row r="51" spans="1:21" x14ac:dyDescent="0.25">
      <c r="A51" t="s">
        <v>1655</v>
      </c>
      <c r="B51" t="s">
        <v>425</v>
      </c>
      <c r="C51">
        <v>146</v>
      </c>
      <c r="D51">
        <v>3566</v>
      </c>
      <c r="E51">
        <v>0.04</v>
      </c>
      <c r="F51">
        <v>53</v>
      </c>
      <c r="G51">
        <v>93</v>
      </c>
      <c r="H51">
        <v>3420</v>
      </c>
      <c r="I51" t="s">
        <v>1628</v>
      </c>
      <c r="M51" t="s">
        <v>537</v>
      </c>
      <c r="N51" t="s">
        <v>536</v>
      </c>
      <c r="O51">
        <v>235</v>
      </c>
      <c r="P51">
        <v>13655</v>
      </c>
      <c r="Q51">
        <v>0.02</v>
      </c>
      <c r="R51">
        <v>104</v>
      </c>
      <c r="S51">
        <v>131</v>
      </c>
      <c r="T51">
        <v>13420</v>
      </c>
      <c r="U51" t="s">
        <v>1628</v>
      </c>
    </row>
    <row r="52" spans="1:21" x14ac:dyDescent="0.25">
      <c r="A52" t="s">
        <v>1656</v>
      </c>
      <c r="B52" t="s">
        <v>88</v>
      </c>
      <c r="C52">
        <v>505</v>
      </c>
      <c r="D52">
        <v>11529</v>
      </c>
      <c r="E52">
        <v>0.04</v>
      </c>
      <c r="F52">
        <v>193</v>
      </c>
      <c r="G52">
        <v>312</v>
      </c>
      <c r="H52">
        <v>11024</v>
      </c>
      <c r="I52" t="s">
        <v>1628</v>
      </c>
      <c r="M52" t="s">
        <v>1655</v>
      </c>
      <c r="N52" t="s">
        <v>425</v>
      </c>
      <c r="O52">
        <v>49</v>
      </c>
      <c r="P52">
        <v>3566</v>
      </c>
      <c r="Q52">
        <v>0.01</v>
      </c>
      <c r="R52">
        <v>22</v>
      </c>
      <c r="S52">
        <v>27</v>
      </c>
      <c r="T52">
        <v>3517</v>
      </c>
      <c r="U52" t="s">
        <v>1628</v>
      </c>
    </row>
    <row r="53" spans="1:21" x14ac:dyDescent="0.25">
      <c r="A53" t="s">
        <v>520</v>
      </c>
      <c r="B53" t="s">
        <v>519</v>
      </c>
      <c r="C53">
        <v>309</v>
      </c>
      <c r="D53">
        <v>6686</v>
      </c>
      <c r="E53">
        <v>0.05</v>
      </c>
      <c r="F53">
        <v>155</v>
      </c>
      <c r="G53">
        <v>154</v>
      </c>
      <c r="H53">
        <v>6377</v>
      </c>
      <c r="I53" t="s">
        <v>1628</v>
      </c>
      <c r="M53" t="s">
        <v>1656</v>
      </c>
      <c r="N53" t="s">
        <v>88</v>
      </c>
      <c r="O53">
        <v>80</v>
      </c>
      <c r="P53">
        <v>11529</v>
      </c>
      <c r="Q53">
        <v>0.01</v>
      </c>
      <c r="R53">
        <v>49</v>
      </c>
      <c r="S53">
        <v>31</v>
      </c>
      <c r="T53">
        <v>11449</v>
      </c>
      <c r="U53" t="s">
        <v>1628</v>
      </c>
    </row>
    <row r="54" spans="1:21" x14ac:dyDescent="0.25">
      <c r="A54" t="s">
        <v>1657</v>
      </c>
      <c r="B54" t="s">
        <v>385</v>
      </c>
      <c r="C54">
        <v>430</v>
      </c>
      <c r="D54">
        <v>9897</v>
      </c>
      <c r="E54">
        <v>0.04</v>
      </c>
      <c r="F54">
        <v>154</v>
      </c>
      <c r="G54">
        <v>276</v>
      </c>
      <c r="H54">
        <v>9467</v>
      </c>
      <c r="I54" t="s">
        <v>1628</v>
      </c>
      <c r="M54" t="s">
        <v>520</v>
      </c>
      <c r="N54" t="s">
        <v>519</v>
      </c>
      <c r="O54">
        <v>77</v>
      </c>
      <c r="P54">
        <v>6686</v>
      </c>
      <c r="Q54">
        <v>0.01</v>
      </c>
      <c r="R54">
        <v>31</v>
      </c>
      <c r="S54">
        <v>46</v>
      </c>
      <c r="T54">
        <v>6609</v>
      </c>
      <c r="U54" t="s">
        <v>1628</v>
      </c>
    </row>
    <row r="55" spans="1:21" x14ac:dyDescent="0.25">
      <c r="A55" t="s">
        <v>931</v>
      </c>
      <c r="B55" t="s">
        <v>930</v>
      </c>
      <c r="C55">
        <v>405</v>
      </c>
      <c r="D55">
        <v>10974</v>
      </c>
      <c r="E55">
        <v>0.04</v>
      </c>
      <c r="F55">
        <v>180</v>
      </c>
      <c r="G55">
        <v>225</v>
      </c>
      <c r="H55">
        <v>10569</v>
      </c>
      <c r="I55" t="s">
        <v>1628</v>
      </c>
      <c r="M55" t="s">
        <v>1657</v>
      </c>
      <c r="N55" t="s">
        <v>385</v>
      </c>
      <c r="O55">
        <v>188</v>
      </c>
      <c r="P55">
        <v>9897</v>
      </c>
      <c r="Q55">
        <v>0.02</v>
      </c>
      <c r="R55">
        <v>83</v>
      </c>
      <c r="S55">
        <v>105</v>
      </c>
      <c r="T55">
        <v>9709</v>
      </c>
      <c r="U55" t="s">
        <v>1628</v>
      </c>
    </row>
    <row r="56" spans="1:21" x14ac:dyDescent="0.25">
      <c r="A56" t="s">
        <v>148</v>
      </c>
      <c r="B56" t="s">
        <v>147</v>
      </c>
      <c r="C56">
        <v>297</v>
      </c>
      <c r="D56">
        <v>7111</v>
      </c>
      <c r="E56">
        <v>0.04</v>
      </c>
      <c r="F56">
        <v>116</v>
      </c>
      <c r="G56">
        <v>181</v>
      </c>
      <c r="H56">
        <v>6814</v>
      </c>
      <c r="I56" t="s">
        <v>1628</v>
      </c>
      <c r="M56" t="s">
        <v>931</v>
      </c>
      <c r="N56" t="s">
        <v>930</v>
      </c>
      <c r="O56">
        <v>47</v>
      </c>
      <c r="P56">
        <v>10974</v>
      </c>
      <c r="Q56">
        <v>0.01</v>
      </c>
      <c r="R56">
        <v>31</v>
      </c>
      <c r="S56">
        <v>16</v>
      </c>
      <c r="T56">
        <v>10927</v>
      </c>
      <c r="U56" t="s">
        <v>1628</v>
      </c>
    </row>
    <row r="57" spans="1:21" x14ac:dyDescent="0.25">
      <c r="A57" t="s">
        <v>1658</v>
      </c>
      <c r="B57" t="s">
        <v>475</v>
      </c>
      <c r="C57">
        <v>487</v>
      </c>
      <c r="D57">
        <v>10700</v>
      </c>
      <c r="E57">
        <v>0.05</v>
      </c>
      <c r="F57">
        <v>187</v>
      </c>
      <c r="G57">
        <v>300</v>
      </c>
      <c r="H57">
        <v>10213</v>
      </c>
      <c r="I57" t="s">
        <v>1628</v>
      </c>
      <c r="M57" t="s">
        <v>148</v>
      </c>
      <c r="N57" t="s">
        <v>147</v>
      </c>
      <c r="O57">
        <v>148</v>
      </c>
      <c r="P57">
        <v>7111</v>
      </c>
      <c r="Q57">
        <v>0.02</v>
      </c>
      <c r="R57">
        <v>72</v>
      </c>
      <c r="S57">
        <v>76</v>
      </c>
      <c r="T57">
        <v>6963</v>
      </c>
      <c r="U57" t="s">
        <v>1628</v>
      </c>
    </row>
    <row r="58" spans="1:21" x14ac:dyDescent="0.25">
      <c r="A58" t="s">
        <v>1659</v>
      </c>
      <c r="B58" t="s">
        <v>965</v>
      </c>
      <c r="C58">
        <v>372</v>
      </c>
      <c r="D58">
        <v>8279</v>
      </c>
      <c r="E58">
        <v>0.04</v>
      </c>
      <c r="F58">
        <v>128</v>
      </c>
      <c r="G58">
        <v>244</v>
      </c>
      <c r="H58">
        <v>7907</v>
      </c>
      <c r="I58" t="s">
        <v>1628</v>
      </c>
      <c r="M58" t="s">
        <v>1658</v>
      </c>
      <c r="N58" t="s">
        <v>475</v>
      </c>
      <c r="O58">
        <v>187</v>
      </c>
      <c r="P58">
        <v>10700</v>
      </c>
      <c r="Q58">
        <v>0.02</v>
      </c>
      <c r="R58">
        <v>91</v>
      </c>
      <c r="S58">
        <v>96</v>
      </c>
      <c r="T58">
        <v>10513</v>
      </c>
      <c r="U58" t="s">
        <v>1628</v>
      </c>
    </row>
    <row r="59" spans="1:21" x14ac:dyDescent="0.25">
      <c r="A59" t="s">
        <v>1660</v>
      </c>
      <c r="B59" t="s">
        <v>132</v>
      </c>
      <c r="C59">
        <v>215</v>
      </c>
      <c r="D59">
        <v>5878</v>
      </c>
      <c r="E59">
        <v>0.04</v>
      </c>
      <c r="F59">
        <v>75</v>
      </c>
      <c r="G59">
        <v>140</v>
      </c>
      <c r="H59">
        <v>5663</v>
      </c>
      <c r="I59" t="s">
        <v>1628</v>
      </c>
      <c r="M59" t="s">
        <v>1659</v>
      </c>
      <c r="N59" t="s">
        <v>965</v>
      </c>
      <c r="O59">
        <v>64</v>
      </c>
      <c r="P59">
        <v>8279</v>
      </c>
      <c r="Q59">
        <v>0.01</v>
      </c>
      <c r="R59">
        <v>22</v>
      </c>
      <c r="S59">
        <v>42</v>
      </c>
      <c r="T59">
        <v>8215</v>
      </c>
      <c r="U59" t="s">
        <v>1628</v>
      </c>
    </row>
    <row r="60" spans="1:21" x14ac:dyDescent="0.25">
      <c r="A60" t="s">
        <v>1661</v>
      </c>
      <c r="B60" t="s">
        <v>893</v>
      </c>
      <c r="C60">
        <v>626</v>
      </c>
      <c r="D60">
        <v>13977</v>
      </c>
      <c r="E60">
        <v>0.04</v>
      </c>
      <c r="F60">
        <v>235</v>
      </c>
      <c r="G60">
        <v>391</v>
      </c>
      <c r="H60">
        <v>13351</v>
      </c>
      <c r="I60" t="s">
        <v>1628</v>
      </c>
      <c r="M60" t="s">
        <v>1660</v>
      </c>
      <c r="N60" t="s">
        <v>132</v>
      </c>
      <c r="O60">
        <v>88</v>
      </c>
      <c r="P60">
        <v>5878</v>
      </c>
      <c r="Q60">
        <v>0.01</v>
      </c>
      <c r="R60">
        <v>47</v>
      </c>
      <c r="S60">
        <v>41</v>
      </c>
      <c r="T60">
        <v>5790</v>
      </c>
      <c r="U60" t="s">
        <v>1628</v>
      </c>
    </row>
    <row r="61" spans="1:21" x14ac:dyDescent="0.25">
      <c r="A61" t="s">
        <v>888</v>
      </c>
      <c r="B61" t="s">
        <v>887</v>
      </c>
      <c r="C61">
        <v>297</v>
      </c>
      <c r="D61">
        <v>7013</v>
      </c>
      <c r="E61">
        <v>0.04</v>
      </c>
      <c r="F61">
        <v>97</v>
      </c>
      <c r="G61">
        <v>200</v>
      </c>
      <c r="H61">
        <v>6716</v>
      </c>
      <c r="I61" t="s">
        <v>1628</v>
      </c>
      <c r="M61" t="s">
        <v>1661</v>
      </c>
      <c r="N61" t="s">
        <v>893</v>
      </c>
      <c r="O61">
        <v>140</v>
      </c>
      <c r="P61">
        <v>13977</v>
      </c>
      <c r="Q61">
        <v>0.01</v>
      </c>
      <c r="R61">
        <v>66</v>
      </c>
      <c r="S61">
        <v>74</v>
      </c>
      <c r="T61">
        <v>13837</v>
      </c>
      <c r="U61" t="s">
        <v>1628</v>
      </c>
    </row>
    <row r="62" spans="1:21" x14ac:dyDescent="0.25">
      <c r="A62" t="s">
        <v>1662</v>
      </c>
      <c r="B62" t="s">
        <v>419</v>
      </c>
      <c r="C62">
        <v>118</v>
      </c>
      <c r="D62">
        <v>3546</v>
      </c>
      <c r="E62">
        <v>0.03</v>
      </c>
      <c r="F62">
        <v>46</v>
      </c>
      <c r="G62">
        <v>72</v>
      </c>
      <c r="H62">
        <v>3428</v>
      </c>
      <c r="I62" t="s">
        <v>1628</v>
      </c>
      <c r="M62" t="s">
        <v>888</v>
      </c>
      <c r="N62" t="s">
        <v>887</v>
      </c>
      <c r="O62">
        <v>94</v>
      </c>
      <c r="P62">
        <v>7013</v>
      </c>
      <c r="Q62">
        <v>0.01</v>
      </c>
      <c r="R62">
        <v>33</v>
      </c>
      <c r="S62">
        <v>61</v>
      </c>
      <c r="T62">
        <v>6919</v>
      </c>
      <c r="U62" t="s">
        <v>1628</v>
      </c>
    </row>
    <row r="63" spans="1:21" x14ac:dyDescent="0.25">
      <c r="A63" t="s">
        <v>949</v>
      </c>
      <c r="B63" t="s">
        <v>948</v>
      </c>
      <c r="C63">
        <v>431</v>
      </c>
      <c r="D63">
        <v>9184</v>
      </c>
      <c r="E63">
        <v>0.05</v>
      </c>
      <c r="F63">
        <v>208</v>
      </c>
      <c r="G63">
        <v>223</v>
      </c>
      <c r="H63">
        <v>8753</v>
      </c>
      <c r="I63" t="s">
        <v>1628</v>
      </c>
      <c r="M63" t="s">
        <v>1662</v>
      </c>
      <c r="N63" t="s">
        <v>419</v>
      </c>
      <c r="O63">
        <v>57</v>
      </c>
      <c r="P63">
        <v>3546</v>
      </c>
      <c r="Q63">
        <v>0.02</v>
      </c>
      <c r="R63">
        <v>25</v>
      </c>
      <c r="S63">
        <v>32</v>
      </c>
      <c r="T63">
        <v>3489</v>
      </c>
      <c r="U63" t="s">
        <v>1628</v>
      </c>
    </row>
    <row r="64" spans="1:21" x14ac:dyDescent="0.25">
      <c r="A64" t="s">
        <v>1663</v>
      </c>
      <c r="B64" t="s">
        <v>991</v>
      </c>
      <c r="C64">
        <v>467</v>
      </c>
      <c r="D64">
        <v>9448</v>
      </c>
      <c r="E64">
        <v>0.05</v>
      </c>
      <c r="F64">
        <v>190</v>
      </c>
      <c r="G64">
        <v>277</v>
      </c>
      <c r="H64">
        <v>8981</v>
      </c>
      <c r="I64" t="s">
        <v>1628</v>
      </c>
      <c r="M64" t="s">
        <v>949</v>
      </c>
      <c r="N64" t="s">
        <v>948</v>
      </c>
      <c r="O64">
        <v>103</v>
      </c>
      <c r="P64">
        <v>9184</v>
      </c>
      <c r="Q64">
        <v>0.01</v>
      </c>
      <c r="R64">
        <v>55</v>
      </c>
      <c r="S64">
        <v>48</v>
      </c>
      <c r="T64">
        <v>9081</v>
      </c>
      <c r="U64" t="s">
        <v>1628</v>
      </c>
    </row>
    <row r="65" spans="1:21" x14ac:dyDescent="0.25">
      <c r="A65" t="s">
        <v>452</v>
      </c>
      <c r="B65" t="s">
        <v>451</v>
      </c>
      <c r="C65">
        <v>362</v>
      </c>
      <c r="D65">
        <v>8529</v>
      </c>
      <c r="E65">
        <v>0.04</v>
      </c>
      <c r="F65">
        <v>139</v>
      </c>
      <c r="G65">
        <v>223</v>
      </c>
      <c r="H65">
        <v>8167</v>
      </c>
      <c r="I65" t="s">
        <v>1628</v>
      </c>
      <c r="M65" t="s">
        <v>1663</v>
      </c>
      <c r="N65" t="s">
        <v>991</v>
      </c>
      <c r="O65">
        <v>112</v>
      </c>
      <c r="P65">
        <v>9448</v>
      </c>
      <c r="Q65">
        <v>0.01</v>
      </c>
      <c r="R65">
        <v>49</v>
      </c>
      <c r="S65">
        <v>63</v>
      </c>
      <c r="T65">
        <v>9336</v>
      </c>
      <c r="U65" t="s">
        <v>1628</v>
      </c>
    </row>
    <row r="66" spans="1:21" x14ac:dyDescent="0.25">
      <c r="A66" t="s">
        <v>551</v>
      </c>
      <c r="B66" t="s">
        <v>550</v>
      </c>
      <c r="C66">
        <v>226</v>
      </c>
      <c r="D66">
        <v>4456</v>
      </c>
      <c r="E66">
        <v>0.05</v>
      </c>
      <c r="F66">
        <v>83</v>
      </c>
      <c r="G66">
        <v>143</v>
      </c>
      <c r="H66">
        <v>4230</v>
      </c>
      <c r="I66" t="s">
        <v>1628</v>
      </c>
      <c r="M66" t="s">
        <v>452</v>
      </c>
      <c r="N66" t="s">
        <v>451</v>
      </c>
      <c r="O66">
        <v>255</v>
      </c>
      <c r="P66">
        <v>8529</v>
      </c>
      <c r="Q66">
        <v>0.03</v>
      </c>
      <c r="R66">
        <v>133</v>
      </c>
      <c r="S66">
        <v>122</v>
      </c>
      <c r="T66">
        <v>8274</v>
      </c>
      <c r="U66" t="s">
        <v>1628</v>
      </c>
    </row>
    <row r="67" spans="1:21" x14ac:dyDescent="0.25">
      <c r="A67" t="s">
        <v>474</v>
      </c>
      <c r="B67" t="s">
        <v>473</v>
      </c>
      <c r="C67">
        <v>194</v>
      </c>
      <c r="D67">
        <v>4673</v>
      </c>
      <c r="E67">
        <v>0.04</v>
      </c>
      <c r="F67">
        <v>74</v>
      </c>
      <c r="G67">
        <v>120</v>
      </c>
      <c r="H67">
        <v>4479</v>
      </c>
      <c r="I67" t="s">
        <v>1628</v>
      </c>
      <c r="M67" t="s">
        <v>551</v>
      </c>
      <c r="N67" t="s">
        <v>550</v>
      </c>
      <c r="O67">
        <v>81</v>
      </c>
      <c r="P67">
        <v>4456</v>
      </c>
      <c r="Q67">
        <v>0.02</v>
      </c>
      <c r="R67">
        <v>39</v>
      </c>
      <c r="S67">
        <v>42</v>
      </c>
      <c r="T67">
        <v>4375</v>
      </c>
      <c r="U67" t="s">
        <v>1628</v>
      </c>
    </row>
    <row r="68" spans="1:21" x14ac:dyDescent="0.25">
      <c r="A68" t="s">
        <v>960</v>
      </c>
      <c r="B68" t="s">
        <v>959</v>
      </c>
      <c r="C68">
        <v>314</v>
      </c>
      <c r="D68">
        <v>7715</v>
      </c>
      <c r="E68">
        <v>0.04</v>
      </c>
      <c r="F68">
        <v>118</v>
      </c>
      <c r="G68">
        <v>196</v>
      </c>
      <c r="H68">
        <v>7401</v>
      </c>
      <c r="I68" t="s">
        <v>1628</v>
      </c>
      <c r="M68" t="s">
        <v>474</v>
      </c>
      <c r="N68" t="s">
        <v>473</v>
      </c>
      <c r="O68">
        <v>56</v>
      </c>
      <c r="P68">
        <v>4673</v>
      </c>
      <c r="Q68">
        <v>0.01</v>
      </c>
      <c r="R68">
        <v>26</v>
      </c>
      <c r="S68">
        <v>30</v>
      </c>
      <c r="T68">
        <v>4617</v>
      </c>
      <c r="U68" t="s">
        <v>1628</v>
      </c>
    </row>
    <row r="69" spans="1:21" x14ac:dyDescent="0.25">
      <c r="A69" t="s">
        <v>1664</v>
      </c>
      <c r="B69" t="s">
        <v>513</v>
      </c>
      <c r="C69">
        <v>484</v>
      </c>
      <c r="D69">
        <v>12007</v>
      </c>
      <c r="E69">
        <v>0.04</v>
      </c>
      <c r="F69">
        <v>193</v>
      </c>
      <c r="G69">
        <v>291</v>
      </c>
      <c r="H69">
        <v>11523</v>
      </c>
      <c r="I69" t="s">
        <v>1628</v>
      </c>
      <c r="M69" t="s">
        <v>960</v>
      </c>
      <c r="N69" t="s">
        <v>959</v>
      </c>
      <c r="O69">
        <v>74</v>
      </c>
      <c r="P69">
        <v>7715</v>
      </c>
      <c r="Q69">
        <v>0.01</v>
      </c>
      <c r="R69">
        <v>45</v>
      </c>
      <c r="S69">
        <v>29</v>
      </c>
      <c r="T69">
        <v>7641</v>
      </c>
      <c r="U69" t="s">
        <v>1628</v>
      </c>
    </row>
    <row r="70" spans="1:21" x14ac:dyDescent="0.25">
      <c r="A70" t="s">
        <v>1665</v>
      </c>
      <c r="B70" t="s">
        <v>462</v>
      </c>
      <c r="C70">
        <v>100</v>
      </c>
      <c r="D70">
        <v>3349</v>
      </c>
      <c r="E70">
        <v>0.03</v>
      </c>
      <c r="F70">
        <v>38</v>
      </c>
      <c r="G70">
        <v>62</v>
      </c>
      <c r="H70">
        <v>3249</v>
      </c>
      <c r="I70" t="s">
        <v>1628</v>
      </c>
      <c r="M70" t="s">
        <v>1664</v>
      </c>
      <c r="N70" t="s">
        <v>513</v>
      </c>
      <c r="O70">
        <v>130</v>
      </c>
      <c r="P70">
        <v>12007</v>
      </c>
      <c r="Q70">
        <v>0.01</v>
      </c>
      <c r="R70">
        <v>71</v>
      </c>
      <c r="S70">
        <v>59</v>
      </c>
      <c r="T70">
        <v>11877</v>
      </c>
      <c r="U70" t="s">
        <v>1628</v>
      </c>
    </row>
    <row r="71" spans="1:21" x14ac:dyDescent="0.25">
      <c r="A71" t="s">
        <v>1666</v>
      </c>
      <c r="B71" t="s">
        <v>469</v>
      </c>
      <c r="C71">
        <v>344</v>
      </c>
      <c r="D71">
        <v>7612</v>
      </c>
      <c r="E71">
        <v>0.05</v>
      </c>
      <c r="F71">
        <v>125</v>
      </c>
      <c r="G71">
        <v>219</v>
      </c>
      <c r="H71">
        <v>7268</v>
      </c>
      <c r="I71" t="s">
        <v>1628</v>
      </c>
      <c r="M71" t="s">
        <v>1665</v>
      </c>
      <c r="N71" t="s">
        <v>462</v>
      </c>
      <c r="O71">
        <v>82</v>
      </c>
      <c r="P71">
        <v>3349</v>
      </c>
      <c r="Q71">
        <v>0.02</v>
      </c>
      <c r="R71">
        <v>33</v>
      </c>
      <c r="S71">
        <v>49</v>
      </c>
      <c r="T71">
        <v>3267</v>
      </c>
      <c r="U71" t="s">
        <v>1628</v>
      </c>
    </row>
    <row r="72" spans="1:21" x14ac:dyDescent="0.25">
      <c r="A72" t="s">
        <v>997</v>
      </c>
      <c r="B72" t="s">
        <v>996</v>
      </c>
      <c r="C72">
        <v>535</v>
      </c>
      <c r="D72">
        <v>14961</v>
      </c>
      <c r="E72">
        <v>0.04</v>
      </c>
      <c r="F72">
        <v>243</v>
      </c>
      <c r="G72">
        <v>292</v>
      </c>
      <c r="H72">
        <v>14426</v>
      </c>
      <c r="I72" t="s">
        <v>1628</v>
      </c>
      <c r="M72" t="s">
        <v>1666</v>
      </c>
      <c r="N72" t="s">
        <v>469</v>
      </c>
      <c r="O72">
        <v>170</v>
      </c>
      <c r="P72">
        <v>7612</v>
      </c>
      <c r="Q72">
        <v>0.02</v>
      </c>
      <c r="R72">
        <v>79</v>
      </c>
      <c r="S72">
        <v>91</v>
      </c>
      <c r="T72">
        <v>7442</v>
      </c>
      <c r="U72" t="s">
        <v>1628</v>
      </c>
    </row>
    <row r="73" spans="1:21" x14ac:dyDescent="0.25">
      <c r="A73" t="s">
        <v>1667</v>
      </c>
      <c r="B73" t="s">
        <v>125</v>
      </c>
      <c r="C73">
        <v>134</v>
      </c>
      <c r="D73">
        <v>4176</v>
      </c>
      <c r="E73">
        <v>0.03</v>
      </c>
      <c r="F73">
        <v>49</v>
      </c>
      <c r="G73">
        <v>85</v>
      </c>
      <c r="H73">
        <v>4042</v>
      </c>
      <c r="I73" t="s">
        <v>1628</v>
      </c>
      <c r="M73" t="s">
        <v>997</v>
      </c>
      <c r="N73" t="s">
        <v>996</v>
      </c>
      <c r="O73">
        <v>139</v>
      </c>
      <c r="P73">
        <v>14961</v>
      </c>
      <c r="Q73">
        <v>0.01</v>
      </c>
      <c r="R73">
        <v>86</v>
      </c>
      <c r="S73">
        <v>53</v>
      </c>
      <c r="T73">
        <v>14822</v>
      </c>
      <c r="U73" t="s">
        <v>1628</v>
      </c>
    </row>
    <row r="74" spans="1:21" x14ac:dyDescent="0.25">
      <c r="A74" t="s">
        <v>1668</v>
      </c>
      <c r="B74" t="s">
        <v>417</v>
      </c>
      <c r="C74">
        <v>205</v>
      </c>
      <c r="D74">
        <v>4301</v>
      </c>
      <c r="E74">
        <v>0.05</v>
      </c>
      <c r="F74">
        <v>85</v>
      </c>
      <c r="G74">
        <v>120</v>
      </c>
      <c r="H74">
        <v>4096</v>
      </c>
      <c r="I74" t="s">
        <v>1628</v>
      </c>
      <c r="M74" t="s">
        <v>1667</v>
      </c>
      <c r="N74" t="s">
        <v>125</v>
      </c>
      <c r="O74">
        <v>100</v>
      </c>
      <c r="P74">
        <v>4176</v>
      </c>
      <c r="Q74">
        <v>0.02</v>
      </c>
      <c r="R74">
        <v>54</v>
      </c>
      <c r="S74">
        <v>46</v>
      </c>
      <c r="T74">
        <v>4076</v>
      </c>
      <c r="U74" t="s">
        <v>1628</v>
      </c>
    </row>
    <row r="75" spans="1:21" x14ac:dyDescent="0.25">
      <c r="A75" t="s">
        <v>1669</v>
      </c>
      <c r="B75" t="s">
        <v>29</v>
      </c>
      <c r="C75">
        <v>279</v>
      </c>
      <c r="D75">
        <v>8588</v>
      </c>
      <c r="E75">
        <v>0.03</v>
      </c>
      <c r="F75">
        <v>92</v>
      </c>
      <c r="G75">
        <v>187</v>
      </c>
      <c r="H75">
        <v>8309</v>
      </c>
      <c r="I75" t="s">
        <v>1628</v>
      </c>
      <c r="M75" t="s">
        <v>1668</v>
      </c>
      <c r="N75" t="s">
        <v>417</v>
      </c>
      <c r="O75">
        <v>81</v>
      </c>
      <c r="P75">
        <v>4301</v>
      </c>
      <c r="Q75">
        <v>0.02</v>
      </c>
      <c r="R75">
        <v>39</v>
      </c>
      <c r="S75">
        <v>42</v>
      </c>
      <c r="T75">
        <v>4220</v>
      </c>
      <c r="U75" t="s">
        <v>1628</v>
      </c>
    </row>
    <row r="76" spans="1:21" x14ac:dyDescent="0.25">
      <c r="A76" t="s">
        <v>1670</v>
      </c>
      <c r="B76" t="s">
        <v>471</v>
      </c>
      <c r="C76">
        <v>280</v>
      </c>
      <c r="D76">
        <v>6563</v>
      </c>
      <c r="E76">
        <v>0.04</v>
      </c>
      <c r="F76">
        <v>112</v>
      </c>
      <c r="G76">
        <v>168</v>
      </c>
      <c r="H76">
        <v>6283</v>
      </c>
      <c r="I76" t="s">
        <v>1628</v>
      </c>
      <c r="M76" t="s">
        <v>1669</v>
      </c>
      <c r="N76" t="s">
        <v>29</v>
      </c>
      <c r="O76">
        <v>84</v>
      </c>
      <c r="P76">
        <v>8588</v>
      </c>
      <c r="Q76">
        <v>0.01</v>
      </c>
      <c r="R76">
        <v>30</v>
      </c>
      <c r="S76">
        <v>54</v>
      </c>
      <c r="T76">
        <v>8504</v>
      </c>
      <c r="U76" t="s">
        <v>1628</v>
      </c>
    </row>
    <row r="77" spans="1:21" x14ac:dyDescent="0.25">
      <c r="A77" t="s">
        <v>1671</v>
      </c>
      <c r="B77" t="s">
        <v>560</v>
      </c>
      <c r="C77">
        <v>242</v>
      </c>
      <c r="D77">
        <v>5604</v>
      </c>
      <c r="E77">
        <v>0.04</v>
      </c>
      <c r="F77">
        <v>100</v>
      </c>
      <c r="G77">
        <v>142</v>
      </c>
      <c r="H77">
        <v>5362</v>
      </c>
      <c r="I77" t="s">
        <v>1628</v>
      </c>
      <c r="M77" t="s">
        <v>1670</v>
      </c>
      <c r="N77" t="s">
        <v>471</v>
      </c>
      <c r="O77">
        <v>122</v>
      </c>
      <c r="P77">
        <v>6563</v>
      </c>
      <c r="Q77">
        <v>0.02</v>
      </c>
      <c r="R77">
        <v>57</v>
      </c>
      <c r="S77">
        <v>65</v>
      </c>
      <c r="T77">
        <v>6441</v>
      </c>
      <c r="U77" t="s">
        <v>1628</v>
      </c>
    </row>
    <row r="78" spans="1:21" x14ac:dyDescent="0.25">
      <c r="A78" t="s">
        <v>96</v>
      </c>
      <c r="B78" t="s">
        <v>95</v>
      </c>
      <c r="C78">
        <v>76</v>
      </c>
      <c r="D78">
        <v>2139</v>
      </c>
      <c r="E78">
        <v>0.04</v>
      </c>
      <c r="F78">
        <v>34</v>
      </c>
      <c r="G78">
        <v>42</v>
      </c>
      <c r="H78">
        <v>2063</v>
      </c>
      <c r="I78" t="s">
        <v>1628</v>
      </c>
      <c r="M78" t="s">
        <v>1671</v>
      </c>
      <c r="N78" t="s">
        <v>560</v>
      </c>
      <c r="O78">
        <v>80</v>
      </c>
      <c r="P78">
        <v>5604</v>
      </c>
      <c r="Q78">
        <v>0.01</v>
      </c>
      <c r="R78">
        <v>32</v>
      </c>
      <c r="S78">
        <v>48</v>
      </c>
      <c r="T78">
        <v>5524</v>
      </c>
      <c r="U78" t="s">
        <v>1628</v>
      </c>
    </row>
    <row r="79" spans="1:21" x14ac:dyDescent="0.25">
      <c r="A79" t="s">
        <v>438</v>
      </c>
      <c r="B79" t="s">
        <v>437</v>
      </c>
      <c r="C79">
        <v>441</v>
      </c>
      <c r="D79">
        <v>9771</v>
      </c>
      <c r="E79">
        <v>0.05</v>
      </c>
      <c r="F79">
        <v>177</v>
      </c>
      <c r="G79">
        <v>264</v>
      </c>
      <c r="H79">
        <v>9330</v>
      </c>
      <c r="I79" t="s">
        <v>1628</v>
      </c>
      <c r="M79" t="s">
        <v>96</v>
      </c>
      <c r="N79" t="s">
        <v>95</v>
      </c>
      <c r="O79">
        <v>21</v>
      </c>
      <c r="P79">
        <v>2139</v>
      </c>
      <c r="Q79">
        <v>0.01</v>
      </c>
      <c r="R79">
        <v>9</v>
      </c>
      <c r="S79">
        <v>12</v>
      </c>
      <c r="T79">
        <v>2118</v>
      </c>
      <c r="U79" t="s">
        <v>1628</v>
      </c>
    </row>
    <row r="80" spans="1:21" x14ac:dyDescent="0.25">
      <c r="A80" t="s">
        <v>84</v>
      </c>
      <c r="B80" t="s">
        <v>83</v>
      </c>
      <c r="C80">
        <v>51</v>
      </c>
      <c r="D80">
        <v>2416</v>
      </c>
      <c r="E80">
        <v>0.02</v>
      </c>
      <c r="F80">
        <v>29</v>
      </c>
      <c r="G80">
        <v>22</v>
      </c>
      <c r="H80">
        <v>2365</v>
      </c>
      <c r="I80" t="s">
        <v>1628</v>
      </c>
      <c r="M80" t="s">
        <v>438</v>
      </c>
      <c r="N80" t="s">
        <v>437</v>
      </c>
      <c r="O80">
        <v>122</v>
      </c>
      <c r="P80">
        <v>9771</v>
      </c>
      <c r="Q80">
        <v>0.01</v>
      </c>
      <c r="R80">
        <v>69</v>
      </c>
      <c r="S80">
        <v>53</v>
      </c>
      <c r="T80">
        <v>9649</v>
      </c>
      <c r="U80" t="s">
        <v>1628</v>
      </c>
    </row>
    <row r="81" spans="1:21" x14ac:dyDescent="0.25">
      <c r="A81" t="s">
        <v>1672</v>
      </c>
      <c r="B81" t="s">
        <v>142</v>
      </c>
      <c r="C81">
        <v>430</v>
      </c>
      <c r="D81">
        <v>11324</v>
      </c>
      <c r="E81">
        <v>0.04</v>
      </c>
      <c r="F81">
        <v>157</v>
      </c>
      <c r="G81">
        <v>273</v>
      </c>
      <c r="H81">
        <v>10894</v>
      </c>
      <c r="I81" t="s">
        <v>1628</v>
      </c>
      <c r="M81" t="s">
        <v>84</v>
      </c>
      <c r="N81" t="s">
        <v>83</v>
      </c>
      <c r="O81">
        <v>7</v>
      </c>
      <c r="P81">
        <v>2416</v>
      </c>
      <c r="Q81">
        <v>0.01</v>
      </c>
      <c r="R81">
        <v>5</v>
      </c>
      <c r="S81">
        <v>2</v>
      </c>
      <c r="T81">
        <v>2409</v>
      </c>
      <c r="U81" t="s">
        <v>1628</v>
      </c>
    </row>
    <row r="82" spans="1:21" x14ac:dyDescent="0.25">
      <c r="A82" t="s">
        <v>1673</v>
      </c>
      <c r="B82" t="s">
        <v>46</v>
      </c>
      <c r="C82">
        <v>202</v>
      </c>
      <c r="D82">
        <v>5266</v>
      </c>
      <c r="E82">
        <v>0.04</v>
      </c>
      <c r="F82">
        <v>67</v>
      </c>
      <c r="G82">
        <v>135</v>
      </c>
      <c r="H82">
        <v>5064</v>
      </c>
      <c r="I82" t="s">
        <v>1628</v>
      </c>
      <c r="M82" t="s">
        <v>1672</v>
      </c>
      <c r="N82" t="s">
        <v>142</v>
      </c>
      <c r="O82">
        <v>180</v>
      </c>
      <c r="P82">
        <v>11324</v>
      </c>
      <c r="Q82">
        <v>0.02</v>
      </c>
      <c r="R82">
        <v>74</v>
      </c>
      <c r="S82">
        <v>106</v>
      </c>
      <c r="T82">
        <v>11144</v>
      </c>
      <c r="U82" t="s">
        <v>1628</v>
      </c>
    </row>
    <row r="83" spans="1:21" x14ac:dyDescent="0.25">
      <c r="A83" t="s">
        <v>1455</v>
      </c>
      <c r="B83" t="s">
        <v>531</v>
      </c>
      <c r="C83">
        <v>405</v>
      </c>
      <c r="D83">
        <v>10528</v>
      </c>
      <c r="E83">
        <v>0.04</v>
      </c>
      <c r="F83">
        <v>161</v>
      </c>
      <c r="G83">
        <v>244</v>
      </c>
      <c r="H83">
        <v>10123</v>
      </c>
      <c r="I83" t="s">
        <v>1628</v>
      </c>
      <c r="M83" t="s">
        <v>1673</v>
      </c>
      <c r="N83" t="s">
        <v>46</v>
      </c>
      <c r="O83">
        <v>96</v>
      </c>
      <c r="P83">
        <v>5266</v>
      </c>
      <c r="Q83">
        <v>0.02</v>
      </c>
      <c r="R83">
        <v>39</v>
      </c>
      <c r="S83">
        <v>57</v>
      </c>
      <c r="T83">
        <v>5170</v>
      </c>
      <c r="U83" t="s">
        <v>1628</v>
      </c>
    </row>
    <row r="84" spans="1:21" x14ac:dyDescent="0.25">
      <c r="A84" t="s">
        <v>1674</v>
      </c>
      <c r="B84" t="s">
        <v>152</v>
      </c>
      <c r="C84">
        <v>105</v>
      </c>
      <c r="D84">
        <v>4133</v>
      </c>
      <c r="E84">
        <v>0.03</v>
      </c>
      <c r="F84">
        <v>46</v>
      </c>
      <c r="G84">
        <v>59</v>
      </c>
      <c r="H84">
        <v>4028</v>
      </c>
      <c r="I84" t="s">
        <v>1628</v>
      </c>
      <c r="M84" t="s">
        <v>1455</v>
      </c>
      <c r="N84" t="s">
        <v>531</v>
      </c>
      <c r="O84">
        <v>148</v>
      </c>
      <c r="P84">
        <v>10528</v>
      </c>
      <c r="Q84">
        <v>0.01</v>
      </c>
      <c r="R84">
        <v>64</v>
      </c>
      <c r="S84">
        <v>84</v>
      </c>
      <c r="T84">
        <v>10380</v>
      </c>
      <c r="U84" t="s">
        <v>1628</v>
      </c>
    </row>
    <row r="85" spans="1:21" x14ac:dyDescent="0.25">
      <c r="A85" t="s">
        <v>443</v>
      </c>
      <c r="B85" t="s">
        <v>442</v>
      </c>
      <c r="C85">
        <v>883</v>
      </c>
      <c r="D85">
        <v>20801</v>
      </c>
      <c r="E85">
        <v>0.04</v>
      </c>
      <c r="F85">
        <v>318</v>
      </c>
      <c r="G85">
        <v>565</v>
      </c>
      <c r="H85">
        <v>19918</v>
      </c>
      <c r="I85" t="s">
        <v>1628</v>
      </c>
      <c r="M85" t="s">
        <v>1674</v>
      </c>
      <c r="N85" t="s">
        <v>152</v>
      </c>
      <c r="O85">
        <v>27</v>
      </c>
      <c r="P85">
        <v>4133</v>
      </c>
      <c r="Q85">
        <v>0.01</v>
      </c>
      <c r="R85">
        <v>17</v>
      </c>
      <c r="S85">
        <v>10</v>
      </c>
      <c r="T85">
        <v>4106</v>
      </c>
      <c r="U85" t="s">
        <v>1628</v>
      </c>
    </row>
    <row r="86" spans="1:21" x14ac:dyDescent="0.25">
      <c r="A86" t="s">
        <v>1675</v>
      </c>
      <c r="B86" t="s">
        <v>501</v>
      </c>
      <c r="C86">
        <v>117</v>
      </c>
      <c r="D86">
        <v>2819</v>
      </c>
      <c r="E86">
        <v>0.04</v>
      </c>
      <c r="F86">
        <v>59</v>
      </c>
      <c r="G86">
        <v>58</v>
      </c>
      <c r="H86">
        <v>2702</v>
      </c>
      <c r="I86" t="s">
        <v>1628</v>
      </c>
      <c r="M86" t="s">
        <v>443</v>
      </c>
      <c r="N86" t="s">
        <v>442</v>
      </c>
      <c r="O86">
        <v>292</v>
      </c>
      <c r="P86">
        <v>20801</v>
      </c>
      <c r="Q86">
        <v>0.01</v>
      </c>
      <c r="R86">
        <v>142</v>
      </c>
      <c r="S86">
        <v>150</v>
      </c>
      <c r="T86">
        <v>20509</v>
      </c>
      <c r="U86" t="s">
        <v>1628</v>
      </c>
    </row>
    <row r="87" spans="1:21" x14ac:dyDescent="0.25">
      <c r="A87" t="s">
        <v>1676</v>
      </c>
      <c r="B87" t="s">
        <v>412</v>
      </c>
      <c r="C87">
        <v>125</v>
      </c>
      <c r="D87">
        <v>4267</v>
      </c>
      <c r="E87">
        <v>0.03</v>
      </c>
      <c r="F87">
        <v>50</v>
      </c>
      <c r="G87">
        <v>75</v>
      </c>
      <c r="H87">
        <v>4142</v>
      </c>
      <c r="I87" t="s">
        <v>1628</v>
      </c>
      <c r="M87" t="s">
        <v>1675</v>
      </c>
      <c r="N87" t="s">
        <v>501</v>
      </c>
      <c r="O87">
        <v>49</v>
      </c>
      <c r="P87">
        <v>2819</v>
      </c>
      <c r="Q87">
        <v>0.02</v>
      </c>
      <c r="R87">
        <v>22</v>
      </c>
      <c r="S87">
        <v>27</v>
      </c>
      <c r="T87">
        <v>2770</v>
      </c>
      <c r="U87" t="s">
        <v>1628</v>
      </c>
    </row>
    <row r="88" spans="1:21" x14ac:dyDescent="0.25">
      <c r="A88" t="s">
        <v>138</v>
      </c>
      <c r="B88" t="s">
        <v>137</v>
      </c>
      <c r="C88">
        <v>203</v>
      </c>
      <c r="D88">
        <v>5357</v>
      </c>
      <c r="E88">
        <v>0.04</v>
      </c>
      <c r="F88">
        <v>68</v>
      </c>
      <c r="G88">
        <v>135</v>
      </c>
      <c r="H88">
        <v>5154</v>
      </c>
      <c r="I88" t="s">
        <v>1628</v>
      </c>
      <c r="M88" t="s">
        <v>1676</v>
      </c>
      <c r="N88" t="s">
        <v>412</v>
      </c>
      <c r="O88">
        <v>54</v>
      </c>
      <c r="P88">
        <v>4267</v>
      </c>
      <c r="Q88">
        <v>0.01</v>
      </c>
      <c r="R88">
        <v>32</v>
      </c>
      <c r="S88">
        <v>22</v>
      </c>
      <c r="T88">
        <v>4213</v>
      </c>
      <c r="U88" t="s">
        <v>1628</v>
      </c>
    </row>
    <row r="89" spans="1:21" x14ac:dyDescent="0.25">
      <c r="A89" t="s">
        <v>1677</v>
      </c>
      <c r="B89" t="s">
        <v>978</v>
      </c>
      <c r="C89">
        <v>223</v>
      </c>
      <c r="D89">
        <v>5920</v>
      </c>
      <c r="E89">
        <v>0.04</v>
      </c>
      <c r="F89">
        <v>89</v>
      </c>
      <c r="G89">
        <v>134</v>
      </c>
      <c r="H89">
        <v>5697</v>
      </c>
      <c r="I89" t="s">
        <v>1628</v>
      </c>
      <c r="M89" t="s">
        <v>138</v>
      </c>
      <c r="N89" t="s">
        <v>137</v>
      </c>
      <c r="O89">
        <v>89</v>
      </c>
      <c r="P89">
        <v>5357</v>
      </c>
      <c r="Q89">
        <v>0.02</v>
      </c>
      <c r="R89">
        <v>34</v>
      </c>
      <c r="S89">
        <v>55</v>
      </c>
      <c r="T89">
        <v>5268</v>
      </c>
      <c r="U89" t="s">
        <v>1628</v>
      </c>
    </row>
    <row r="90" spans="1:21" x14ac:dyDescent="0.25">
      <c r="A90" t="s">
        <v>1474</v>
      </c>
      <c r="B90" t="s">
        <v>465</v>
      </c>
      <c r="C90">
        <v>197</v>
      </c>
      <c r="D90">
        <v>4221</v>
      </c>
      <c r="E90">
        <v>0.05</v>
      </c>
      <c r="F90">
        <v>65</v>
      </c>
      <c r="G90">
        <v>132</v>
      </c>
      <c r="H90">
        <v>4024</v>
      </c>
      <c r="I90" t="s">
        <v>1628</v>
      </c>
      <c r="M90" t="s">
        <v>1677</v>
      </c>
      <c r="N90" t="s">
        <v>978</v>
      </c>
      <c r="O90">
        <v>26</v>
      </c>
      <c r="P90">
        <v>5920</v>
      </c>
      <c r="Q90">
        <v>0.01</v>
      </c>
      <c r="R90">
        <v>13</v>
      </c>
      <c r="S90">
        <v>13</v>
      </c>
      <c r="T90">
        <v>5894</v>
      </c>
      <c r="U90" t="s">
        <v>1628</v>
      </c>
    </row>
    <row r="91" spans="1:21" x14ac:dyDescent="0.25">
      <c r="A91" t="s">
        <v>827</v>
      </c>
      <c r="B91" t="s">
        <v>826</v>
      </c>
      <c r="C91">
        <v>195</v>
      </c>
      <c r="D91">
        <v>6119</v>
      </c>
      <c r="E91">
        <v>0.03</v>
      </c>
      <c r="F91">
        <v>86</v>
      </c>
      <c r="G91">
        <v>109</v>
      </c>
      <c r="H91">
        <v>5924</v>
      </c>
      <c r="I91" t="s">
        <v>1628</v>
      </c>
      <c r="M91" t="s">
        <v>1474</v>
      </c>
      <c r="N91" t="s">
        <v>465</v>
      </c>
      <c r="O91">
        <v>57</v>
      </c>
      <c r="P91">
        <v>4221</v>
      </c>
      <c r="Q91">
        <v>0.01</v>
      </c>
      <c r="R91">
        <v>29</v>
      </c>
      <c r="S91">
        <v>28</v>
      </c>
      <c r="T91">
        <v>4164</v>
      </c>
      <c r="U91" t="s">
        <v>1628</v>
      </c>
    </row>
    <row r="92" spans="1:21" x14ac:dyDescent="0.25">
      <c r="A92" t="s">
        <v>458</v>
      </c>
      <c r="B92" t="s">
        <v>457</v>
      </c>
      <c r="C92">
        <v>133</v>
      </c>
      <c r="D92">
        <v>3801</v>
      </c>
      <c r="E92">
        <v>0.03</v>
      </c>
      <c r="F92">
        <v>63</v>
      </c>
      <c r="G92">
        <v>70</v>
      </c>
      <c r="H92">
        <v>3668</v>
      </c>
      <c r="I92" t="s">
        <v>1628</v>
      </c>
      <c r="M92" t="s">
        <v>827</v>
      </c>
      <c r="N92" t="s">
        <v>826</v>
      </c>
      <c r="O92">
        <v>16</v>
      </c>
      <c r="P92">
        <v>6119</v>
      </c>
      <c r="Q92">
        <v>0.01</v>
      </c>
      <c r="R92">
        <v>6</v>
      </c>
      <c r="S92">
        <v>10</v>
      </c>
      <c r="T92">
        <v>6103</v>
      </c>
      <c r="U92" t="s">
        <v>1628</v>
      </c>
    </row>
    <row r="93" spans="1:21" x14ac:dyDescent="0.25">
      <c r="A93" t="s">
        <v>882</v>
      </c>
      <c r="B93" t="s">
        <v>881</v>
      </c>
      <c r="C93">
        <v>111</v>
      </c>
      <c r="D93">
        <v>3537</v>
      </c>
      <c r="E93">
        <v>0.03</v>
      </c>
      <c r="F93">
        <v>50</v>
      </c>
      <c r="G93">
        <v>61</v>
      </c>
      <c r="H93">
        <v>3426</v>
      </c>
      <c r="I93" t="s">
        <v>1628</v>
      </c>
      <c r="M93" t="s">
        <v>458</v>
      </c>
      <c r="N93" t="s">
        <v>457</v>
      </c>
      <c r="O93">
        <v>63</v>
      </c>
      <c r="P93">
        <v>3801</v>
      </c>
      <c r="Q93">
        <v>0.02</v>
      </c>
      <c r="R93">
        <v>32</v>
      </c>
      <c r="S93">
        <v>31</v>
      </c>
      <c r="T93">
        <v>3738</v>
      </c>
      <c r="U93" t="s">
        <v>1628</v>
      </c>
    </row>
    <row r="94" spans="1:21" x14ac:dyDescent="0.25">
      <c r="A94" t="s">
        <v>1450</v>
      </c>
      <c r="B94" t="s">
        <v>555</v>
      </c>
      <c r="C94">
        <v>239</v>
      </c>
      <c r="D94">
        <v>5649</v>
      </c>
      <c r="E94">
        <v>0.04</v>
      </c>
      <c r="F94">
        <v>96</v>
      </c>
      <c r="G94">
        <v>143</v>
      </c>
      <c r="H94">
        <v>5410</v>
      </c>
      <c r="I94" t="s">
        <v>1628</v>
      </c>
      <c r="M94" t="s">
        <v>882</v>
      </c>
      <c r="N94" t="s">
        <v>881</v>
      </c>
      <c r="O94">
        <v>28</v>
      </c>
      <c r="P94">
        <v>3537</v>
      </c>
      <c r="Q94">
        <v>0.01</v>
      </c>
      <c r="R94">
        <v>10</v>
      </c>
      <c r="S94">
        <v>18</v>
      </c>
      <c r="T94">
        <v>3509</v>
      </c>
      <c r="U94" t="s">
        <v>1628</v>
      </c>
    </row>
    <row r="95" spans="1:21" x14ac:dyDescent="0.25">
      <c r="A95" t="s">
        <v>1678</v>
      </c>
      <c r="B95" t="s">
        <v>14</v>
      </c>
      <c r="C95">
        <v>196</v>
      </c>
      <c r="D95">
        <v>5905</v>
      </c>
      <c r="E95">
        <v>0.03</v>
      </c>
      <c r="F95">
        <v>81</v>
      </c>
      <c r="G95">
        <v>115</v>
      </c>
      <c r="H95">
        <v>5709</v>
      </c>
      <c r="I95" t="s">
        <v>1628</v>
      </c>
      <c r="M95" t="s">
        <v>1450</v>
      </c>
      <c r="N95" t="s">
        <v>555</v>
      </c>
      <c r="O95">
        <v>74</v>
      </c>
      <c r="P95">
        <v>5649</v>
      </c>
      <c r="Q95">
        <v>0.01</v>
      </c>
      <c r="R95">
        <v>34</v>
      </c>
      <c r="S95">
        <v>40</v>
      </c>
      <c r="T95">
        <v>5575</v>
      </c>
      <c r="U95" t="s">
        <v>1628</v>
      </c>
    </row>
    <row r="96" spans="1:21" x14ac:dyDescent="0.25">
      <c r="A96" t="s">
        <v>1679</v>
      </c>
      <c r="B96" t="s">
        <v>871</v>
      </c>
      <c r="C96">
        <v>249</v>
      </c>
      <c r="D96">
        <v>6670</v>
      </c>
      <c r="E96">
        <v>0.04</v>
      </c>
      <c r="F96">
        <v>113</v>
      </c>
      <c r="G96">
        <v>136</v>
      </c>
      <c r="H96">
        <v>6421</v>
      </c>
      <c r="I96" t="s">
        <v>1628</v>
      </c>
      <c r="M96" t="s">
        <v>1678</v>
      </c>
      <c r="N96" t="s">
        <v>14</v>
      </c>
      <c r="O96">
        <v>71</v>
      </c>
      <c r="P96">
        <v>5905</v>
      </c>
      <c r="Q96">
        <v>0.01</v>
      </c>
      <c r="R96">
        <v>38</v>
      </c>
      <c r="S96">
        <v>33</v>
      </c>
      <c r="T96">
        <v>5834</v>
      </c>
      <c r="U96" t="s">
        <v>1628</v>
      </c>
    </row>
    <row r="97" spans="1:21" x14ac:dyDescent="0.25">
      <c r="A97" t="s">
        <v>1680</v>
      </c>
      <c r="B97" t="s">
        <v>39</v>
      </c>
      <c r="C97">
        <v>261</v>
      </c>
      <c r="D97">
        <v>5853</v>
      </c>
      <c r="E97">
        <v>0.04</v>
      </c>
      <c r="F97">
        <v>105</v>
      </c>
      <c r="G97">
        <v>156</v>
      </c>
      <c r="H97">
        <v>5592</v>
      </c>
      <c r="I97" t="s">
        <v>1628</v>
      </c>
      <c r="M97" t="s">
        <v>1679</v>
      </c>
      <c r="N97" t="s">
        <v>871</v>
      </c>
      <c r="O97">
        <v>68</v>
      </c>
      <c r="P97">
        <v>6670</v>
      </c>
      <c r="Q97">
        <v>0.01</v>
      </c>
      <c r="R97">
        <v>38</v>
      </c>
      <c r="S97">
        <v>30</v>
      </c>
      <c r="T97">
        <v>6602</v>
      </c>
      <c r="U97" t="s">
        <v>1628</v>
      </c>
    </row>
    <row r="98" spans="1:21" x14ac:dyDescent="0.25">
      <c r="A98" t="s">
        <v>1681</v>
      </c>
      <c r="B98" t="s">
        <v>166</v>
      </c>
      <c r="C98">
        <v>182</v>
      </c>
      <c r="D98">
        <v>5823</v>
      </c>
      <c r="E98">
        <v>0.03</v>
      </c>
      <c r="F98">
        <v>66</v>
      </c>
      <c r="G98">
        <v>116</v>
      </c>
      <c r="H98">
        <v>5641</v>
      </c>
      <c r="I98" t="s">
        <v>1628</v>
      </c>
      <c r="M98" t="s">
        <v>1680</v>
      </c>
      <c r="N98" t="s">
        <v>39</v>
      </c>
      <c r="O98">
        <v>79</v>
      </c>
      <c r="P98">
        <v>5853</v>
      </c>
      <c r="Q98">
        <v>0.01</v>
      </c>
      <c r="R98">
        <v>44</v>
      </c>
      <c r="S98">
        <v>35</v>
      </c>
      <c r="T98">
        <v>5774</v>
      </c>
      <c r="U98" t="s">
        <v>1628</v>
      </c>
    </row>
    <row r="99" spans="1:21" x14ac:dyDescent="0.25">
      <c r="A99" t="s">
        <v>1603</v>
      </c>
      <c r="B99" t="s">
        <v>51</v>
      </c>
      <c r="C99">
        <v>401</v>
      </c>
      <c r="D99">
        <v>8710</v>
      </c>
      <c r="E99">
        <v>0.05</v>
      </c>
      <c r="F99">
        <v>137</v>
      </c>
      <c r="G99">
        <v>264</v>
      </c>
      <c r="H99">
        <v>8309</v>
      </c>
      <c r="I99" t="s">
        <v>1628</v>
      </c>
      <c r="M99" t="s">
        <v>1681</v>
      </c>
      <c r="N99" t="s">
        <v>166</v>
      </c>
      <c r="O99">
        <v>85</v>
      </c>
      <c r="P99">
        <v>5823</v>
      </c>
      <c r="Q99">
        <v>0.01</v>
      </c>
      <c r="R99">
        <v>34</v>
      </c>
      <c r="S99">
        <v>51</v>
      </c>
      <c r="T99">
        <v>5738</v>
      </c>
      <c r="U99" t="s">
        <v>1628</v>
      </c>
    </row>
    <row r="100" spans="1:21" x14ac:dyDescent="0.25">
      <c r="A100" t="s">
        <v>896</v>
      </c>
      <c r="B100" t="s">
        <v>895</v>
      </c>
      <c r="C100">
        <v>318</v>
      </c>
      <c r="D100">
        <v>7340</v>
      </c>
      <c r="E100">
        <v>0.04</v>
      </c>
      <c r="F100">
        <v>129</v>
      </c>
      <c r="G100">
        <v>189</v>
      </c>
      <c r="H100">
        <v>7022</v>
      </c>
      <c r="I100" t="s">
        <v>1628</v>
      </c>
      <c r="M100" t="s">
        <v>1603</v>
      </c>
      <c r="N100" t="s">
        <v>51</v>
      </c>
      <c r="O100">
        <v>241</v>
      </c>
      <c r="P100">
        <v>8710</v>
      </c>
      <c r="Q100">
        <v>0.03</v>
      </c>
      <c r="R100">
        <v>109</v>
      </c>
      <c r="S100">
        <v>132</v>
      </c>
      <c r="T100">
        <v>8469</v>
      </c>
      <c r="U100" t="s">
        <v>1628</v>
      </c>
    </row>
    <row r="101" spans="1:21" x14ac:dyDescent="0.25">
      <c r="A101" t="s">
        <v>1682</v>
      </c>
      <c r="B101" t="s">
        <v>395</v>
      </c>
      <c r="C101">
        <v>109</v>
      </c>
      <c r="D101">
        <v>4131</v>
      </c>
      <c r="E101">
        <v>0.03</v>
      </c>
      <c r="F101">
        <v>46</v>
      </c>
      <c r="G101">
        <v>63</v>
      </c>
      <c r="H101">
        <v>4022</v>
      </c>
      <c r="I101" t="s">
        <v>1628</v>
      </c>
      <c r="M101" t="s">
        <v>896</v>
      </c>
      <c r="N101" t="s">
        <v>895</v>
      </c>
      <c r="O101">
        <v>46</v>
      </c>
      <c r="P101">
        <v>7340</v>
      </c>
      <c r="Q101">
        <v>0.01</v>
      </c>
      <c r="R101">
        <v>23</v>
      </c>
      <c r="S101">
        <v>23</v>
      </c>
      <c r="T101">
        <v>7294</v>
      </c>
      <c r="U101" t="s">
        <v>1628</v>
      </c>
    </row>
    <row r="102" spans="1:21" x14ac:dyDescent="0.25">
      <c r="A102" t="s">
        <v>58</v>
      </c>
      <c r="B102" t="s">
        <v>57</v>
      </c>
      <c r="C102">
        <v>139</v>
      </c>
      <c r="D102">
        <v>6231</v>
      </c>
      <c r="E102">
        <v>0.02</v>
      </c>
      <c r="F102">
        <v>58</v>
      </c>
      <c r="G102">
        <v>81</v>
      </c>
      <c r="H102">
        <v>6092</v>
      </c>
      <c r="I102" t="s">
        <v>1628</v>
      </c>
      <c r="M102" t="s">
        <v>1682</v>
      </c>
      <c r="N102" t="s">
        <v>395</v>
      </c>
      <c r="O102">
        <v>52</v>
      </c>
      <c r="P102">
        <v>4131</v>
      </c>
      <c r="Q102">
        <v>0.01</v>
      </c>
      <c r="R102">
        <v>26</v>
      </c>
      <c r="S102">
        <v>26</v>
      </c>
      <c r="T102">
        <v>4079</v>
      </c>
      <c r="U102" t="s">
        <v>1628</v>
      </c>
    </row>
    <row r="103" spans="1:21" x14ac:dyDescent="0.25">
      <c r="A103" t="s">
        <v>491</v>
      </c>
      <c r="B103" t="s">
        <v>490</v>
      </c>
      <c r="C103">
        <v>641</v>
      </c>
      <c r="D103">
        <v>14676</v>
      </c>
      <c r="E103">
        <v>0.04</v>
      </c>
      <c r="F103">
        <v>238</v>
      </c>
      <c r="G103">
        <v>403</v>
      </c>
      <c r="H103">
        <v>14035</v>
      </c>
      <c r="I103" t="s">
        <v>1628</v>
      </c>
      <c r="M103" t="s">
        <v>58</v>
      </c>
      <c r="N103" t="s">
        <v>57</v>
      </c>
      <c r="O103">
        <v>78</v>
      </c>
      <c r="P103">
        <v>6231</v>
      </c>
      <c r="Q103">
        <v>0.01</v>
      </c>
      <c r="R103">
        <v>36</v>
      </c>
      <c r="S103">
        <v>42</v>
      </c>
      <c r="T103">
        <v>6153</v>
      </c>
      <c r="U103" t="s">
        <v>1628</v>
      </c>
    </row>
    <row r="104" spans="1:21" x14ac:dyDescent="0.25">
      <c r="A104" t="s">
        <v>1683</v>
      </c>
      <c r="B104" t="s">
        <v>515</v>
      </c>
      <c r="C104">
        <v>242</v>
      </c>
      <c r="D104">
        <v>5036</v>
      </c>
      <c r="E104">
        <v>0.05</v>
      </c>
      <c r="F104">
        <v>109</v>
      </c>
      <c r="G104">
        <v>133</v>
      </c>
      <c r="H104">
        <v>4794</v>
      </c>
      <c r="I104" t="s">
        <v>1628</v>
      </c>
      <c r="M104" t="s">
        <v>491</v>
      </c>
      <c r="N104" t="s">
        <v>490</v>
      </c>
      <c r="O104">
        <v>289</v>
      </c>
      <c r="P104">
        <v>14676</v>
      </c>
      <c r="Q104">
        <v>0.02</v>
      </c>
      <c r="R104">
        <v>133</v>
      </c>
      <c r="S104">
        <v>156</v>
      </c>
      <c r="T104">
        <v>14387</v>
      </c>
      <c r="U104" t="s">
        <v>1628</v>
      </c>
    </row>
    <row r="105" spans="1:21" x14ac:dyDescent="0.25">
      <c r="A105" t="s">
        <v>1584</v>
      </c>
      <c r="B105" t="s">
        <v>162</v>
      </c>
      <c r="C105">
        <v>232</v>
      </c>
      <c r="D105">
        <v>6917</v>
      </c>
      <c r="E105">
        <v>0.03</v>
      </c>
      <c r="F105">
        <v>87</v>
      </c>
      <c r="G105">
        <v>145</v>
      </c>
      <c r="H105">
        <v>6685</v>
      </c>
      <c r="I105" t="s">
        <v>1628</v>
      </c>
      <c r="M105" t="s">
        <v>1683</v>
      </c>
      <c r="N105" t="s">
        <v>515</v>
      </c>
      <c r="O105">
        <v>106</v>
      </c>
      <c r="P105">
        <v>5036</v>
      </c>
      <c r="Q105">
        <v>0.02</v>
      </c>
      <c r="R105">
        <v>52</v>
      </c>
      <c r="S105">
        <v>54</v>
      </c>
      <c r="T105">
        <v>4930</v>
      </c>
      <c r="U105" t="s">
        <v>1628</v>
      </c>
    </row>
    <row r="106" spans="1:21" x14ac:dyDescent="0.25">
      <c r="A106" t="s">
        <v>1684</v>
      </c>
      <c r="B106" t="s">
        <v>525</v>
      </c>
      <c r="C106">
        <v>644</v>
      </c>
      <c r="D106">
        <v>13641</v>
      </c>
      <c r="E106">
        <v>0.05</v>
      </c>
      <c r="F106">
        <v>266</v>
      </c>
      <c r="G106">
        <v>378</v>
      </c>
      <c r="H106">
        <v>12997</v>
      </c>
      <c r="I106" t="s">
        <v>1628</v>
      </c>
      <c r="M106" t="s">
        <v>1584</v>
      </c>
      <c r="N106" t="s">
        <v>162</v>
      </c>
      <c r="O106">
        <v>82</v>
      </c>
      <c r="P106">
        <v>6917</v>
      </c>
      <c r="Q106">
        <v>0.01</v>
      </c>
      <c r="R106">
        <v>39</v>
      </c>
      <c r="S106">
        <v>43</v>
      </c>
      <c r="T106">
        <v>6835</v>
      </c>
      <c r="U106" t="s">
        <v>1628</v>
      </c>
    </row>
    <row r="107" spans="1:21" x14ac:dyDescent="0.25">
      <c r="A107" t="s">
        <v>1685</v>
      </c>
      <c r="B107" t="s">
        <v>980</v>
      </c>
      <c r="C107">
        <v>645</v>
      </c>
      <c r="D107">
        <v>10881</v>
      </c>
      <c r="E107">
        <v>0.06</v>
      </c>
      <c r="F107">
        <v>302</v>
      </c>
      <c r="G107">
        <v>343</v>
      </c>
      <c r="H107">
        <v>10236</v>
      </c>
      <c r="I107" t="s">
        <v>1628</v>
      </c>
      <c r="M107" t="s">
        <v>1684</v>
      </c>
      <c r="N107" t="s">
        <v>525</v>
      </c>
      <c r="O107">
        <v>263</v>
      </c>
      <c r="P107">
        <v>13641</v>
      </c>
      <c r="Q107">
        <v>0.02</v>
      </c>
      <c r="R107">
        <v>130</v>
      </c>
      <c r="S107">
        <v>133</v>
      </c>
      <c r="T107">
        <v>13378</v>
      </c>
      <c r="U107" t="s">
        <v>1628</v>
      </c>
    </row>
    <row r="108" spans="1:21" x14ac:dyDescent="0.25">
      <c r="A108" t="s">
        <v>1686</v>
      </c>
      <c r="B108" t="s">
        <v>1008</v>
      </c>
      <c r="C108">
        <v>667</v>
      </c>
      <c r="D108">
        <v>32447</v>
      </c>
      <c r="E108">
        <v>0.02</v>
      </c>
      <c r="F108">
        <v>284</v>
      </c>
      <c r="G108">
        <v>383</v>
      </c>
      <c r="H108">
        <v>31780</v>
      </c>
      <c r="I108" t="s">
        <v>1628</v>
      </c>
      <c r="M108" t="s">
        <v>1685</v>
      </c>
      <c r="N108" t="s">
        <v>980</v>
      </c>
      <c r="O108">
        <v>95</v>
      </c>
      <c r="P108">
        <v>10881</v>
      </c>
      <c r="Q108">
        <v>0.01</v>
      </c>
      <c r="R108">
        <v>60</v>
      </c>
      <c r="S108">
        <v>35</v>
      </c>
      <c r="T108">
        <v>10786</v>
      </c>
      <c r="U108" t="s">
        <v>1628</v>
      </c>
    </row>
    <row r="109" spans="1:21" x14ac:dyDescent="0.25">
      <c r="A109" t="s">
        <v>1687</v>
      </c>
      <c r="B109" t="s">
        <v>486</v>
      </c>
      <c r="C109">
        <v>308</v>
      </c>
      <c r="D109">
        <v>8923</v>
      </c>
      <c r="E109">
        <v>0.03</v>
      </c>
      <c r="F109">
        <v>139</v>
      </c>
      <c r="G109">
        <v>169</v>
      </c>
      <c r="H109">
        <v>8615</v>
      </c>
      <c r="I109" t="s">
        <v>1628</v>
      </c>
      <c r="M109" t="s">
        <v>1686</v>
      </c>
      <c r="N109" t="s">
        <v>1008</v>
      </c>
      <c r="O109">
        <v>100</v>
      </c>
      <c r="P109">
        <v>32447</v>
      </c>
      <c r="Q109">
        <v>0.01</v>
      </c>
      <c r="R109">
        <v>68</v>
      </c>
      <c r="S109">
        <v>32</v>
      </c>
      <c r="T109">
        <v>32347</v>
      </c>
      <c r="U109" t="s">
        <v>1628</v>
      </c>
    </row>
    <row r="110" spans="1:21" x14ac:dyDescent="0.25">
      <c r="A110" t="s">
        <v>116</v>
      </c>
      <c r="B110" t="s">
        <v>115</v>
      </c>
      <c r="C110">
        <v>319</v>
      </c>
      <c r="D110">
        <v>9912</v>
      </c>
      <c r="E110">
        <v>0.03</v>
      </c>
      <c r="F110">
        <v>131</v>
      </c>
      <c r="G110">
        <v>188</v>
      </c>
      <c r="H110">
        <v>9593</v>
      </c>
      <c r="I110" t="s">
        <v>1628</v>
      </c>
      <c r="M110" t="s">
        <v>1687</v>
      </c>
      <c r="N110" t="s">
        <v>486</v>
      </c>
      <c r="O110">
        <v>68</v>
      </c>
      <c r="P110">
        <v>8923</v>
      </c>
      <c r="Q110">
        <v>0.01</v>
      </c>
      <c r="R110">
        <v>34</v>
      </c>
      <c r="S110">
        <v>34</v>
      </c>
      <c r="T110">
        <v>8855</v>
      </c>
      <c r="U110" t="s">
        <v>1628</v>
      </c>
    </row>
    <row r="111" spans="1:21" x14ac:dyDescent="0.25">
      <c r="A111" t="s">
        <v>822</v>
      </c>
      <c r="B111" t="s">
        <v>821</v>
      </c>
      <c r="C111">
        <v>338</v>
      </c>
      <c r="D111">
        <v>6709</v>
      </c>
      <c r="E111">
        <v>0.05</v>
      </c>
      <c r="F111">
        <v>169</v>
      </c>
      <c r="G111">
        <v>169</v>
      </c>
      <c r="H111">
        <v>6371</v>
      </c>
      <c r="I111" t="s">
        <v>1628</v>
      </c>
      <c r="M111" t="s">
        <v>116</v>
      </c>
      <c r="N111" t="s">
        <v>115</v>
      </c>
      <c r="O111">
        <v>91</v>
      </c>
      <c r="P111">
        <v>9912</v>
      </c>
      <c r="Q111">
        <v>0.01</v>
      </c>
      <c r="R111">
        <v>56</v>
      </c>
      <c r="S111">
        <v>35</v>
      </c>
      <c r="T111">
        <v>9821</v>
      </c>
      <c r="U111" t="s">
        <v>1628</v>
      </c>
    </row>
    <row r="112" spans="1:21" x14ac:dyDescent="0.25">
      <c r="A112" t="s">
        <v>1688</v>
      </c>
      <c r="B112" t="s">
        <v>34</v>
      </c>
      <c r="C112">
        <v>442</v>
      </c>
      <c r="D112">
        <v>21262</v>
      </c>
      <c r="E112">
        <v>0.02</v>
      </c>
      <c r="F112">
        <v>164</v>
      </c>
      <c r="G112">
        <v>278</v>
      </c>
      <c r="H112">
        <v>20820</v>
      </c>
      <c r="I112" t="s">
        <v>1628</v>
      </c>
      <c r="M112" t="s">
        <v>822</v>
      </c>
      <c r="N112" t="s">
        <v>821</v>
      </c>
      <c r="O112">
        <v>24</v>
      </c>
      <c r="P112">
        <v>6709</v>
      </c>
      <c r="Q112">
        <v>0.01</v>
      </c>
      <c r="R112">
        <v>13</v>
      </c>
      <c r="S112">
        <v>11</v>
      </c>
      <c r="T112">
        <v>6685</v>
      </c>
      <c r="U112" t="s">
        <v>1628</v>
      </c>
    </row>
    <row r="113" spans="1:21" x14ac:dyDescent="0.25">
      <c r="A113" t="s">
        <v>1689</v>
      </c>
      <c r="B113" t="s">
        <v>157</v>
      </c>
      <c r="C113">
        <v>155</v>
      </c>
      <c r="D113">
        <v>5810</v>
      </c>
      <c r="E113">
        <v>0.03</v>
      </c>
      <c r="F113">
        <v>75</v>
      </c>
      <c r="G113">
        <v>80</v>
      </c>
      <c r="H113">
        <v>5655</v>
      </c>
      <c r="I113" t="s">
        <v>1628</v>
      </c>
      <c r="M113" t="s">
        <v>1688</v>
      </c>
      <c r="N113" t="s">
        <v>34</v>
      </c>
      <c r="O113">
        <v>100</v>
      </c>
      <c r="P113">
        <v>21262</v>
      </c>
      <c r="Q113">
        <v>0.01</v>
      </c>
      <c r="R113">
        <v>58</v>
      </c>
      <c r="S113">
        <v>42</v>
      </c>
      <c r="T113">
        <v>21162</v>
      </c>
      <c r="U113" t="s">
        <v>1628</v>
      </c>
    </row>
    <row r="114" spans="1:21" x14ac:dyDescent="0.25">
      <c r="A114" t="s">
        <v>954</v>
      </c>
      <c r="B114" t="s">
        <v>953</v>
      </c>
      <c r="C114">
        <v>227</v>
      </c>
      <c r="D114">
        <v>4699</v>
      </c>
      <c r="E114">
        <v>0.05</v>
      </c>
      <c r="F114">
        <v>113</v>
      </c>
      <c r="G114">
        <v>114</v>
      </c>
      <c r="H114">
        <v>4472</v>
      </c>
      <c r="I114" t="s">
        <v>1628</v>
      </c>
      <c r="M114" t="s">
        <v>1689</v>
      </c>
      <c r="N114" t="s">
        <v>157</v>
      </c>
      <c r="O114">
        <v>59</v>
      </c>
      <c r="P114">
        <v>5810</v>
      </c>
      <c r="Q114">
        <v>0.01</v>
      </c>
      <c r="R114">
        <v>33</v>
      </c>
      <c r="S114">
        <v>26</v>
      </c>
      <c r="T114">
        <v>5751</v>
      </c>
      <c r="U114" t="s">
        <v>1628</v>
      </c>
    </row>
    <row r="115" spans="1:21" x14ac:dyDescent="0.25">
      <c r="A115" t="s">
        <v>1582</v>
      </c>
      <c r="C115">
        <v>33157</v>
      </c>
      <c r="D115">
        <v>851718</v>
      </c>
      <c r="E115">
        <v>0.04</v>
      </c>
      <c r="F115">
        <v>13583</v>
      </c>
      <c r="G115">
        <v>19574</v>
      </c>
      <c r="H115">
        <v>818561</v>
      </c>
      <c r="M115" t="s">
        <v>954</v>
      </c>
      <c r="N115" t="s">
        <v>953</v>
      </c>
      <c r="O115">
        <v>49</v>
      </c>
      <c r="P115">
        <v>4699</v>
      </c>
      <c r="Q115">
        <v>0.01</v>
      </c>
      <c r="R115">
        <v>30</v>
      </c>
      <c r="S115">
        <v>19</v>
      </c>
      <c r="T115">
        <v>4650</v>
      </c>
      <c r="U115" t="s">
        <v>1628</v>
      </c>
    </row>
    <row r="116" spans="1:21" x14ac:dyDescent="0.25">
      <c r="M116" t="s">
        <v>1582</v>
      </c>
      <c r="O116">
        <v>9789</v>
      </c>
      <c r="P116">
        <v>851718</v>
      </c>
      <c r="Q116">
        <v>0.01</v>
      </c>
      <c r="R116">
        <v>4835</v>
      </c>
      <c r="S116">
        <v>4954</v>
      </c>
      <c r="T116">
        <v>841929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AD2611"/>
  <sheetViews>
    <sheetView topLeftCell="G1" workbookViewId="0">
      <selection activeCell="L28" sqref="L28"/>
    </sheetView>
  </sheetViews>
  <sheetFormatPr defaultRowHeight="15" x14ac:dyDescent="0.25"/>
  <cols>
    <col min="1" max="1" width="10.85546875" bestFit="1" customWidth="1"/>
    <col min="2" max="2" width="7.85546875" style="2" bestFit="1" customWidth="1"/>
    <col min="3" max="3" width="8.5703125" style="2" bestFit="1" customWidth="1"/>
    <col min="4" max="4" width="26.140625" bestFit="1" customWidth="1"/>
    <col min="5" max="5" width="27.85546875" bestFit="1" customWidth="1"/>
    <col min="6" max="6" width="46.7109375" bestFit="1" customWidth="1"/>
    <col min="7" max="7" width="33" bestFit="1" customWidth="1"/>
    <col min="8" max="8" width="30.85546875" bestFit="1" customWidth="1"/>
    <col min="9" max="9" width="33.42578125" bestFit="1" customWidth="1"/>
    <col min="10" max="10" width="28.42578125" bestFit="1" customWidth="1"/>
    <col min="11" max="11" width="25.85546875" bestFit="1" customWidth="1"/>
    <col min="12" max="12" width="21.140625" bestFit="1" customWidth="1"/>
    <col min="13" max="13" width="31.28515625" bestFit="1" customWidth="1"/>
    <col min="14" max="14" width="29.140625" bestFit="1" customWidth="1"/>
    <col min="15" max="15" width="24" bestFit="1" customWidth="1"/>
    <col min="16" max="16" width="21.42578125" bestFit="1" customWidth="1"/>
    <col min="17" max="17" width="49.42578125" bestFit="1" customWidth="1"/>
    <col min="18" max="18" width="54.140625" bestFit="1" customWidth="1"/>
    <col min="19" max="19" width="24.42578125" bestFit="1" customWidth="1"/>
    <col min="20" max="20" width="19.5703125" bestFit="1" customWidth="1"/>
    <col min="21" max="21" width="47.7109375" bestFit="1" customWidth="1"/>
    <col min="22" max="22" width="19.85546875" bestFit="1" customWidth="1"/>
    <col min="23" max="23" width="52.42578125" bestFit="1" customWidth="1"/>
    <col min="24" max="24" width="22.5703125" bestFit="1" customWidth="1"/>
    <col min="25" max="25" width="22.42578125" bestFit="1" customWidth="1"/>
    <col min="26" max="26" width="20.85546875" bestFit="1" customWidth="1"/>
    <col min="27" max="27" width="62.85546875" bestFit="1" customWidth="1"/>
    <col min="28" max="28" width="11.5703125" bestFit="1" customWidth="1"/>
    <col min="29" max="29" width="14.7109375" bestFit="1" customWidth="1"/>
    <col min="30" max="30" width="20.42578125" bestFit="1" customWidth="1"/>
    <col min="31" max="46" width="11.140625" bestFit="1" customWidth="1"/>
    <col min="47" max="57" width="12.140625" bestFit="1" customWidth="1"/>
    <col min="58" max="65" width="8.85546875" customWidth="1"/>
    <col min="66" max="67" width="10.7109375" bestFit="1" customWidth="1"/>
    <col min="69" max="69" width="29.85546875" bestFit="1" customWidth="1"/>
    <col min="70" max="70" width="49.140625" bestFit="1" customWidth="1"/>
    <col min="71" max="71" width="29" bestFit="1" customWidth="1"/>
    <col min="72" max="72" width="41.42578125" bestFit="1" customWidth="1"/>
    <col min="73" max="73" width="34.28515625" bestFit="1" customWidth="1"/>
    <col min="74" max="74" width="45.42578125" bestFit="1" customWidth="1"/>
    <col min="75" max="75" width="30" bestFit="1" customWidth="1"/>
    <col min="76" max="76" width="27.140625" bestFit="1" customWidth="1"/>
    <col min="77" max="77" width="40.28515625" bestFit="1" customWidth="1"/>
    <col min="78" max="78" width="25.85546875" bestFit="1" customWidth="1"/>
    <col min="79" max="79" width="47.42578125" bestFit="1" customWidth="1"/>
    <col min="80" max="80" width="14.85546875" bestFit="1" customWidth="1"/>
    <col min="81" max="81" width="67.5703125" bestFit="1" customWidth="1"/>
    <col min="82" max="82" width="12.28515625" bestFit="1" customWidth="1"/>
    <col min="83" max="83" width="15.7109375" bestFit="1" customWidth="1"/>
    <col min="84" max="84" width="21.5703125" bestFit="1" customWidth="1"/>
  </cols>
  <sheetData>
    <row r="1" spans="1:30" x14ac:dyDescent="0.25">
      <c r="A1" t="s">
        <v>1380</v>
      </c>
      <c r="B1" s="2" t="s">
        <v>1381</v>
      </c>
      <c r="C1" s="2" t="s">
        <v>1382</v>
      </c>
      <c r="D1" s="2" t="s">
        <v>1379</v>
      </c>
      <c r="E1" t="s">
        <v>1413</v>
      </c>
      <c r="F1" t="s">
        <v>1414</v>
      </c>
      <c r="G1" t="s">
        <v>1417</v>
      </c>
      <c r="H1" t="s">
        <v>1418</v>
      </c>
      <c r="I1" t="s">
        <v>1419</v>
      </c>
      <c r="J1" t="s">
        <v>1420</v>
      </c>
      <c r="K1" t="s">
        <v>1422</v>
      </c>
      <c r="L1" t="s">
        <v>1423</v>
      </c>
      <c r="M1" t="s">
        <v>1424</v>
      </c>
      <c r="N1" t="s">
        <v>1425</v>
      </c>
      <c r="O1" t="s">
        <v>1439</v>
      </c>
      <c r="P1" t="s">
        <v>1440</v>
      </c>
      <c r="Q1" t="s">
        <v>1441</v>
      </c>
      <c r="R1" t="s">
        <v>1442</v>
      </c>
      <c r="S1" t="s">
        <v>1443</v>
      </c>
      <c r="T1" t="s">
        <v>1444</v>
      </c>
      <c r="U1" t="s">
        <v>1445</v>
      </c>
      <c r="V1" t="s">
        <v>1446</v>
      </c>
      <c r="W1" t="s">
        <v>1447</v>
      </c>
      <c r="X1" t="s">
        <v>1448</v>
      </c>
      <c r="Y1" t="s">
        <v>1493</v>
      </c>
      <c r="Z1" t="s">
        <v>1491</v>
      </c>
      <c r="AA1" t="s">
        <v>1</v>
      </c>
      <c r="AB1" t="s">
        <v>2</v>
      </c>
      <c r="AC1" t="s">
        <v>4</v>
      </c>
      <c r="AD1" t="s">
        <v>5</v>
      </c>
    </row>
    <row r="2" spans="1:30" x14ac:dyDescent="0.25">
      <c r="A2" t="s">
        <v>1435</v>
      </c>
      <c r="B2">
        <v>44682</v>
      </c>
      <c r="C2">
        <v>44749</v>
      </c>
      <c r="D2" t="s">
        <v>542</v>
      </c>
      <c r="E2">
        <v>3322</v>
      </c>
      <c r="F2">
        <v>102</v>
      </c>
      <c r="G2">
        <v>0</v>
      </c>
      <c r="H2">
        <v>1</v>
      </c>
      <c r="I2">
        <v>0</v>
      </c>
      <c r="J2">
        <v>71</v>
      </c>
      <c r="K2">
        <v>0</v>
      </c>
      <c r="L2">
        <v>0</v>
      </c>
      <c r="M2">
        <v>0</v>
      </c>
      <c r="N2">
        <v>2</v>
      </c>
      <c r="O2">
        <v>0</v>
      </c>
      <c r="P2">
        <v>1</v>
      </c>
      <c r="Q2">
        <v>0</v>
      </c>
      <c r="R2">
        <v>1</v>
      </c>
      <c r="S2">
        <v>1</v>
      </c>
      <c r="T2">
        <v>2</v>
      </c>
      <c r="U2">
        <v>0</v>
      </c>
      <c r="V2">
        <v>2</v>
      </c>
      <c r="W2">
        <v>2</v>
      </c>
      <c r="X2">
        <v>2</v>
      </c>
      <c r="Y2">
        <v>1</v>
      </c>
      <c r="Z2">
        <v>2</v>
      </c>
      <c r="AA2" t="s">
        <v>1475</v>
      </c>
      <c r="AB2" t="s">
        <v>387</v>
      </c>
      <c r="AC2" t="s">
        <v>508</v>
      </c>
      <c r="AD2" t="s">
        <v>509</v>
      </c>
    </row>
    <row r="3" spans="1:30" x14ac:dyDescent="0.25">
      <c r="A3" t="s">
        <v>1435</v>
      </c>
      <c r="B3">
        <v>44682</v>
      </c>
      <c r="C3">
        <v>44749</v>
      </c>
      <c r="D3" t="s">
        <v>501</v>
      </c>
      <c r="E3">
        <v>2906</v>
      </c>
      <c r="F3">
        <v>116</v>
      </c>
      <c r="G3">
        <v>3</v>
      </c>
      <c r="H3">
        <v>3</v>
      </c>
      <c r="I3">
        <v>0</v>
      </c>
      <c r="J3">
        <v>48</v>
      </c>
      <c r="K3">
        <v>1</v>
      </c>
      <c r="L3">
        <v>0</v>
      </c>
      <c r="M3">
        <v>7</v>
      </c>
      <c r="N3">
        <v>7</v>
      </c>
      <c r="O3">
        <v>3</v>
      </c>
      <c r="P3">
        <v>3</v>
      </c>
      <c r="Q3">
        <v>0</v>
      </c>
      <c r="R3">
        <v>2</v>
      </c>
      <c r="S3">
        <v>3</v>
      </c>
      <c r="T3">
        <v>9</v>
      </c>
      <c r="U3">
        <v>1</v>
      </c>
      <c r="V3">
        <v>9</v>
      </c>
      <c r="W3">
        <v>8</v>
      </c>
      <c r="X3">
        <v>9</v>
      </c>
      <c r="Y3">
        <v>3</v>
      </c>
      <c r="Z3">
        <v>9</v>
      </c>
      <c r="AA3" t="s">
        <v>502</v>
      </c>
      <c r="AB3" t="s">
        <v>387</v>
      </c>
      <c r="AC3" t="s">
        <v>448</v>
      </c>
      <c r="AD3" t="s">
        <v>449</v>
      </c>
    </row>
    <row r="4" spans="1:30" x14ac:dyDescent="0.25">
      <c r="A4" t="s">
        <v>1435</v>
      </c>
      <c r="B4">
        <v>44682</v>
      </c>
      <c r="C4">
        <v>44749</v>
      </c>
      <c r="D4" t="s">
        <v>576</v>
      </c>
      <c r="E4">
        <v>3893</v>
      </c>
      <c r="F4">
        <v>190</v>
      </c>
      <c r="G4">
        <v>0</v>
      </c>
      <c r="H4">
        <v>14</v>
      </c>
      <c r="I4">
        <v>0</v>
      </c>
      <c r="J4">
        <v>63</v>
      </c>
      <c r="K4">
        <v>9</v>
      </c>
      <c r="L4">
        <v>5</v>
      </c>
      <c r="M4">
        <v>13</v>
      </c>
      <c r="N4">
        <v>15</v>
      </c>
      <c r="O4">
        <v>1</v>
      </c>
      <c r="P4">
        <v>14</v>
      </c>
      <c r="Q4">
        <v>0</v>
      </c>
      <c r="R4">
        <v>5</v>
      </c>
      <c r="S4">
        <v>14</v>
      </c>
      <c r="T4">
        <v>18</v>
      </c>
      <c r="U4">
        <v>0</v>
      </c>
      <c r="V4">
        <v>18</v>
      </c>
      <c r="W4">
        <v>17</v>
      </c>
      <c r="X4">
        <v>18</v>
      </c>
      <c r="Y4">
        <v>14</v>
      </c>
      <c r="Z4">
        <v>18</v>
      </c>
      <c r="AA4" t="s">
        <v>577</v>
      </c>
      <c r="AB4" t="s">
        <v>387</v>
      </c>
      <c r="AC4" t="s">
        <v>508</v>
      </c>
      <c r="AD4" t="s">
        <v>509</v>
      </c>
    </row>
    <row r="5" spans="1:30" x14ac:dyDescent="0.25">
      <c r="A5" t="s">
        <v>1435</v>
      </c>
      <c r="B5">
        <v>44682</v>
      </c>
      <c r="C5">
        <v>44749</v>
      </c>
      <c r="D5" t="s">
        <v>56</v>
      </c>
      <c r="E5">
        <v>4526</v>
      </c>
      <c r="F5">
        <v>186</v>
      </c>
      <c r="G5">
        <v>2</v>
      </c>
      <c r="H5">
        <v>6</v>
      </c>
      <c r="I5">
        <v>1</v>
      </c>
      <c r="J5">
        <v>73</v>
      </c>
      <c r="K5">
        <v>0</v>
      </c>
      <c r="L5">
        <v>3</v>
      </c>
      <c r="M5">
        <v>5</v>
      </c>
      <c r="N5">
        <v>4</v>
      </c>
      <c r="O5">
        <v>4</v>
      </c>
      <c r="P5">
        <v>7</v>
      </c>
      <c r="Q5">
        <v>1</v>
      </c>
      <c r="R5">
        <v>7</v>
      </c>
      <c r="S5">
        <v>7</v>
      </c>
      <c r="T5">
        <v>6</v>
      </c>
      <c r="U5">
        <v>1</v>
      </c>
      <c r="V5">
        <v>6</v>
      </c>
      <c r="W5">
        <v>6</v>
      </c>
      <c r="X5">
        <v>6</v>
      </c>
      <c r="Y5">
        <v>7</v>
      </c>
      <c r="Z5">
        <v>6</v>
      </c>
    </row>
    <row r="6" spans="1:30" x14ac:dyDescent="0.25">
      <c r="A6" t="s">
        <v>1435</v>
      </c>
      <c r="B6">
        <v>44682</v>
      </c>
      <c r="C6">
        <v>44749</v>
      </c>
      <c r="D6" t="s">
        <v>515</v>
      </c>
      <c r="E6">
        <v>4535</v>
      </c>
      <c r="F6">
        <v>201</v>
      </c>
      <c r="G6">
        <v>0</v>
      </c>
      <c r="H6">
        <v>0</v>
      </c>
      <c r="I6">
        <v>0</v>
      </c>
      <c r="J6">
        <v>109</v>
      </c>
      <c r="K6">
        <v>0</v>
      </c>
      <c r="L6">
        <v>0</v>
      </c>
      <c r="M6">
        <v>0</v>
      </c>
      <c r="N6">
        <v>0</v>
      </c>
      <c r="O6">
        <v>0</v>
      </c>
      <c r="P6">
        <v>3</v>
      </c>
      <c r="Q6">
        <v>0</v>
      </c>
      <c r="R6">
        <v>1</v>
      </c>
      <c r="S6">
        <v>3</v>
      </c>
      <c r="T6">
        <v>0</v>
      </c>
      <c r="U6">
        <v>0</v>
      </c>
      <c r="V6">
        <v>2</v>
      </c>
      <c r="W6">
        <v>2</v>
      </c>
      <c r="X6">
        <v>2</v>
      </c>
      <c r="Y6">
        <v>3</v>
      </c>
      <c r="Z6">
        <v>2</v>
      </c>
      <c r="AA6" t="s">
        <v>1598</v>
      </c>
      <c r="AB6" t="s">
        <v>387</v>
      </c>
      <c r="AC6" t="s">
        <v>508</v>
      </c>
      <c r="AD6" t="s">
        <v>509</v>
      </c>
    </row>
    <row r="7" spans="1:30" x14ac:dyDescent="0.25">
      <c r="A7" t="s">
        <v>1435</v>
      </c>
      <c r="B7">
        <v>44682</v>
      </c>
      <c r="C7">
        <v>44749</v>
      </c>
      <c r="D7" t="s">
        <v>571</v>
      </c>
      <c r="E7">
        <v>3382</v>
      </c>
      <c r="F7">
        <v>166</v>
      </c>
      <c r="G7">
        <v>0</v>
      </c>
      <c r="H7">
        <v>2</v>
      </c>
      <c r="I7">
        <v>0</v>
      </c>
      <c r="J7">
        <v>54</v>
      </c>
      <c r="K7">
        <v>0</v>
      </c>
      <c r="L7">
        <v>0</v>
      </c>
      <c r="M7">
        <v>0</v>
      </c>
      <c r="N7">
        <v>0</v>
      </c>
      <c r="O7">
        <v>1</v>
      </c>
      <c r="P7">
        <v>4</v>
      </c>
      <c r="Q7">
        <v>1</v>
      </c>
      <c r="R7">
        <v>0</v>
      </c>
      <c r="S7">
        <v>4</v>
      </c>
      <c r="T7">
        <v>0</v>
      </c>
      <c r="U7">
        <v>0</v>
      </c>
      <c r="V7">
        <v>1</v>
      </c>
      <c r="W7">
        <v>1</v>
      </c>
      <c r="X7">
        <v>1</v>
      </c>
      <c r="Y7">
        <v>4</v>
      </c>
      <c r="Z7">
        <v>1</v>
      </c>
      <c r="AA7" t="s">
        <v>572</v>
      </c>
      <c r="AB7" t="s">
        <v>387</v>
      </c>
      <c r="AC7" t="s">
        <v>508</v>
      </c>
      <c r="AD7" t="s">
        <v>509</v>
      </c>
    </row>
    <row r="8" spans="1:30" x14ac:dyDescent="0.25">
      <c r="A8" t="s">
        <v>1435</v>
      </c>
      <c r="B8">
        <v>44682</v>
      </c>
      <c r="C8">
        <v>44749</v>
      </c>
      <c r="D8" t="s">
        <v>178</v>
      </c>
      <c r="E8">
        <v>7311</v>
      </c>
      <c r="F8">
        <v>316</v>
      </c>
      <c r="G8">
        <v>11</v>
      </c>
      <c r="H8">
        <v>12</v>
      </c>
      <c r="I8">
        <v>0</v>
      </c>
      <c r="J8">
        <v>108</v>
      </c>
      <c r="K8">
        <v>0</v>
      </c>
      <c r="L8">
        <v>1</v>
      </c>
      <c r="M8">
        <v>1</v>
      </c>
      <c r="N8">
        <v>1</v>
      </c>
      <c r="O8">
        <v>11</v>
      </c>
      <c r="P8">
        <v>12</v>
      </c>
      <c r="Q8">
        <v>11</v>
      </c>
      <c r="R8">
        <v>11</v>
      </c>
      <c r="S8">
        <v>12</v>
      </c>
      <c r="T8">
        <v>1</v>
      </c>
      <c r="U8">
        <v>1</v>
      </c>
      <c r="V8">
        <v>1</v>
      </c>
      <c r="W8">
        <v>1</v>
      </c>
      <c r="X8">
        <v>1</v>
      </c>
      <c r="Y8">
        <v>12</v>
      </c>
      <c r="Z8">
        <v>1</v>
      </c>
      <c r="AA8" t="s">
        <v>179</v>
      </c>
      <c r="AB8" t="s">
        <v>16</v>
      </c>
      <c r="AC8" t="s">
        <v>168</v>
      </c>
      <c r="AD8" t="s">
        <v>1473</v>
      </c>
    </row>
    <row r="9" spans="1:30" x14ac:dyDescent="0.25">
      <c r="A9" t="s">
        <v>1435</v>
      </c>
      <c r="B9">
        <v>44682</v>
      </c>
      <c r="C9">
        <v>44749</v>
      </c>
      <c r="D9" t="s">
        <v>555</v>
      </c>
      <c r="E9">
        <v>5093</v>
      </c>
      <c r="F9">
        <v>213</v>
      </c>
      <c r="G9">
        <v>0</v>
      </c>
      <c r="H9">
        <v>4</v>
      </c>
      <c r="I9">
        <v>0</v>
      </c>
      <c r="J9">
        <v>77</v>
      </c>
      <c r="K9">
        <v>1</v>
      </c>
      <c r="L9">
        <v>0</v>
      </c>
      <c r="M9">
        <v>0</v>
      </c>
      <c r="N9">
        <v>1</v>
      </c>
      <c r="O9">
        <v>2</v>
      </c>
      <c r="P9">
        <v>5</v>
      </c>
      <c r="Q9">
        <v>0</v>
      </c>
      <c r="R9">
        <v>2</v>
      </c>
      <c r="S9">
        <v>5</v>
      </c>
      <c r="T9">
        <v>1</v>
      </c>
      <c r="U9">
        <v>0</v>
      </c>
      <c r="V9">
        <v>2</v>
      </c>
      <c r="W9">
        <v>2</v>
      </c>
      <c r="X9">
        <v>2</v>
      </c>
      <c r="Y9">
        <v>5</v>
      </c>
      <c r="Z9">
        <v>2</v>
      </c>
      <c r="AA9" t="s">
        <v>1450</v>
      </c>
      <c r="AB9" t="s">
        <v>387</v>
      </c>
      <c r="AC9" t="s">
        <v>508</v>
      </c>
      <c r="AD9" t="s">
        <v>509</v>
      </c>
    </row>
    <row r="10" spans="1:30" x14ac:dyDescent="0.25">
      <c r="A10" t="s">
        <v>1435</v>
      </c>
      <c r="B10">
        <v>44682</v>
      </c>
      <c r="C10">
        <v>44749</v>
      </c>
      <c r="D10" t="s">
        <v>513</v>
      </c>
      <c r="E10">
        <v>9288</v>
      </c>
      <c r="F10">
        <v>391</v>
      </c>
      <c r="G10">
        <v>0</v>
      </c>
      <c r="H10">
        <v>4</v>
      </c>
      <c r="I10">
        <v>0</v>
      </c>
      <c r="J10">
        <v>104</v>
      </c>
      <c r="K10">
        <v>0</v>
      </c>
      <c r="L10">
        <v>0</v>
      </c>
      <c r="M10">
        <v>0</v>
      </c>
      <c r="N10">
        <v>0</v>
      </c>
      <c r="O10">
        <v>1</v>
      </c>
      <c r="P10">
        <v>4</v>
      </c>
      <c r="Q10">
        <v>0</v>
      </c>
      <c r="R10">
        <v>2</v>
      </c>
      <c r="S10">
        <v>3</v>
      </c>
      <c r="T10">
        <v>0</v>
      </c>
      <c r="U10">
        <v>0</v>
      </c>
      <c r="V10">
        <v>1</v>
      </c>
      <c r="W10">
        <v>1</v>
      </c>
      <c r="X10">
        <v>1</v>
      </c>
      <c r="Y10">
        <v>4</v>
      </c>
      <c r="Z10">
        <v>1</v>
      </c>
      <c r="AA10" t="s">
        <v>514</v>
      </c>
      <c r="AB10" t="s">
        <v>387</v>
      </c>
      <c r="AC10" t="s">
        <v>508</v>
      </c>
      <c r="AD10" t="s">
        <v>509</v>
      </c>
    </row>
    <row r="11" spans="1:30" x14ac:dyDescent="0.25">
      <c r="A11" t="s">
        <v>1435</v>
      </c>
      <c r="B11">
        <v>44682</v>
      </c>
      <c r="C11">
        <v>44749</v>
      </c>
      <c r="D11" t="s">
        <v>546</v>
      </c>
      <c r="E11">
        <v>5611</v>
      </c>
      <c r="F11">
        <v>196</v>
      </c>
      <c r="G11">
        <v>0</v>
      </c>
      <c r="H11">
        <v>6</v>
      </c>
      <c r="I11">
        <v>0</v>
      </c>
      <c r="J11">
        <v>81</v>
      </c>
      <c r="K11">
        <v>0</v>
      </c>
      <c r="L11">
        <v>0</v>
      </c>
      <c r="M11">
        <v>0</v>
      </c>
      <c r="N11">
        <v>0</v>
      </c>
      <c r="O11">
        <v>2</v>
      </c>
      <c r="P11">
        <v>6</v>
      </c>
      <c r="Q11">
        <v>0</v>
      </c>
      <c r="R11">
        <v>1</v>
      </c>
      <c r="S11">
        <v>6</v>
      </c>
      <c r="T11">
        <v>1</v>
      </c>
      <c r="U11">
        <v>0</v>
      </c>
      <c r="V11">
        <v>2</v>
      </c>
      <c r="W11">
        <v>2</v>
      </c>
      <c r="X11">
        <v>2</v>
      </c>
      <c r="Y11">
        <v>6</v>
      </c>
      <c r="Z11">
        <v>2</v>
      </c>
      <c r="AA11" t="s">
        <v>1476</v>
      </c>
      <c r="AB11" t="s">
        <v>387</v>
      </c>
      <c r="AC11" t="s">
        <v>508</v>
      </c>
      <c r="AD11" t="s">
        <v>509</v>
      </c>
    </row>
    <row r="12" spans="1:30" x14ac:dyDescent="0.25">
      <c r="A12" t="s">
        <v>1435</v>
      </c>
      <c r="B12">
        <v>44682</v>
      </c>
      <c r="C12">
        <v>44749</v>
      </c>
      <c r="D12" t="s">
        <v>462</v>
      </c>
      <c r="E12">
        <v>3240</v>
      </c>
      <c r="F12">
        <v>119</v>
      </c>
      <c r="G12">
        <v>0</v>
      </c>
      <c r="H12">
        <v>3</v>
      </c>
      <c r="I12">
        <v>0</v>
      </c>
      <c r="J12">
        <v>83</v>
      </c>
      <c r="K12">
        <v>0</v>
      </c>
      <c r="L12">
        <v>0</v>
      </c>
      <c r="M12">
        <v>0</v>
      </c>
      <c r="N12">
        <v>1</v>
      </c>
      <c r="O12">
        <v>0</v>
      </c>
      <c r="P12">
        <v>5</v>
      </c>
      <c r="Q12">
        <v>0</v>
      </c>
      <c r="R12">
        <v>3</v>
      </c>
      <c r="S12">
        <v>6</v>
      </c>
      <c r="T12">
        <v>0</v>
      </c>
      <c r="U12">
        <v>0</v>
      </c>
      <c r="V12">
        <v>4</v>
      </c>
      <c r="W12">
        <v>4</v>
      </c>
      <c r="X12">
        <v>5</v>
      </c>
      <c r="Y12">
        <v>6</v>
      </c>
      <c r="Z12">
        <v>5</v>
      </c>
      <c r="AA12" t="s">
        <v>463</v>
      </c>
      <c r="AB12" t="s">
        <v>387</v>
      </c>
      <c r="AC12" t="s">
        <v>448</v>
      </c>
      <c r="AD12" t="s">
        <v>449</v>
      </c>
    </row>
    <row r="13" spans="1:30" x14ac:dyDescent="0.25">
      <c r="A13" t="s">
        <v>1435</v>
      </c>
      <c r="B13">
        <v>44682</v>
      </c>
      <c r="C13">
        <v>44749</v>
      </c>
      <c r="D13" t="s">
        <v>465</v>
      </c>
      <c r="E13">
        <v>3283</v>
      </c>
      <c r="F13">
        <v>141</v>
      </c>
      <c r="G13">
        <v>0</v>
      </c>
      <c r="H13">
        <v>35</v>
      </c>
      <c r="I13">
        <v>0</v>
      </c>
      <c r="J13">
        <v>47</v>
      </c>
      <c r="K13">
        <v>0</v>
      </c>
      <c r="L13">
        <v>0</v>
      </c>
      <c r="M13">
        <v>0</v>
      </c>
      <c r="N13">
        <v>0</v>
      </c>
      <c r="O13">
        <v>16</v>
      </c>
      <c r="P13">
        <v>36</v>
      </c>
      <c r="Q13">
        <v>0</v>
      </c>
      <c r="R13">
        <v>17</v>
      </c>
      <c r="S13">
        <v>36</v>
      </c>
      <c r="T13">
        <v>5</v>
      </c>
      <c r="U13">
        <v>0</v>
      </c>
      <c r="V13">
        <v>5</v>
      </c>
      <c r="W13">
        <v>4</v>
      </c>
      <c r="X13">
        <v>4</v>
      </c>
      <c r="Y13">
        <v>36</v>
      </c>
      <c r="Z13">
        <v>5</v>
      </c>
      <c r="AA13" t="s">
        <v>1474</v>
      </c>
      <c r="AB13" t="s">
        <v>387</v>
      </c>
      <c r="AC13" t="s">
        <v>448</v>
      </c>
      <c r="AD13" t="s">
        <v>449</v>
      </c>
    </row>
    <row r="14" spans="1:30" x14ac:dyDescent="0.25">
      <c r="A14" t="s">
        <v>1435</v>
      </c>
      <c r="B14">
        <v>44682</v>
      </c>
      <c r="C14">
        <v>44749</v>
      </c>
      <c r="D14" t="s">
        <v>425</v>
      </c>
      <c r="E14">
        <v>3535</v>
      </c>
      <c r="F14">
        <v>135</v>
      </c>
      <c r="G14">
        <v>0</v>
      </c>
      <c r="H14">
        <v>0</v>
      </c>
      <c r="I14">
        <v>0</v>
      </c>
      <c r="J14">
        <v>51</v>
      </c>
      <c r="K14">
        <v>0</v>
      </c>
      <c r="L14">
        <v>0</v>
      </c>
      <c r="M14">
        <v>0</v>
      </c>
      <c r="N14">
        <v>0</v>
      </c>
      <c r="O14">
        <v>0</v>
      </c>
      <c r="P14">
        <v>0</v>
      </c>
      <c r="Q14">
        <v>0</v>
      </c>
      <c r="R14">
        <v>0</v>
      </c>
      <c r="S14">
        <v>0</v>
      </c>
      <c r="T14">
        <v>0</v>
      </c>
      <c r="U14">
        <v>0</v>
      </c>
      <c r="V14">
        <v>0</v>
      </c>
      <c r="W14">
        <v>0</v>
      </c>
      <c r="X14">
        <v>0</v>
      </c>
      <c r="Y14">
        <v>0</v>
      </c>
      <c r="Z14">
        <v>0</v>
      </c>
      <c r="AA14" t="s">
        <v>426</v>
      </c>
      <c r="AB14" t="s">
        <v>387</v>
      </c>
      <c r="AC14" t="s">
        <v>508</v>
      </c>
      <c r="AD14" t="s">
        <v>509</v>
      </c>
    </row>
    <row r="15" spans="1:30" x14ac:dyDescent="0.25">
      <c r="A15" t="s">
        <v>1435</v>
      </c>
      <c r="B15">
        <v>44682</v>
      </c>
      <c r="C15">
        <v>44749</v>
      </c>
      <c r="D15" t="s">
        <v>560</v>
      </c>
      <c r="E15">
        <v>5263</v>
      </c>
      <c r="F15">
        <v>236</v>
      </c>
      <c r="G15">
        <v>0</v>
      </c>
      <c r="H15">
        <v>8</v>
      </c>
      <c r="I15">
        <v>0</v>
      </c>
      <c r="J15">
        <v>88</v>
      </c>
      <c r="K15">
        <v>0</v>
      </c>
      <c r="L15">
        <v>0</v>
      </c>
      <c r="M15">
        <v>1</v>
      </c>
      <c r="N15">
        <v>4</v>
      </c>
      <c r="O15">
        <v>3</v>
      </c>
      <c r="P15">
        <v>9</v>
      </c>
      <c r="Q15">
        <v>0</v>
      </c>
      <c r="R15">
        <v>4</v>
      </c>
      <c r="S15">
        <v>9</v>
      </c>
      <c r="T15">
        <v>4</v>
      </c>
      <c r="U15">
        <v>0</v>
      </c>
      <c r="V15">
        <v>4</v>
      </c>
      <c r="W15">
        <v>4</v>
      </c>
      <c r="X15">
        <v>4</v>
      </c>
      <c r="Y15">
        <v>9</v>
      </c>
      <c r="Z15">
        <v>4</v>
      </c>
      <c r="AA15" t="s">
        <v>561</v>
      </c>
      <c r="AB15" t="s">
        <v>387</v>
      </c>
      <c r="AC15" t="s">
        <v>508</v>
      </c>
      <c r="AD15" t="s">
        <v>509</v>
      </c>
    </row>
    <row r="16" spans="1:30" x14ac:dyDescent="0.25">
      <c r="A16" t="s">
        <v>1435</v>
      </c>
      <c r="B16">
        <v>44682</v>
      </c>
      <c r="C16">
        <v>44749</v>
      </c>
      <c r="D16" t="s">
        <v>395</v>
      </c>
      <c r="E16">
        <v>3929</v>
      </c>
      <c r="F16">
        <v>106</v>
      </c>
      <c r="G16">
        <v>4</v>
      </c>
      <c r="H16">
        <v>4</v>
      </c>
      <c r="I16">
        <v>0</v>
      </c>
      <c r="J16">
        <v>45</v>
      </c>
      <c r="K16">
        <v>0</v>
      </c>
      <c r="L16">
        <v>1</v>
      </c>
      <c r="M16">
        <v>1</v>
      </c>
      <c r="N16">
        <v>1</v>
      </c>
      <c r="O16">
        <v>3</v>
      </c>
      <c r="P16">
        <v>4</v>
      </c>
      <c r="Q16">
        <v>1</v>
      </c>
      <c r="R16">
        <v>0</v>
      </c>
      <c r="S16">
        <v>4</v>
      </c>
      <c r="T16">
        <v>1</v>
      </c>
      <c r="U16">
        <v>0</v>
      </c>
      <c r="V16">
        <v>1</v>
      </c>
      <c r="W16">
        <v>1</v>
      </c>
      <c r="X16">
        <v>1</v>
      </c>
      <c r="Y16">
        <v>4</v>
      </c>
      <c r="Z16">
        <v>1</v>
      </c>
      <c r="AA16" t="s">
        <v>396</v>
      </c>
      <c r="AB16" t="s">
        <v>387</v>
      </c>
      <c r="AC16" t="s">
        <v>389</v>
      </c>
      <c r="AD16" t="s">
        <v>390</v>
      </c>
    </row>
    <row r="17" spans="1:30" x14ac:dyDescent="0.25">
      <c r="A17" t="s">
        <v>1435</v>
      </c>
      <c r="B17">
        <v>44682</v>
      </c>
      <c r="C17">
        <v>44749</v>
      </c>
      <c r="D17" t="s">
        <v>406</v>
      </c>
      <c r="E17">
        <v>6759</v>
      </c>
      <c r="F17">
        <v>239</v>
      </c>
      <c r="G17">
        <v>0</v>
      </c>
      <c r="H17">
        <v>7</v>
      </c>
      <c r="I17">
        <v>0</v>
      </c>
      <c r="J17">
        <v>82</v>
      </c>
      <c r="K17">
        <v>1</v>
      </c>
      <c r="L17">
        <v>0</v>
      </c>
      <c r="M17">
        <v>0</v>
      </c>
      <c r="N17">
        <v>0</v>
      </c>
      <c r="O17">
        <v>2</v>
      </c>
      <c r="P17">
        <v>7</v>
      </c>
      <c r="Q17">
        <v>1</v>
      </c>
      <c r="R17">
        <v>5</v>
      </c>
      <c r="S17">
        <v>7</v>
      </c>
      <c r="T17">
        <v>0</v>
      </c>
      <c r="U17">
        <v>1</v>
      </c>
      <c r="V17">
        <v>3</v>
      </c>
      <c r="W17">
        <v>3</v>
      </c>
      <c r="X17">
        <v>2</v>
      </c>
      <c r="Y17">
        <v>7</v>
      </c>
      <c r="Z17">
        <v>3</v>
      </c>
      <c r="AA17" t="s">
        <v>407</v>
      </c>
      <c r="AB17" t="s">
        <v>387</v>
      </c>
      <c r="AC17" t="s">
        <v>389</v>
      </c>
      <c r="AD17" t="s">
        <v>390</v>
      </c>
    </row>
    <row r="18" spans="1:30" x14ac:dyDescent="0.25">
      <c r="A18" t="s">
        <v>1435</v>
      </c>
      <c r="B18">
        <v>44682</v>
      </c>
      <c r="C18">
        <v>44749</v>
      </c>
      <c r="D18" t="s">
        <v>496</v>
      </c>
      <c r="E18">
        <v>6914</v>
      </c>
      <c r="F18">
        <v>341</v>
      </c>
      <c r="G18">
        <v>0</v>
      </c>
      <c r="H18">
        <v>17</v>
      </c>
      <c r="I18">
        <v>6</v>
      </c>
      <c r="J18">
        <v>156</v>
      </c>
      <c r="K18">
        <v>1</v>
      </c>
      <c r="L18">
        <v>0</v>
      </c>
      <c r="M18">
        <v>0</v>
      </c>
      <c r="N18">
        <v>0</v>
      </c>
      <c r="O18">
        <v>6</v>
      </c>
      <c r="P18">
        <v>16</v>
      </c>
      <c r="Q18">
        <v>0</v>
      </c>
      <c r="R18">
        <v>6</v>
      </c>
      <c r="S18">
        <v>17</v>
      </c>
      <c r="T18">
        <v>4</v>
      </c>
      <c r="U18">
        <v>0</v>
      </c>
      <c r="V18">
        <v>6</v>
      </c>
      <c r="W18">
        <v>5</v>
      </c>
      <c r="X18">
        <v>6</v>
      </c>
      <c r="Y18">
        <v>18</v>
      </c>
      <c r="Z18">
        <v>6</v>
      </c>
      <c r="AA18" t="s">
        <v>497</v>
      </c>
      <c r="AB18" t="s">
        <v>387</v>
      </c>
      <c r="AC18" t="s">
        <v>448</v>
      </c>
      <c r="AD18" t="s">
        <v>449</v>
      </c>
    </row>
    <row r="19" spans="1:30" x14ac:dyDescent="0.25">
      <c r="A19" t="s">
        <v>1435</v>
      </c>
      <c r="B19">
        <v>44682</v>
      </c>
      <c r="C19">
        <v>44749</v>
      </c>
      <c r="D19" t="s">
        <v>550</v>
      </c>
      <c r="E19">
        <v>4538</v>
      </c>
      <c r="F19">
        <v>234</v>
      </c>
      <c r="G19">
        <v>0</v>
      </c>
      <c r="H19">
        <v>4</v>
      </c>
      <c r="I19">
        <v>0</v>
      </c>
      <c r="J19">
        <v>106</v>
      </c>
      <c r="K19">
        <v>0</v>
      </c>
      <c r="L19">
        <v>0</v>
      </c>
      <c r="M19">
        <v>0</v>
      </c>
      <c r="N19">
        <v>0</v>
      </c>
      <c r="O19">
        <v>2</v>
      </c>
      <c r="P19">
        <v>4</v>
      </c>
      <c r="Q19">
        <v>0</v>
      </c>
      <c r="R19">
        <v>3</v>
      </c>
      <c r="S19">
        <v>4</v>
      </c>
      <c r="T19">
        <v>0</v>
      </c>
      <c r="U19">
        <v>0</v>
      </c>
      <c r="V19">
        <v>0</v>
      </c>
      <c r="W19">
        <v>0</v>
      </c>
      <c r="X19">
        <v>0</v>
      </c>
      <c r="Y19">
        <v>4</v>
      </c>
      <c r="Z19">
        <v>0</v>
      </c>
      <c r="AA19" t="s">
        <v>551</v>
      </c>
      <c r="AB19" t="s">
        <v>387</v>
      </c>
      <c r="AC19" t="s">
        <v>508</v>
      </c>
      <c r="AD19" t="s">
        <v>509</v>
      </c>
    </row>
    <row r="20" spans="1:30" x14ac:dyDescent="0.25">
      <c r="A20" t="s">
        <v>1435</v>
      </c>
      <c r="B20">
        <v>44682</v>
      </c>
      <c r="C20">
        <v>44749</v>
      </c>
      <c r="D20" t="s">
        <v>457</v>
      </c>
      <c r="E20">
        <v>3541</v>
      </c>
      <c r="F20">
        <v>135</v>
      </c>
      <c r="G20">
        <v>0</v>
      </c>
      <c r="H20">
        <v>4</v>
      </c>
      <c r="I20">
        <v>0</v>
      </c>
      <c r="J20">
        <v>71</v>
      </c>
      <c r="K20">
        <v>0</v>
      </c>
      <c r="L20">
        <v>0</v>
      </c>
      <c r="M20">
        <v>0</v>
      </c>
      <c r="N20">
        <v>2</v>
      </c>
      <c r="O20">
        <v>2</v>
      </c>
      <c r="P20">
        <v>3</v>
      </c>
      <c r="Q20">
        <v>0</v>
      </c>
      <c r="R20">
        <v>3</v>
      </c>
      <c r="S20">
        <v>4</v>
      </c>
      <c r="T20">
        <v>2</v>
      </c>
      <c r="U20">
        <v>0</v>
      </c>
      <c r="V20">
        <v>13</v>
      </c>
      <c r="W20">
        <v>12</v>
      </c>
      <c r="X20">
        <v>13</v>
      </c>
      <c r="Y20">
        <v>4</v>
      </c>
      <c r="Z20">
        <v>13</v>
      </c>
      <c r="AA20" t="s">
        <v>458</v>
      </c>
      <c r="AB20" t="s">
        <v>387</v>
      </c>
      <c r="AC20" t="s">
        <v>448</v>
      </c>
      <c r="AD20" t="s">
        <v>449</v>
      </c>
    </row>
    <row r="21" spans="1:30" x14ac:dyDescent="0.25">
      <c r="A21" t="s">
        <v>1435</v>
      </c>
      <c r="B21">
        <v>44682</v>
      </c>
      <c r="C21">
        <v>44749</v>
      </c>
      <c r="D21" t="s">
        <v>481</v>
      </c>
      <c r="E21">
        <v>3463</v>
      </c>
      <c r="F21">
        <v>133</v>
      </c>
      <c r="G21">
        <v>0</v>
      </c>
      <c r="H21">
        <v>7</v>
      </c>
      <c r="I21">
        <v>0</v>
      </c>
      <c r="J21">
        <v>53</v>
      </c>
      <c r="K21">
        <v>0</v>
      </c>
      <c r="L21">
        <v>0</v>
      </c>
      <c r="M21">
        <v>0</v>
      </c>
      <c r="N21">
        <v>0</v>
      </c>
      <c r="O21">
        <v>0</v>
      </c>
      <c r="P21">
        <v>7</v>
      </c>
      <c r="Q21">
        <v>0</v>
      </c>
      <c r="R21">
        <v>2</v>
      </c>
      <c r="S21">
        <v>7</v>
      </c>
      <c r="T21">
        <v>0</v>
      </c>
      <c r="U21">
        <v>0</v>
      </c>
      <c r="V21">
        <v>1</v>
      </c>
      <c r="W21">
        <v>1</v>
      </c>
      <c r="X21">
        <v>1</v>
      </c>
      <c r="Y21">
        <v>7</v>
      </c>
      <c r="Z21">
        <v>1</v>
      </c>
      <c r="AA21" t="s">
        <v>482</v>
      </c>
      <c r="AB21" t="s">
        <v>387</v>
      </c>
      <c r="AC21" t="s">
        <v>448</v>
      </c>
      <c r="AD21" t="s">
        <v>449</v>
      </c>
    </row>
    <row r="22" spans="1:30" x14ac:dyDescent="0.25">
      <c r="A22" t="s">
        <v>1435</v>
      </c>
      <c r="B22">
        <v>44682</v>
      </c>
      <c r="C22">
        <v>44749</v>
      </c>
      <c r="D22" t="s">
        <v>132</v>
      </c>
      <c r="E22">
        <v>5737</v>
      </c>
      <c r="F22">
        <v>192</v>
      </c>
      <c r="G22">
        <v>7</v>
      </c>
      <c r="H22">
        <v>17</v>
      </c>
      <c r="I22">
        <v>0</v>
      </c>
      <c r="J22">
        <v>97</v>
      </c>
      <c r="K22">
        <v>0</v>
      </c>
      <c r="L22">
        <v>0</v>
      </c>
      <c r="M22">
        <v>7</v>
      </c>
      <c r="N22">
        <v>7</v>
      </c>
      <c r="O22">
        <v>15</v>
      </c>
      <c r="P22">
        <v>18</v>
      </c>
      <c r="Q22">
        <v>1</v>
      </c>
      <c r="R22">
        <v>11</v>
      </c>
      <c r="S22">
        <v>18</v>
      </c>
      <c r="T22">
        <v>9</v>
      </c>
      <c r="U22">
        <v>0</v>
      </c>
      <c r="V22">
        <v>9</v>
      </c>
      <c r="W22">
        <v>10</v>
      </c>
      <c r="X22">
        <v>10</v>
      </c>
      <c r="Y22">
        <v>18</v>
      </c>
      <c r="Z22">
        <v>10</v>
      </c>
      <c r="AA22" t="s">
        <v>133</v>
      </c>
      <c r="AB22" t="s">
        <v>16</v>
      </c>
      <c r="AC22" t="s">
        <v>127</v>
      </c>
      <c r="AD22" t="s">
        <v>128</v>
      </c>
    </row>
    <row r="23" spans="1:30" x14ac:dyDescent="0.25">
      <c r="A23" t="s">
        <v>1435</v>
      </c>
      <c r="B23">
        <v>44682</v>
      </c>
      <c r="C23">
        <v>44749</v>
      </c>
      <c r="D23" t="s">
        <v>419</v>
      </c>
      <c r="E23">
        <v>3421</v>
      </c>
      <c r="F23">
        <v>131</v>
      </c>
      <c r="G23">
        <v>0</v>
      </c>
      <c r="H23">
        <v>7</v>
      </c>
      <c r="I23">
        <v>0</v>
      </c>
      <c r="J23">
        <v>58</v>
      </c>
      <c r="K23">
        <v>0</v>
      </c>
      <c r="L23">
        <v>0</v>
      </c>
      <c r="M23">
        <v>0</v>
      </c>
      <c r="N23">
        <v>1</v>
      </c>
      <c r="O23">
        <v>2</v>
      </c>
      <c r="P23">
        <v>8</v>
      </c>
      <c r="Q23">
        <v>0</v>
      </c>
      <c r="R23">
        <v>4</v>
      </c>
      <c r="S23">
        <v>8</v>
      </c>
      <c r="T23">
        <v>4</v>
      </c>
      <c r="U23">
        <v>0</v>
      </c>
      <c r="V23">
        <v>5</v>
      </c>
      <c r="W23">
        <v>5</v>
      </c>
      <c r="X23">
        <v>5</v>
      </c>
      <c r="Y23">
        <v>8</v>
      </c>
      <c r="Z23">
        <v>5</v>
      </c>
      <c r="AA23" t="s">
        <v>420</v>
      </c>
      <c r="AB23" t="s">
        <v>387</v>
      </c>
      <c r="AC23" t="s">
        <v>389</v>
      </c>
      <c r="AD23" t="s">
        <v>390</v>
      </c>
    </row>
    <row r="24" spans="1:30" x14ac:dyDescent="0.25">
      <c r="A24" t="s">
        <v>1435</v>
      </c>
      <c r="B24">
        <v>44682</v>
      </c>
      <c r="C24">
        <v>44749</v>
      </c>
      <c r="D24" t="s">
        <v>142</v>
      </c>
      <c r="E24">
        <v>9691</v>
      </c>
      <c r="F24">
        <v>394</v>
      </c>
      <c r="G24">
        <v>0</v>
      </c>
      <c r="H24">
        <v>1</v>
      </c>
      <c r="I24">
        <v>0</v>
      </c>
      <c r="J24">
        <v>153</v>
      </c>
      <c r="K24">
        <v>0</v>
      </c>
      <c r="L24">
        <v>0</v>
      </c>
      <c r="M24">
        <v>0</v>
      </c>
      <c r="N24">
        <v>0</v>
      </c>
      <c r="O24">
        <v>1</v>
      </c>
      <c r="P24">
        <v>2</v>
      </c>
      <c r="Q24">
        <v>0</v>
      </c>
      <c r="R24">
        <v>1</v>
      </c>
      <c r="S24">
        <v>3</v>
      </c>
      <c r="T24">
        <v>1</v>
      </c>
      <c r="U24">
        <v>0</v>
      </c>
      <c r="V24">
        <v>1</v>
      </c>
      <c r="W24">
        <v>0</v>
      </c>
      <c r="X24">
        <v>1</v>
      </c>
      <c r="Y24">
        <v>3</v>
      </c>
      <c r="Z24">
        <v>1</v>
      </c>
      <c r="AA24" t="s">
        <v>143</v>
      </c>
      <c r="AB24" t="s">
        <v>16</v>
      </c>
      <c r="AC24" t="s">
        <v>127</v>
      </c>
      <c r="AD24" t="s">
        <v>128</v>
      </c>
    </row>
    <row r="25" spans="1:30" x14ac:dyDescent="0.25">
      <c r="A25" t="s">
        <v>1435</v>
      </c>
      <c r="B25">
        <v>44682</v>
      </c>
      <c r="C25">
        <v>44749</v>
      </c>
      <c r="D25" t="s">
        <v>531</v>
      </c>
      <c r="E25">
        <v>9607</v>
      </c>
      <c r="F25">
        <v>369</v>
      </c>
      <c r="G25">
        <v>2</v>
      </c>
      <c r="H25">
        <v>4</v>
      </c>
      <c r="I25">
        <v>0</v>
      </c>
      <c r="J25">
        <v>158</v>
      </c>
      <c r="K25">
        <v>0</v>
      </c>
      <c r="L25">
        <v>0</v>
      </c>
      <c r="M25">
        <v>0</v>
      </c>
      <c r="N25">
        <v>2</v>
      </c>
      <c r="O25">
        <v>4</v>
      </c>
      <c r="P25">
        <v>4</v>
      </c>
      <c r="Q25">
        <v>0</v>
      </c>
      <c r="R25">
        <v>3</v>
      </c>
      <c r="S25">
        <v>6</v>
      </c>
      <c r="T25">
        <v>3</v>
      </c>
      <c r="U25">
        <v>0</v>
      </c>
      <c r="V25">
        <v>5</v>
      </c>
      <c r="W25">
        <v>4</v>
      </c>
      <c r="X25">
        <v>5</v>
      </c>
      <c r="Y25">
        <v>6</v>
      </c>
      <c r="Z25">
        <v>6</v>
      </c>
      <c r="AA25" t="s">
        <v>1455</v>
      </c>
      <c r="AB25" t="s">
        <v>387</v>
      </c>
      <c r="AC25" t="s">
        <v>508</v>
      </c>
      <c r="AD25" t="s">
        <v>509</v>
      </c>
    </row>
    <row r="26" spans="1:30" x14ac:dyDescent="0.25">
      <c r="A26" t="s">
        <v>1435</v>
      </c>
      <c r="B26">
        <v>44682</v>
      </c>
      <c r="C26">
        <v>44749</v>
      </c>
      <c r="D26" t="s">
        <v>115</v>
      </c>
      <c r="E26">
        <v>9182</v>
      </c>
      <c r="F26">
        <v>284</v>
      </c>
      <c r="G26">
        <v>0</v>
      </c>
      <c r="H26">
        <v>15</v>
      </c>
      <c r="I26">
        <v>0</v>
      </c>
      <c r="J26">
        <v>76</v>
      </c>
      <c r="K26">
        <v>0</v>
      </c>
      <c r="L26">
        <v>1</v>
      </c>
      <c r="M26">
        <v>0</v>
      </c>
      <c r="N26">
        <v>2</v>
      </c>
      <c r="O26">
        <v>11</v>
      </c>
      <c r="P26">
        <v>15</v>
      </c>
      <c r="Q26">
        <v>0</v>
      </c>
      <c r="R26">
        <v>3</v>
      </c>
      <c r="S26">
        <v>15</v>
      </c>
      <c r="T26">
        <v>2</v>
      </c>
      <c r="U26">
        <v>0</v>
      </c>
      <c r="V26">
        <v>2</v>
      </c>
      <c r="W26">
        <v>2</v>
      </c>
      <c r="X26">
        <v>2</v>
      </c>
      <c r="Y26">
        <v>15</v>
      </c>
      <c r="Z26">
        <v>2</v>
      </c>
      <c r="AA26" t="s">
        <v>116</v>
      </c>
      <c r="AB26" t="s">
        <v>16</v>
      </c>
      <c r="AC26" t="s">
        <v>90</v>
      </c>
      <c r="AD26" t="s">
        <v>91</v>
      </c>
    </row>
    <row r="27" spans="1:30" x14ac:dyDescent="0.25">
      <c r="A27" t="s">
        <v>1435</v>
      </c>
      <c r="B27">
        <v>44682</v>
      </c>
      <c r="C27">
        <v>44749</v>
      </c>
      <c r="D27" t="s">
        <v>437</v>
      </c>
      <c r="E27">
        <v>9929</v>
      </c>
      <c r="F27">
        <v>470</v>
      </c>
      <c r="G27">
        <v>0</v>
      </c>
      <c r="H27">
        <v>9</v>
      </c>
      <c r="I27">
        <v>0</v>
      </c>
      <c r="J27">
        <v>123</v>
      </c>
      <c r="K27">
        <v>0</v>
      </c>
      <c r="L27">
        <v>0</v>
      </c>
      <c r="M27">
        <v>0</v>
      </c>
      <c r="N27">
        <v>0</v>
      </c>
      <c r="O27">
        <v>0</v>
      </c>
      <c r="P27">
        <v>9</v>
      </c>
      <c r="Q27">
        <v>0</v>
      </c>
      <c r="R27">
        <v>7</v>
      </c>
      <c r="S27">
        <v>9</v>
      </c>
      <c r="T27">
        <v>0</v>
      </c>
      <c r="U27">
        <v>0</v>
      </c>
      <c r="V27">
        <v>1</v>
      </c>
      <c r="W27">
        <v>2</v>
      </c>
      <c r="X27">
        <v>1</v>
      </c>
      <c r="Y27">
        <v>9</v>
      </c>
      <c r="Z27">
        <v>2</v>
      </c>
      <c r="AA27" t="s">
        <v>438</v>
      </c>
      <c r="AB27" t="s">
        <v>387</v>
      </c>
      <c r="AC27" t="s">
        <v>432</v>
      </c>
      <c r="AD27" t="s">
        <v>433</v>
      </c>
    </row>
    <row r="28" spans="1:30" x14ac:dyDescent="0.25">
      <c r="A28" t="s">
        <v>1435</v>
      </c>
      <c r="B28">
        <v>44682</v>
      </c>
      <c r="C28">
        <v>44749</v>
      </c>
      <c r="D28" t="s">
        <v>105</v>
      </c>
      <c r="E28">
        <v>5889</v>
      </c>
      <c r="F28">
        <v>211</v>
      </c>
      <c r="G28">
        <v>2</v>
      </c>
      <c r="H28">
        <v>11</v>
      </c>
      <c r="I28">
        <v>0</v>
      </c>
      <c r="J28">
        <v>81</v>
      </c>
      <c r="K28">
        <v>0</v>
      </c>
      <c r="L28">
        <v>0</v>
      </c>
      <c r="M28">
        <v>0</v>
      </c>
      <c r="N28">
        <v>0</v>
      </c>
      <c r="O28">
        <v>1</v>
      </c>
      <c r="P28">
        <v>11</v>
      </c>
      <c r="Q28">
        <v>0</v>
      </c>
      <c r="R28">
        <v>3</v>
      </c>
      <c r="S28">
        <v>11</v>
      </c>
      <c r="T28">
        <v>0</v>
      </c>
      <c r="U28">
        <v>0</v>
      </c>
      <c r="V28">
        <v>0</v>
      </c>
      <c r="W28">
        <v>0</v>
      </c>
      <c r="X28">
        <v>0</v>
      </c>
      <c r="Y28">
        <v>11</v>
      </c>
      <c r="Z28">
        <v>0</v>
      </c>
      <c r="AA28" t="s">
        <v>106</v>
      </c>
      <c r="AB28" t="s">
        <v>16</v>
      </c>
      <c r="AC28" t="s">
        <v>90</v>
      </c>
      <c r="AD28" t="s">
        <v>91</v>
      </c>
    </row>
    <row r="29" spans="1:30" x14ac:dyDescent="0.25">
      <c r="A29" t="s">
        <v>1435</v>
      </c>
      <c r="B29">
        <v>44682</v>
      </c>
      <c r="C29">
        <v>44749</v>
      </c>
      <c r="D29" t="s">
        <v>536</v>
      </c>
      <c r="E29">
        <v>12438</v>
      </c>
      <c r="F29">
        <v>569</v>
      </c>
      <c r="G29">
        <v>0</v>
      </c>
      <c r="H29">
        <v>20</v>
      </c>
      <c r="I29">
        <v>0</v>
      </c>
      <c r="J29">
        <v>238</v>
      </c>
      <c r="K29">
        <v>0</v>
      </c>
      <c r="L29">
        <v>0</v>
      </c>
      <c r="M29">
        <v>0</v>
      </c>
      <c r="N29">
        <v>2</v>
      </c>
      <c r="O29">
        <v>4</v>
      </c>
      <c r="P29">
        <v>20</v>
      </c>
      <c r="Q29">
        <v>0</v>
      </c>
      <c r="R29">
        <v>8</v>
      </c>
      <c r="S29">
        <v>20</v>
      </c>
      <c r="T29">
        <v>0</v>
      </c>
      <c r="U29">
        <v>0</v>
      </c>
      <c r="V29">
        <v>5</v>
      </c>
      <c r="W29">
        <v>5</v>
      </c>
      <c r="X29">
        <v>5</v>
      </c>
      <c r="Y29">
        <v>20</v>
      </c>
      <c r="Z29">
        <v>5</v>
      </c>
      <c r="AA29" t="s">
        <v>537</v>
      </c>
      <c r="AB29" t="s">
        <v>387</v>
      </c>
      <c r="AC29" t="s">
        <v>508</v>
      </c>
      <c r="AD29" t="s">
        <v>509</v>
      </c>
    </row>
    <row r="30" spans="1:30" x14ac:dyDescent="0.25">
      <c r="A30" t="s">
        <v>1435</v>
      </c>
      <c r="B30">
        <v>44682</v>
      </c>
      <c r="C30">
        <v>44749</v>
      </c>
      <c r="D30" t="s">
        <v>110</v>
      </c>
      <c r="E30">
        <v>4960</v>
      </c>
      <c r="F30">
        <v>146</v>
      </c>
      <c r="G30">
        <v>4</v>
      </c>
      <c r="H30">
        <v>5</v>
      </c>
      <c r="I30">
        <v>0</v>
      </c>
      <c r="J30">
        <v>33</v>
      </c>
      <c r="K30">
        <v>0</v>
      </c>
      <c r="L30">
        <v>0</v>
      </c>
      <c r="M30">
        <v>1</v>
      </c>
      <c r="N30">
        <v>1</v>
      </c>
      <c r="O30">
        <v>4</v>
      </c>
      <c r="P30">
        <v>5</v>
      </c>
      <c r="Q30">
        <v>0</v>
      </c>
      <c r="R30">
        <v>4</v>
      </c>
      <c r="S30">
        <v>5</v>
      </c>
      <c r="T30">
        <v>1</v>
      </c>
      <c r="U30">
        <v>0</v>
      </c>
      <c r="V30">
        <v>1</v>
      </c>
      <c r="W30">
        <v>1</v>
      </c>
      <c r="X30">
        <v>1</v>
      </c>
      <c r="Y30">
        <v>5</v>
      </c>
      <c r="Z30">
        <v>1</v>
      </c>
      <c r="AA30" t="s">
        <v>111</v>
      </c>
      <c r="AB30" t="s">
        <v>16</v>
      </c>
      <c r="AC30" t="s">
        <v>90</v>
      </c>
      <c r="AD30" t="s">
        <v>91</v>
      </c>
    </row>
    <row r="31" spans="1:30" x14ac:dyDescent="0.25">
      <c r="A31" t="s">
        <v>1435</v>
      </c>
      <c r="B31">
        <v>44682</v>
      </c>
      <c r="C31">
        <v>44749</v>
      </c>
      <c r="D31" t="s">
        <v>490</v>
      </c>
      <c r="E31">
        <v>13909</v>
      </c>
      <c r="F31">
        <v>626</v>
      </c>
      <c r="G31">
        <v>2</v>
      </c>
      <c r="H31">
        <v>13</v>
      </c>
      <c r="I31">
        <v>0</v>
      </c>
      <c r="J31">
        <v>275</v>
      </c>
      <c r="K31">
        <v>0</v>
      </c>
      <c r="L31">
        <v>1</v>
      </c>
      <c r="M31">
        <v>2</v>
      </c>
      <c r="N31">
        <v>1</v>
      </c>
      <c r="O31">
        <v>14</v>
      </c>
      <c r="P31">
        <v>15</v>
      </c>
      <c r="Q31">
        <v>1</v>
      </c>
      <c r="R31">
        <v>11</v>
      </c>
      <c r="S31">
        <v>15</v>
      </c>
      <c r="T31">
        <v>2</v>
      </c>
      <c r="U31">
        <v>0</v>
      </c>
      <c r="V31">
        <v>4</v>
      </c>
      <c r="W31">
        <v>2</v>
      </c>
      <c r="X31">
        <v>4</v>
      </c>
      <c r="Y31">
        <v>15</v>
      </c>
      <c r="Z31">
        <v>4</v>
      </c>
      <c r="AA31" t="s">
        <v>491</v>
      </c>
      <c r="AB31" t="s">
        <v>387</v>
      </c>
      <c r="AC31" t="s">
        <v>448</v>
      </c>
      <c r="AD31" t="s">
        <v>449</v>
      </c>
    </row>
    <row r="32" spans="1:30" x14ac:dyDescent="0.25">
      <c r="A32" t="s">
        <v>1435</v>
      </c>
      <c r="B32">
        <v>44682</v>
      </c>
      <c r="C32">
        <v>44749</v>
      </c>
      <c r="D32" t="s">
        <v>412</v>
      </c>
      <c r="E32">
        <v>3925</v>
      </c>
      <c r="F32">
        <v>114</v>
      </c>
      <c r="G32">
        <v>0</v>
      </c>
      <c r="H32">
        <v>8</v>
      </c>
      <c r="I32">
        <v>0</v>
      </c>
      <c r="J32">
        <v>52</v>
      </c>
      <c r="K32">
        <v>0</v>
      </c>
      <c r="L32">
        <v>0</v>
      </c>
      <c r="M32">
        <v>0</v>
      </c>
      <c r="N32">
        <v>0</v>
      </c>
      <c r="O32">
        <v>6</v>
      </c>
      <c r="P32">
        <v>6</v>
      </c>
      <c r="Q32">
        <v>0</v>
      </c>
      <c r="R32">
        <v>1</v>
      </c>
      <c r="S32">
        <v>10</v>
      </c>
      <c r="T32">
        <v>0</v>
      </c>
      <c r="U32">
        <v>0</v>
      </c>
      <c r="V32">
        <v>3</v>
      </c>
      <c r="W32">
        <v>3</v>
      </c>
      <c r="X32">
        <v>2</v>
      </c>
      <c r="Y32">
        <v>10</v>
      </c>
      <c r="Z32">
        <v>3</v>
      </c>
      <c r="AA32" t="s">
        <v>413</v>
      </c>
      <c r="AB32" t="s">
        <v>387</v>
      </c>
      <c r="AC32" t="s">
        <v>389</v>
      </c>
      <c r="AD32" t="s">
        <v>390</v>
      </c>
    </row>
    <row r="33" spans="1:30" x14ac:dyDescent="0.25">
      <c r="A33" t="s">
        <v>1435</v>
      </c>
      <c r="B33">
        <v>44682</v>
      </c>
      <c r="C33">
        <v>44749</v>
      </c>
      <c r="D33" t="s">
        <v>162</v>
      </c>
      <c r="E33">
        <v>4170</v>
      </c>
      <c r="F33">
        <v>171</v>
      </c>
      <c r="G33">
        <v>0</v>
      </c>
      <c r="H33">
        <v>6</v>
      </c>
      <c r="I33">
        <v>0</v>
      </c>
      <c r="J33">
        <v>44</v>
      </c>
      <c r="K33">
        <v>0</v>
      </c>
      <c r="L33">
        <v>0</v>
      </c>
      <c r="M33">
        <v>0</v>
      </c>
      <c r="N33">
        <v>0</v>
      </c>
      <c r="O33">
        <v>1</v>
      </c>
      <c r="P33">
        <v>6</v>
      </c>
      <c r="Q33">
        <v>0</v>
      </c>
      <c r="R33">
        <v>4</v>
      </c>
      <c r="S33">
        <v>5</v>
      </c>
      <c r="T33">
        <v>1</v>
      </c>
      <c r="U33">
        <v>0</v>
      </c>
      <c r="V33">
        <v>3</v>
      </c>
      <c r="W33">
        <v>3</v>
      </c>
      <c r="X33">
        <v>3</v>
      </c>
      <c r="Y33">
        <v>6</v>
      </c>
      <c r="Z33">
        <v>3</v>
      </c>
      <c r="AA33" t="s">
        <v>1584</v>
      </c>
      <c r="AB33" t="s">
        <v>16</v>
      </c>
      <c r="AC33" t="s">
        <v>127</v>
      </c>
      <c r="AD33" t="s">
        <v>128</v>
      </c>
    </row>
    <row r="34" spans="1:30" x14ac:dyDescent="0.25">
      <c r="A34" t="s">
        <v>1435</v>
      </c>
      <c r="B34">
        <v>44682</v>
      </c>
      <c r="C34">
        <v>44749</v>
      </c>
      <c r="D34" t="s">
        <v>173</v>
      </c>
      <c r="E34">
        <v>20653</v>
      </c>
      <c r="F34">
        <v>861</v>
      </c>
      <c r="G34">
        <v>1</v>
      </c>
      <c r="H34">
        <v>48</v>
      </c>
      <c r="I34">
        <v>0</v>
      </c>
      <c r="J34">
        <v>438</v>
      </c>
      <c r="K34">
        <v>3</v>
      </c>
      <c r="L34">
        <v>3</v>
      </c>
      <c r="M34">
        <v>1</v>
      </c>
      <c r="N34">
        <v>7</v>
      </c>
      <c r="O34">
        <v>35</v>
      </c>
      <c r="P34">
        <v>50</v>
      </c>
      <c r="Q34">
        <v>1</v>
      </c>
      <c r="R34">
        <v>34</v>
      </c>
      <c r="S34">
        <v>50</v>
      </c>
      <c r="T34">
        <v>13</v>
      </c>
      <c r="U34">
        <v>1</v>
      </c>
      <c r="V34">
        <v>14</v>
      </c>
      <c r="W34">
        <v>14</v>
      </c>
      <c r="X34">
        <v>13</v>
      </c>
      <c r="Y34">
        <v>53</v>
      </c>
      <c r="Z34">
        <v>14</v>
      </c>
      <c r="AA34" t="s">
        <v>174</v>
      </c>
      <c r="AB34" t="s">
        <v>16</v>
      </c>
      <c r="AC34" t="s">
        <v>168</v>
      </c>
      <c r="AD34" t="s">
        <v>1473</v>
      </c>
    </row>
    <row r="35" spans="1:30" x14ac:dyDescent="0.25">
      <c r="A35" t="s">
        <v>1435</v>
      </c>
      <c r="B35">
        <v>44682</v>
      </c>
      <c r="C35">
        <v>44749</v>
      </c>
      <c r="D35" t="s">
        <v>166</v>
      </c>
      <c r="E35">
        <v>5354</v>
      </c>
      <c r="F35">
        <v>138</v>
      </c>
      <c r="G35">
        <v>0</v>
      </c>
      <c r="H35">
        <v>1</v>
      </c>
      <c r="I35">
        <v>0</v>
      </c>
      <c r="J35">
        <v>62</v>
      </c>
      <c r="K35">
        <v>0</v>
      </c>
      <c r="L35">
        <v>0</v>
      </c>
      <c r="M35">
        <v>0</v>
      </c>
      <c r="N35">
        <v>0</v>
      </c>
      <c r="O35">
        <v>0</v>
      </c>
      <c r="P35">
        <v>1</v>
      </c>
      <c r="Q35">
        <v>0</v>
      </c>
      <c r="R35">
        <v>1</v>
      </c>
      <c r="S35">
        <v>1</v>
      </c>
      <c r="T35">
        <v>0</v>
      </c>
      <c r="U35">
        <v>0</v>
      </c>
      <c r="V35">
        <v>0</v>
      </c>
      <c r="W35">
        <v>0</v>
      </c>
      <c r="X35">
        <v>0</v>
      </c>
      <c r="Y35">
        <v>1</v>
      </c>
      <c r="Z35">
        <v>0</v>
      </c>
      <c r="AA35" t="s">
        <v>167</v>
      </c>
      <c r="AB35" t="s">
        <v>16</v>
      </c>
      <c r="AC35" t="s">
        <v>168</v>
      </c>
      <c r="AD35" t="s">
        <v>1473</v>
      </c>
    </row>
    <row r="36" spans="1:30" x14ac:dyDescent="0.25">
      <c r="A36" t="s">
        <v>1435</v>
      </c>
      <c r="B36">
        <v>44682</v>
      </c>
      <c r="C36">
        <v>44749</v>
      </c>
      <c r="D36" t="s">
        <v>137</v>
      </c>
      <c r="E36">
        <v>5389</v>
      </c>
      <c r="F36">
        <v>202</v>
      </c>
      <c r="G36">
        <v>8</v>
      </c>
      <c r="H36">
        <v>11</v>
      </c>
      <c r="I36">
        <v>0</v>
      </c>
      <c r="J36">
        <v>79</v>
      </c>
      <c r="K36">
        <v>1</v>
      </c>
      <c r="L36">
        <v>1</v>
      </c>
      <c r="M36">
        <v>4</v>
      </c>
      <c r="N36">
        <v>4</v>
      </c>
      <c r="O36">
        <v>6</v>
      </c>
      <c r="P36">
        <v>11</v>
      </c>
      <c r="Q36">
        <v>7</v>
      </c>
      <c r="R36">
        <v>7</v>
      </c>
      <c r="S36">
        <v>11</v>
      </c>
      <c r="T36">
        <v>4</v>
      </c>
      <c r="U36">
        <v>3</v>
      </c>
      <c r="V36">
        <v>4</v>
      </c>
      <c r="W36">
        <v>3</v>
      </c>
      <c r="X36">
        <v>4</v>
      </c>
      <c r="Y36">
        <v>11</v>
      </c>
      <c r="Z36">
        <v>4</v>
      </c>
      <c r="AA36" t="s">
        <v>138</v>
      </c>
      <c r="AB36" t="s">
        <v>16</v>
      </c>
      <c r="AC36" t="s">
        <v>127</v>
      </c>
      <c r="AD36" t="s">
        <v>128</v>
      </c>
    </row>
    <row r="37" spans="1:30" x14ac:dyDescent="0.25">
      <c r="A37" t="s">
        <v>1435</v>
      </c>
      <c r="B37">
        <v>44682</v>
      </c>
      <c r="C37">
        <v>44749</v>
      </c>
      <c r="D37" t="s">
        <v>417</v>
      </c>
      <c r="E37">
        <v>4450</v>
      </c>
      <c r="F37">
        <v>201</v>
      </c>
      <c r="G37">
        <v>20</v>
      </c>
      <c r="H37">
        <v>24</v>
      </c>
      <c r="I37">
        <v>0</v>
      </c>
      <c r="J37">
        <v>75</v>
      </c>
      <c r="K37">
        <v>0</v>
      </c>
      <c r="L37">
        <v>0</v>
      </c>
      <c r="M37">
        <v>0</v>
      </c>
      <c r="N37">
        <v>0</v>
      </c>
      <c r="O37">
        <v>24</v>
      </c>
      <c r="P37">
        <v>24</v>
      </c>
      <c r="Q37">
        <v>3</v>
      </c>
      <c r="R37">
        <v>14</v>
      </c>
      <c r="S37">
        <v>25</v>
      </c>
      <c r="T37">
        <v>0</v>
      </c>
      <c r="U37">
        <v>0</v>
      </c>
      <c r="V37">
        <v>0</v>
      </c>
      <c r="W37">
        <v>0</v>
      </c>
      <c r="X37">
        <v>0</v>
      </c>
      <c r="Y37">
        <v>25</v>
      </c>
      <c r="Z37">
        <v>0</v>
      </c>
      <c r="AA37" t="s">
        <v>418</v>
      </c>
      <c r="AB37" t="s">
        <v>387</v>
      </c>
      <c r="AC37" t="s">
        <v>389</v>
      </c>
      <c r="AD37" t="s">
        <v>390</v>
      </c>
    </row>
    <row r="38" spans="1:30" x14ac:dyDescent="0.25">
      <c r="A38" t="s">
        <v>1435</v>
      </c>
      <c r="B38">
        <v>44682</v>
      </c>
      <c r="C38">
        <v>44749</v>
      </c>
      <c r="D38" t="s">
        <v>147</v>
      </c>
      <c r="E38">
        <v>6937</v>
      </c>
      <c r="F38">
        <v>297</v>
      </c>
      <c r="G38">
        <v>2</v>
      </c>
      <c r="H38">
        <v>19</v>
      </c>
      <c r="I38">
        <v>0</v>
      </c>
      <c r="J38">
        <v>140</v>
      </c>
      <c r="K38">
        <v>2</v>
      </c>
      <c r="L38">
        <v>0</v>
      </c>
      <c r="M38">
        <v>1</v>
      </c>
      <c r="N38">
        <v>3</v>
      </c>
      <c r="O38">
        <v>16</v>
      </c>
      <c r="P38">
        <v>17</v>
      </c>
      <c r="Q38">
        <v>4</v>
      </c>
      <c r="R38">
        <v>13</v>
      </c>
      <c r="S38">
        <v>19</v>
      </c>
      <c r="T38">
        <v>4</v>
      </c>
      <c r="U38">
        <v>0</v>
      </c>
      <c r="V38">
        <v>4</v>
      </c>
      <c r="W38">
        <v>4</v>
      </c>
      <c r="X38">
        <v>3</v>
      </c>
      <c r="Y38">
        <v>20</v>
      </c>
      <c r="Z38">
        <v>4</v>
      </c>
      <c r="AA38" t="s">
        <v>148</v>
      </c>
      <c r="AB38" t="s">
        <v>16</v>
      </c>
      <c r="AC38" t="s">
        <v>127</v>
      </c>
      <c r="AD38" t="s">
        <v>128</v>
      </c>
    </row>
    <row r="39" spans="1:30" x14ac:dyDescent="0.25">
      <c r="A39" t="s">
        <v>1435</v>
      </c>
      <c r="B39">
        <v>44682</v>
      </c>
      <c r="C39">
        <v>44749</v>
      </c>
      <c r="D39" t="s">
        <v>157</v>
      </c>
      <c r="E39">
        <v>5522</v>
      </c>
      <c r="F39">
        <v>140</v>
      </c>
      <c r="G39">
        <v>0</v>
      </c>
      <c r="H39">
        <v>1</v>
      </c>
      <c r="I39">
        <v>0</v>
      </c>
      <c r="J39">
        <v>55</v>
      </c>
      <c r="K39">
        <v>0</v>
      </c>
      <c r="L39">
        <v>0</v>
      </c>
      <c r="M39">
        <v>0</v>
      </c>
      <c r="N39">
        <v>0</v>
      </c>
      <c r="O39">
        <v>0</v>
      </c>
      <c r="P39">
        <v>1</v>
      </c>
      <c r="Q39">
        <v>0</v>
      </c>
      <c r="R39">
        <v>1</v>
      </c>
      <c r="S39">
        <v>0</v>
      </c>
      <c r="T39">
        <v>0</v>
      </c>
      <c r="U39">
        <v>0</v>
      </c>
      <c r="V39">
        <v>1</v>
      </c>
      <c r="W39">
        <v>0</v>
      </c>
      <c r="X39">
        <v>0</v>
      </c>
      <c r="Y39">
        <v>1</v>
      </c>
      <c r="Z39">
        <v>1</v>
      </c>
      <c r="AA39" t="s">
        <v>158</v>
      </c>
      <c r="AB39" t="s">
        <v>16</v>
      </c>
      <c r="AC39" t="s">
        <v>127</v>
      </c>
      <c r="AD39" t="s">
        <v>128</v>
      </c>
    </row>
    <row r="40" spans="1:30" x14ac:dyDescent="0.25">
      <c r="A40" t="s">
        <v>1435</v>
      </c>
      <c r="B40">
        <v>44682</v>
      </c>
      <c r="C40">
        <v>44749</v>
      </c>
      <c r="D40" t="s">
        <v>152</v>
      </c>
      <c r="E40">
        <v>3849</v>
      </c>
      <c r="F40">
        <v>98</v>
      </c>
      <c r="G40">
        <v>0</v>
      </c>
      <c r="H40">
        <v>1</v>
      </c>
      <c r="I40">
        <v>0</v>
      </c>
      <c r="J40">
        <v>24</v>
      </c>
      <c r="K40">
        <v>0</v>
      </c>
      <c r="L40">
        <v>0</v>
      </c>
      <c r="M40">
        <v>0</v>
      </c>
      <c r="N40">
        <v>0</v>
      </c>
      <c r="O40">
        <v>0</v>
      </c>
      <c r="P40">
        <v>1</v>
      </c>
      <c r="Q40">
        <v>0</v>
      </c>
      <c r="R40">
        <v>1</v>
      </c>
      <c r="S40">
        <v>1</v>
      </c>
      <c r="T40">
        <v>0</v>
      </c>
      <c r="U40">
        <v>0</v>
      </c>
      <c r="V40">
        <v>0</v>
      </c>
      <c r="W40">
        <v>0</v>
      </c>
      <c r="X40">
        <v>0</v>
      </c>
      <c r="Y40">
        <v>1</v>
      </c>
      <c r="Z40">
        <v>0</v>
      </c>
      <c r="AA40" t="s">
        <v>153</v>
      </c>
      <c r="AB40" t="s">
        <v>16</v>
      </c>
      <c r="AC40" t="s">
        <v>127</v>
      </c>
      <c r="AD40" t="s">
        <v>128</v>
      </c>
    </row>
    <row r="41" spans="1:30" x14ac:dyDescent="0.25">
      <c r="A41" t="s">
        <v>1435</v>
      </c>
      <c r="B41">
        <v>44682</v>
      </c>
      <c r="C41">
        <v>44749</v>
      </c>
      <c r="D41" t="s">
        <v>447</v>
      </c>
      <c r="E41">
        <v>3552</v>
      </c>
      <c r="F41">
        <v>113</v>
      </c>
      <c r="G41">
        <v>0</v>
      </c>
      <c r="H41">
        <v>4</v>
      </c>
      <c r="I41">
        <v>0</v>
      </c>
      <c r="J41">
        <v>13</v>
      </c>
      <c r="K41">
        <v>1</v>
      </c>
      <c r="L41">
        <v>0</v>
      </c>
      <c r="M41">
        <v>0</v>
      </c>
      <c r="N41">
        <v>1</v>
      </c>
      <c r="O41">
        <v>4</v>
      </c>
      <c r="P41">
        <v>4</v>
      </c>
      <c r="Q41">
        <v>0</v>
      </c>
      <c r="R41">
        <v>3</v>
      </c>
      <c r="S41">
        <v>4</v>
      </c>
      <c r="T41">
        <v>0</v>
      </c>
      <c r="U41">
        <v>0</v>
      </c>
      <c r="V41">
        <v>1</v>
      </c>
      <c r="W41">
        <v>1</v>
      </c>
      <c r="X41">
        <v>1</v>
      </c>
      <c r="Y41">
        <v>4</v>
      </c>
      <c r="Z41">
        <v>1</v>
      </c>
      <c r="AA41" t="s">
        <v>1529</v>
      </c>
      <c r="AB41" t="s">
        <v>387</v>
      </c>
      <c r="AC41" t="s">
        <v>448</v>
      </c>
      <c r="AD41" t="s">
        <v>449</v>
      </c>
    </row>
    <row r="42" spans="1:30" x14ac:dyDescent="0.25">
      <c r="A42" t="s">
        <v>1435</v>
      </c>
      <c r="B42">
        <v>44682</v>
      </c>
      <c r="C42">
        <v>44749</v>
      </c>
      <c r="D42" t="s">
        <v>801</v>
      </c>
      <c r="E42">
        <v>6935</v>
      </c>
      <c r="F42">
        <v>338</v>
      </c>
      <c r="G42">
        <v>1</v>
      </c>
      <c r="H42">
        <v>6</v>
      </c>
      <c r="I42">
        <v>0</v>
      </c>
      <c r="J42">
        <v>40</v>
      </c>
      <c r="K42">
        <v>3</v>
      </c>
      <c r="L42">
        <v>0</v>
      </c>
      <c r="M42">
        <v>3</v>
      </c>
      <c r="N42">
        <v>3</v>
      </c>
      <c r="O42">
        <v>6</v>
      </c>
      <c r="P42">
        <v>7</v>
      </c>
      <c r="Q42">
        <v>0</v>
      </c>
      <c r="R42">
        <v>3</v>
      </c>
      <c r="S42">
        <v>8</v>
      </c>
      <c r="T42">
        <v>4</v>
      </c>
      <c r="U42">
        <v>0</v>
      </c>
      <c r="V42">
        <v>4</v>
      </c>
      <c r="W42">
        <v>4</v>
      </c>
      <c r="X42">
        <v>4</v>
      </c>
      <c r="Y42">
        <v>8</v>
      </c>
      <c r="Z42">
        <v>4</v>
      </c>
      <c r="AA42" t="s">
        <v>802</v>
      </c>
      <c r="AB42" t="s">
        <v>803</v>
      </c>
      <c r="AC42" t="s">
        <v>805</v>
      </c>
      <c r="AD42" t="s">
        <v>806</v>
      </c>
    </row>
    <row r="43" spans="1:30" x14ac:dyDescent="0.25">
      <c r="A43" t="s">
        <v>1435</v>
      </c>
      <c r="B43">
        <v>44682</v>
      </c>
      <c r="C43">
        <v>44749</v>
      </c>
      <c r="D43" t="s">
        <v>929</v>
      </c>
      <c r="E43">
        <v>4829</v>
      </c>
      <c r="F43">
        <v>192</v>
      </c>
      <c r="G43">
        <v>0</v>
      </c>
      <c r="H43">
        <v>2</v>
      </c>
      <c r="I43">
        <v>0</v>
      </c>
      <c r="J43">
        <v>21</v>
      </c>
      <c r="K43">
        <v>0</v>
      </c>
      <c r="L43">
        <v>0</v>
      </c>
      <c r="M43">
        <v>0</v>
      </c>
      <c r="N43">
        <v>0</v>
      </c>
      <c r="O43">
        <v>1</v>
      </c>
      <c r="P43">
        <v>2</v>
      </c>
      <c r="Q43">
        <v>0</v>
      </c>
      <c r="R43">
        <v>0</v>
      </c>
      <c r="S43">
        <v>2</v>
      </c>
      <c r="T43">
        <v>0</v>
      </c>
      <c r="U43">
        <v>0</v>
      </c>
      <c r="V43">
        <v>0</v>
      </c>
      <c r="W43">
        <v>0</v>
      </c>
      <c r="X43">
        <v>0</v>
      </c>
      <c r="Y43">
        <v>2</v>
      </c>
      <c r="Z43">
        <v>0</v>
      </c>
    </row>
    <row r="44" spans="1:30" x14ac:dyDescent="0.25">
      <c r="A44" t="s">
        <v>1435</v>
      </c>
      <c r="B44">
        <v>44682</v>
      </c>
      <c r="C44">
        <v>44749</v>
      </c>
      <c r="D44" t="s">
        <v>486</v>
      </c>
      <c r="E44">
        <v>8566</v>
      </c>
      <c r="F44">
        <v>317</v>
      </c>
      <c r="G44">
        <v>0</v>
      </c>
      <c r="H44">
        <v>21</v>
      </c>
      <c r="I44">
        <v>7</v>
      </c>
      <c r="J44">
        <v>63</v>
      </c>
      <c r="K44">
        <v>0</v>
      </c>
      <c r="L44">
        <v>1</v>
      </c>
      <c r="M44">
        <v>0</v>
      </c>
      <c r="N44">
        <v>1</v>
      </c>
      <c r="O44">
        <v>15</v>
      </c>
      <c r="P44">
        <v>23</v>
      </c>
      <c r="Q44">
        <v>0</v>
      </c>
      <c r="R44">
        <v>7</v>
      </c>
      <c r="S44">
        <v>23</v>
      </c>
      <c r="T44">
        <v>1</v>
      </c>
      <c r="U44">
        <v>1</v>
      </c>
      <c r="V44">
        <v>1</v>
      </c>
      <c r="W44">
        <v>1</v>
      </c>
      <c r="X44">
        <v>1</v>
      </c>
      <c r="Y44">
        <v>24</v>
      </c>
      <c r="Z44">
        <v>1</v>
      </c>
      <c r="AA44" t="s">
        <v>1454</v>
      </c>
      <c r="AB44" t="s">
        <v>387</v>
      </c>
      <c r="AC44" t="s">
        <v>448</v>
      </c>
      <c r="AD44" t="s">
        <v>449</v>
      </c>
    </row>
    <row r="45" spans="1:30" x14ac:dyDescent="0.25">
      <c r="A45" t="s">
        <v>1435</v>
      </c>
      <c r="B45">
        <v>44682</v>
      </c>
      <c r="C45">
        <v>44749</v>
      </c>
      <c r="D45" t="s">
        <v>978</v>
      </c>
      <c r="E45">
        <v>5280</v>
      </c>
      <c r="F45">
        <v>211</v>
      </c>
      <c r="G45">
        <v>0</v>
      </c>
      <c r="H45">
        <v>1</v>
      </c>
      <c r="I45">
        <v>0</v>
      </c>
      <c r="J45">
        <v>26</v>
      </c>
      <c r="K45">
        <v>0</v>
      </c>
      <c r="L45">
        <v>0</v>
      </c>
      <c r="M45">
        <v>0</v>
      </c>
      <c r="N45">
        <v>0</v>
      </c>
      <c r="O45">
        <v>0</v>
      </c>
      <c r="P45">
        <v>2</v>
      </c>
      <c r="Q45">
        <v>0</v>
      </c>
      <c r="R45">
        <v>2</v>
      </c>
      <c r="S45">
        <v>2</v>
      </c>
      <c r="T45">
        <v>0</v>
      </c>
      <c r="U45">
        <v>0</v>
      </c>
      <c r="V45">
        <v>0</v>
      </c>
      <c r="W45">
        <v>1</v>
      </c>
      <c r="X45">
        <v>1</v>
      </c>
      <c r="Y45">
        <v>2</v>
      </c>
      <c r="Z45">
        <v>1</v>
      </c>
      <c r="AA45" t="s">
        <v>979</v>
      </c>
      <c r="AB45" t="s">
        <v>803</v>
      </c>
      <c r="AC45" t="s">
        <v>942</v>
      </c>
      <c r="AD45" t="s">
        <v>943</v>
      </c>
    </row>
    <row r="46" spans="1:30" x14ac:dyDescent="0.25">
      <c r="A46" t="s">
        <v>1435</v>
      </c>
      <c r="B46">
        <v>44682</v>
      </c>
      <c r="C46">
        <v>44749</v>
      </c>
      <c r="D46" t="s">
        <v>473</v>
      </c>
      <c r="E46">
        <v>4889</v>
      </c>
      <c r="F46">
        <v>199</v>
      </c>
      <c r="G46">
        <v>0</v>
      </c>
      <c r="H46">
        <v>7</v>
      </c>
      <c r="I46">
        <v>0</v>
      </c>
      <c r="J46">
        <v>62</v>
      </c>
      <c r="K46">
        <v>0</v>
      </c>
      <c r="L46">
        <v>0</v>
      </c>
      <c r="M46">
        <v>0</v>
      </c>
      <c r="N46">
        <v>0</v>
      </c>
      <c r="O46">
        <v>7</v>
      </c>
      <c r="P46">
        <v>7</v>
      </c>
      <c r="Q46">
        <v>0</v>
      </c>
      <c r="R46">
        <v>4</v>
      </c>
      <c r="S46">
        <v>7</v>
      </c>
      <c r="T46">
        <v>0</v>
      </c>
      <c r="U46">
        <v>0</v>
      </c>
      <c r="V46">
        <v>0</v>
      </c>
      <c r="W46">
        <v>0</v>
      </c>
      <c r="X46">
        <v>0</v>
      </c>
      <c r="Y46">
        <v>7</v>
      </c>
      <c r="Z46">
        <v>0</v>
      </c>
      <c r="AA46" t="s">
        <v>474</v>
      </c>
      <c r="AB46" t="s">
        <v>387</v>
      </c>
      <c r="AC46" t="s">
        <v>448</v>
      </c>
      <c r="AD46" t="s">
        <v>449</v>
      </c>
    </row>
    <row r="47" spans="1:30" x14ac:dyDescent="0.25">
      <c r="A47" t="s">
        <v>1435</v>
      </c>
      <c r="B47">
        <v>44682</v>
      </c>
      <c r="C47">
        <v>44749</v>
      </c>
      <c r="D47" t="s">
        <v>865</v>
      </c>
      <c r="E47">
        <v>3114</v>
      </c>
      <c r="F47">
        <v>119</v>
      </c>
      <c r="G47">
        <v>0</v>
      </c>
      <c r="H47">
        <v>4</v>
      </c>
      <c r="I47">
        <v>0</v>
      </c>
      <c r="J47">
        <v>20</v>
      </c>
      <c r="K47">
        <v>0</v>
      </c>
      <c r="L47">
        <v>0</v>
      </c>
      <c r="M47">
        <v>0</v>
      </c>
      <c r="N47">
        <v>0</v>
      </c>
      <c r="O47">
        <v>4</v>
      </c>
      <c r="P47">
        <v>4</v>
      </c>
      <c r="Q47">
        <v>0</v>
      </c>
      <c r="R47">
        <v>2</v>
      </c>
      <c r="S47">
        <v>4</v>
      </c>
      <c r="T47">
        <v>0</v>
      </c>
      <c r="U47">
        <v>0</v>
      </c>
      <c r="V47">
        <v>0</v>
      </c>
      <c r="W47">
        <v>0</v>
      </c>
      <c r="X47">
        <v>0</v>
      </c>
      <c r="Y47">
        <v>4</v>
      </c>
      <c r="Z47">
        <v>0</v>
      </c>
      <c r="AA47" t="s">
        <v>866</v>
      </c>
      <c r="AB47" t="s">
        <v>803</v>
      </c>
      <c r="AC47" t="s">
        <v>849</v>
      </c>
      <c r="AD47" t="s">
        <v>850</v>
      </c>
    </row>
    <row r="48" spans="1:30" x14ac:dyDescent="0.25">
      <c r="A48" t="s">
        <v>1435</v>
      </c>
      <c r="B48">
        <v>44682</v>
      </c>
      <c r="C48">
        <v>44749</v>
      </c>
      <c r="D48" t="s">
        <v>859</v>
      </c>
      <c r="E48">
        <v>3383</v>
      </c>
      <c r="F48">
        <v>141</v>
      </c>
      <c r="G48">
        <v>0</v>
      </c>
      <c r="H48">
        <v>5</v>
      </c>
      <c r="I48">
        <v>0</v>
      </c>
      <c r="J48">
        <v>21</v>
      </c>
      <c r="K48">
        <v>0</v>
      </c>
      <c r="L48">
        <v>0</v>
      </c>
      <c r="M48">
        <v>0</v>
      </c>
      <c r="N48">
        <v>0</v>
      </c>
      <c r="O48">
        <v>4</v>
      </c>
      <c r="P48">
        <v>5</v>
      </c>
      <c r="Q48">
        <v>0</v>
      </c>
      <c r="R48">
        <v>0</v>
      </c>
      <c r="S48">
        <v>4</v>
      </c>
      <c r="T48">
        <v>1</v>
      </c>
      <c r="U48">
        <v>0</v>
      </c>
      <c r="V48">
        <v>1</v>
      </c>
      <c r="W48">
        <v>1</v>
      </c>
      <c r="X48">
        <v>1</v>
      </c>
      <c r="Y48">
        <v>6</v>
      </c>
      <c r="Z48">
        <v>1</v>
      </c>
      <c r="AA48" t="s">
        <v>860</v>
      </c>
      <c r="AB48" t="s">
        <v>803</v>
      </c>
      <c r="AC48" t="s">
        <v>849</v>
      </c>
      <c r="AD48" t="s">
        <v>850</v>
      </c>
    </row>
    <row r="49" spans="1:30" x14ac:dyDescent="0.25">
      <c r="A49" t="s">
        <v>1435</v>
      </c>
      <c r="B49">
        <v>44682</v>
      </c>
      <c r="C49">
        <v>44749</v>
      </c>
      <c r="D49" t="s">
        <v>965</v>
      </c>
      <c r="E49">
        <v>7899</v>
      </c>
      <c r="F49">
        <v>342</v>
      </c>
      <c r="G49">
        <v>0</v>
      </c>
      <c r="H49">
        <v>9</v>
      </c>
      <c r="I49">
        <v>0</v>
      </c>
      <c r="J49">
        <v>64</v>
      </c>
      <c r="K49">
        <v>0</v>
      </c>
      <c r="L49">
        <v>0</v>
      </c>
      <c r="M49">
        <v>0</v>
      </c>
      <c r="N49">
        <v>0</v>
      </c>
      <c r="O49">
        <v>0</v>
      </c>
      <c r="P49">
        <v>9</v>
      </c>
      <c r="Q49">
        <v>0</v>
      </c>
      <c r="R49">
        <v>3</v>
      </c>
      <c r="S49">
        <v>9</v>
      </c>
      <c r="T49">
        <v>0</v>
      </c>
      <c r="U49">
        <v>0</v>
      </c>
      <c r="V49">
        <v>0</v>
      </c>
      <c r="W49">
        <v>0</v>
      </c>
      <c r="X49">
        <v>0</v>
      </c>
      <c r="Y49">
        <v>9</v>
      </c>
      <c r="Z49">
        <v>0</v>
      </c>
      <c r="AA49" t="s">
        <v>966</v>
      </c>
      <c r="AB49" t="s">
        <v>803</v>
      </c>
      <c r="AC49" t="s">
        <v>942</v>
      </c>
      <c r="AD49" t="s">
        <v>943</v>
      </c>
    </row>
    <row r="50" spans="1:30" x14ac:dyDescent="0.25">
      <c r="A50" t="s">
        <v>1435</v>
      </c>
      <c r="B50">
        <v>44682</v>
      </c>
      <c r="C50">
        <v>44749</v>
      </c>
      <c r="D50" t="s">
        <v>914</v>
      </c>
      <c r="E50">
        <v>5046</v>
      </c>
      <c r="F50">
        <v>232</v>
      </c>
      <c r="G50">
        <v>0</v>
      </c>
      <c r="H50">
        <v>2</v>
      </c>
      <c r="I50">
        <v>0</v>
      </c>
      <c r="J50">
        <v>31</v>
      </c>
      <c r="K50">
        <v>0</v>
      </c>
      <c r="L50">
        <v>0</v>
      </c>
      <c r="M50">
        <v>0</v>
      </c>
      <c r="N50">
        <v>0</v>
      </c>
      <c r="O50">
        <v>0</v>
      </c>
      <c r="P50">
        <v>4</v>
      </c>
      <c r="Q50">
        <v>0</v>
      </c>
      <c r="R50">
        <v>2</v>
      </c>
      <c r="S50">
        <v>4</v>
      </c>
      <c r="T50">
        <v>0</v>
      </c>
      <c r="U50">
        <v>0</v>
      </c>
      <c r="V50">
        <v>0</v>
      </c>
      <c r="W50">
        <v>0</v>
      </c>
      <c r="X50">
        <v>0</v>
      </c>
      <c r="Y50">
        <v>4</v>
      </c>
      <c r="Z50">
        <v>0</v>
      </c>
      <c r="AA50" t="s">
        <v>915</v>
      </c>
      <c r="AB50" t="s">
        <v>803</v>
      </c>
      <c r="AC50" t="s">
        <v>897</v>
      </c>
      <c r="AD50" t="s">
        <v>898</v>
      </c>
    </row>
    <row r="51" spans="1:30" x14ac:dyDescent="0.25">
      <c r="A51" t="s">
        <v>1435</v>
      </c>
      <c r="B51">
        <v>44682</v>
      </c>
      <c r="C51">
        <v>44749</v>
      </c>
      <c r="D51" t="s">
        <v>980</v>
      </c>
      <c r="E51">
        <v>10845</v>
      </c>
      <c r="F51">
        <v>548</v>
      </c>
      <c r="G51">
        <v>0</v>
      </c>
      <c r="H51">
        <v>84</v>
      </c>
      <c r="I51">
        <v>1</v>
      </c>
      <c r="J51">
        <v>102</v>
      </c>
      <c r="K51">
        <v>0</v>
      </c>
      <c r="L51">
        <v>0</v>
      </c>
      <c r="M51">
        <v>0</v>
      </c>
      <c r="N51">
        <v>13</v>
      </c>
      <c r="O51">
        <v>67</v>
      </c>
      <c r="P51">
        <v>84</v>
      </c>
      <c r="Q51">
        <v>0</v>
      </c>
      <c r="R51">
        <v>44</v>
      </c>
      <c r="S51">
        <v>83</v>
      </c>
      <c r="T51">
        <v>13</v>
      </c>
      <c r="U51">
        <v>0</v>
      </c>
      <c r="V51">
        <v>13</v>
      </c>
      <c r="W51">
        <v>12</v>
      </c>
      <c r="X51">
        <v>13</v>
      </c>
      <c r="Y51">
        <v>84</v>
      </c>
      <c r="Z51">
        <v>13</v>
      </c>
      <c r="AA51" t="s">
        <v>981</v>
      </c>
      <c r="AB51" t="s">
        <v>803</v>
      </c>
      <c r="AC51" t="s">
        <v>942</v>
      </c>
      <c r="AD51" t="s">
        <v>943</v>
      </c>
    </row>
    <row r="52" spans="1:30" x14ac:dyDescent="0.25">
      <c r="A52" t="s">
        <v>1435</v>
      </c>
      <c r="B52">
        <v>44682</v>
      </c>
      <c r="C52">
        <v>44749</v>
      </c>
      <c r="D52" t="s">
        <v>919</v>
      </c>
      <c r="E52">
        <v>8068</v>
      </c>
      <c r="F52">
        <v>366</v>
      </c>
      <c r="G52">
        <v>4</v>
      </c>
      <c r="H52">
        <v>27</v>
      </c>
      <c r="I52">
        <v>0</v>
      </c>
      <c r="J52">
        <v>64</v>
      </c>
      <c r="K52">
        <v>2</v>
      </c>
      <c r="L52">
        <v>0</v>
      </c>
      <c r="M52">
        <v>2</v>
      </c>
      <c r="N52">
        <v>2</v>
      </c>
      <c r="O52">
        <v>4</v>
      </c>
      <c r="P52">
        <v>30</v>
      </c>
      <c r="Q52">
        <v>1</v>
      </c>
      <c r="R52">
        <v>20</v>
      </c>
      <c r="S52">
        <v>32</v>
      </c>
      <c r="T52">
        <v>4</v>
      </c>
      <c r="U52">
        <v>0</v>
      </c>
      <c r="V52">
        <v>6</v>
      </c>
      <c r="W52">
        <v>6</v>
      </c>
      <c r="X52">
        <v>6</v>
      </c>
      <c r="Y52">
        <v>32</v>
      </c>
      <c r="Z52">
        <v>6</v>
      </c>
      <c r="AA52" t="s">
        <v>920</v>
      </c>
      <c r="AB52" t="s">
        <v>803</v>
      </c>
      <c r="AC52" t="s">
        <v>897</v>
      </c>
      <c r="AD52" t="s">
        <v>898</v>
      </c>
    </row>
    <row r="53" spans="1:30" x14ac:dyDescent="0.25">
      <c r="A53" t="s">
        <v>1435</v>
      </c>
      <c r="B53">
        <v>44682</v>
      </c>
      <c r="C53">
        <v>44749</v>
      </c>
      <c r="D53" t="s">
        <v>953</v>
      </c>
      <c r="E53">
        <v>4402</v>
      </c>
      <c r="F53">
        <v>192</v>
      </c>
      <c r="G53">
        <v>0</v>
      </c>
      <c r="H53">
        <v>13</v>
      </c>
      <c r="I53">
        <v>0</v>
      </c>
      <c r="J53">
        <v>56</v>
      </c>
      <c r="K53">
        <v>0</v>
      </c>
      <c r="L53">
        <v>0</v>
      </c>
      <c r="M53">
        <v>0</v>
      </c>
      <c r="N53">
        <v>2</v>
      </c>
      <c r="O53">
        <v>3</v>
      </c>
      <c r="P53">
        <v>13</v>
      </c>
      <c r="Q53">
        <v>0</v>
      </c>
      <c r="R53">
        <v>5</v>
      </c>
      <c r="S53">
        <v>13</v>
      </c>
      <c r="T53">
        <v>4</v>
      </c>
      <c r="U53">
        <v>0</v>
      </c>
      <c r="V53">
        <v>5</v>
      </c>
      <c r="W53">
        <v>5</v>
      </c>
      <c r="X53">
        <v>4</v>
      </c>
      <c r="Y53">
        <v>13</v>
      </c>
      <c r="Z53">
        <v>5</v>
      </c>
      <c r="AA53" t="s">
        <v>954</v>
      </c>
      <c r="AB53" t="s">
        <v>803</v>
      </c>
      <c r="AC53" t="s">
        <v>942</v>
      </c>
      <c r="AD53" t="s">
        <v>943</v>
      </c>
    </row>
    <row r="54" spans="1:30" x14ac:dyDescent="0.25">
      <c r="A54" t="s">
        <v>1435</v>
      </c>
      <c r="B54">
        <v>44682</v>
      </c>
      <c r="C54">
        <v>44749</v>
      </c>
      <c r="D54" t="s">
        <v>1008</v>
      </c>
      <c r="E54">
        <v>25496</v>
      </c>
      <c r="F54">
        <v>571</v>
      </c>
      <c r="G54">
        <v>0</v>
      </c>
      <c r="H54">
        <v>3</v>
      </c>
      <c r="I54">
        <v>0</v>
      </c>
      <c r="J54">
        <v>87</v>
      </c>
      <c r="K54">
        <v>0</v>
      </c>
      <c r="L54">
        <v>0</v>
      </c>
      <c r="M54">
        <v>0</v>
      </c>
      <c r="N54">
        <v>0</v>
      </c>
      <c r="O54">
        <v>3</v>
      </c>
      <c r="P54">
        <v>3</v>
      </c>
      <c r="Q54">
        <v>0</v>
      </c>
      <c r="R54">
        <v>2</v>
      </c>
      <c r="S54">
        <v>3</v>
      </c>
      <c r="T54">
        <v>1</v>
      </c>
      <c r="U54">
        <v>0</v>
      </c>
      <c r="V54">
        <v>1</v>
      </c>
      <c r="W54">
        <v>1</v>
      </c>
      <c r="X54">
        <v>1</v>
      </c>
      <c r="Y54">
        <v>3</v>
      </c>
      <c r="Z54">
        <v>1</v>
      </c>
      <c r="AA54" t="s">
        <v>1009</v>
      </c>
      <c r="AB54" t="s">
        <v>803</v>
      </c>
      <c r="AC54" t="s">
        <v>998</v>
      </c>
      <c r="AD54" t="s">
        <v>999</v>
      </c>
    </row>
    <row r="55" spans="1:30" x14ac:dyDescent="0.25">
      <c r="A55" t="s">
        <v>1435</v>
      </c>
      <c r="B55">
        <v>44682</v>
      </c>
      <c r="C55">
        <v>44749</v>
      </c>
      <c r="D55" t="s">
        <v>821</v>
      </c>
      <c r="E55">
        <v>6591</v>
      </c>
      <c r="F55">
        <v>334</v>
      </c>
      <c r="G55">
        <v>0</v>
      </c>
      <c r="H55">
        <v>11</v>
      </c>
      <c r="I55">
        <v>0</v>
      </c>
      <c r="J55">
        <v>26</v>
      </c>
      <c r="K55">
        <v>0</v>
      </c>
      <c r="L55">
        <v>0</v>
      </c>
      <c r="M55">
        <v>0</v>
      </c>
      <c r="N55">
        <v>0</v>
      </c>
      <c r="O55">
        <v>0</v>
      </c>
      <c r="P55">
        <v>11</v>
      </c>
      <c r="Q55">
        <v>0</v>
      </c>
      <c r="R55">
        <v>6</v>
      </c>
      <c r="S55">
        <v>11</v>
      </c>
      <c r="T55">
        <v>8</v>
      </c>
      <c r="U55">
        <v>0</v>
      </c>
      <c r="V55">
        <v>8</v>
      </c>
      <c r="W55">
        <v>7</v>
      </c>
      <c r="X55">
        <v>8</v>
      </c>
      <c r="Y55">
        <v>11</v>
      </c>
      <c r="Z55">
        <v>8</v>
      </c>
      <c r="AA55" t="s">
        <v>822</v>
      </c>
      <c r="AB55" t="s">
        <v>803</v>
      </c>
      <c r="AC55" t="s">
        <v>805</v>
      </c>
      <c r="AD55" t="s">
        <v>806</v>
      </c>
    </row>
    <row r="56" spans="1:30" x14ac:dyDescent="0.25">
      <c r="A56" t="s">
        <v>1435</v>
      </c>
      <c r="B56">
        <v>44682</v>
      </c>
      <c r="C56">
        <v>44749</v>
      </c>
      <c r="D56" t="s">
        <v>871</v>
      </c>
      <c r="E56">
        <v>6782</v>
      </c>
      <c r="F56">
        <v>203</v>
      </c>
      <c r="G56">
        <v>3</v>
      </c>
      <c r="H56">
        <v>13</v>
      </c>
      <c r="I56">
        <v>0</v>
      </c>
      <c r="J56">
        <v>56</v>
      </c>
      <c r="K56">
        <v>0</v>
      </c>
      <c r="L56">
        <v>0</v>
      </c>
      <c r="M56">
        <v>0</v>
      </c>
      <c r="N56">
        <v>0</v>
      </c>
      <c r="O56">
        <v>10</v>
      </c>
      <c r="P56">
        <v>13</v>
      </c>
      <c r="Q56">
        <v>0</v>
      </c>
      <c r="R56">
        <v>7</v>
      </c>
      <c r="S56">
        <v>13</v>
      </c>
      <c r="T56">
        <v>0</v>
      </c>
      <c r="U56">
        <v>0</v>
      </c>
      <c r="V56">
        <v>0</v>
      </c>
      <c r="W56">
        <v>0</v>
      </c>
      <c r="X56">
        <v>0</v>
      </c>
      <c r="Y56">
        <v>13</v>
      </c>
      <c r="Z56">
        <v>0</v>
      </c>
      <c r="AA56" t="s">
        <v>872</v>
      </c>
      <c r="AB56" t="s">
        <v>803</v>
      </c>
      <c r="AC56" t="s">
        <v>849</v>
      </c>
      <c r="AD56" t="s">
        <v>850</v>
      </c>
    </row>
    <row r="57" spans="1:30" x14ac:dyDescent="0.25">
      <c r="A57" t="s">
        <v>1435</v>
      </c>
      <c r="B57">
        <v>44682</v>
      </c>
      <c r="C57">
        <v>44749</v>
      </c>
      <c r="D57" t="s">
        <v>831</v>
      </c>
      <c r="E57">
        <v>5188</v>
      </c>
      <c r="F57">
        <v>240</v>
      </c>
      <c r="G57">
        <v>0</v>
      </c>
      <c r="H57">
        <v>17</v>
      </c>
      <c r="I57">
        <v>0</v>
      </c>
      <c r="J57">
        <v>30</v>
      </c>
      <c r="K57">
        <v>0</v>
      </c>
      <c r="L57">
        <v>0</v>
      </c>
      <c r="M57">
        <v>0</v>
      </c>
      <c r="N57">
        <v>0</v>
      </c>
      <c r="O57">
        <v>14</v>
      </c>
      <c r="P57">
        <v>17</v>
      </c>
      <c r="Q57">
        <v>0</v>
      </c>
      <c r="R57">
        <v>8</v>
      </c>
      <c r="S57">
        <v>17</v>
      </c>
      <c r="T57">
        <v>0</v>
      </c>
      <c r="U57">
        <v>0</v>
      </c>
      <c r="V57">
        <v>0</v>
      </c>
      <c r="W57">
        <v>0</v>
      </c>
      <c r="X57">
        <v>0</v>
      </c>
      <c r="Y57">
        <v>17</v>
      </c>
      <c r="Z57">
        <v>0</v>
      </c>
      <c r="AA57" t="s">
        <v>832</v>
      </c>
      <c r="AB57" t="s">
        <v>803</v>
      </c>
      <c r="AC57" t="s">
        <v>805</v>
      </c>
      <c r="AD57" t="s">
        <v>806</v>
      </c>
    </row>
    <row r="58" spans="1:30" x14ac:dyDescent="0.25">
      <c r="A58" t="s">
        <v>1435</v>
      </c>
      <c r="B58">
        <v>44682</v>
      </c>
      <c r="C58">
        <v>44749</v>
      </c>
      <c r="D58" t="s">
        <v>1010</v>
      </c>
      <c r="E58">
        <v>10643</v>
      </c>
      <c r="F58">
        <v>410</v>
      </c>
      <c r="G58">
        <v>13</v>
      </c>
      <c r="H58">
        <v>17</v>
      </c>
      <c r="I58">
        <v>0</v>
      </c>
      <c r="J58">
        <v>55</v>
      </c>
      <c r="K58">
        <v>0</v>
      </c>
      <c r="L58">
        <v>0</v>
      </c>
      <c r="M58">
        <v>0</v>
      </c>
      <c r="N58">
        <v>0</v>
      </c>
      <c r="O58">
        <v>17</v>
      </c>
      <c r="P58">
        <v>17</v>
      </c>
      <c r="Q58">
        <v>0</v>
      </c>
      <c r="R58">
        <v>10</v>
      </c>
      <c r="S58">
        <v>17</v>
      </c>
      <c r="T58">
        <v>1</v>
      </c>
      <c r="U58">
        <v>0</v>
      </c>
      <c r="V58">
        <v>2</v>
      </c>
      <c r="W58">
        <v>2</v>
      </c>
      <c r="X58">
        <v>2</v>
      </c>
      <c r="Y58">
        <v>17</v>
      </c>
      <c r="Z58">
        <v>2</v>
      </c>
      <c r="AA58" t="s">
        <v>1011</v>
      </c>
      <c r="AB58" t="s">
        <v>803</v>
      </c>
      <c r="AC58" t="s">
        <v>998</v>
      </c>
      <c r="AD58" t="s">
        <v>999</v>
      </c>
    </row>
    <row r="59" spans="1:30" x14ac:dyDescent="0.25">
      <c r="A59" t="s">
        <v>1435</v>
      </c>
      <c r="B59">
        <v>44682</v>
      </c>
      <c r="C59">
        <v>44749</v>
      </c>
      <c r="D59" t="s">
        <v>842</v>
      </c>
      <c r="E59">
        <v>3848</v>
      </c>
      <c r="F59">
        <v>172</v>
      </c>
      <c r="G59">
        <v>0</v>
      </c>
      <c r="H59">
        <v>0</v>
      </c>
      <c r="I59">
        <v>0</v>
      </c>
      <c r="J59">
        <v>17</v>
      </c>
      <c r="K59">
        <v>0</v>
      </c>
      <c r="L59">
        <v>0</v>
      </c>
      <c r="M59">
        <v>0</v>
      </c>
      <c r="N59">
        <v>0</v>
      </c>
      <c r="O59">
        <v>0</v>
      </c>
      <c r="P59">
        <v>1</v>
      </c>
      <c r="Q59">
        <v>0</v>
      </c>
      <c r="R59">
        <v>1</v>
      </c>
      <c r="S59">
        <v>1</v>
      </c>
      <c r="T59">
        <v>0</v>
      </c>
      <c r="U59">
        <v>0</v>
      </c>
      <c r="V59">
        <v>0</v>
      </c>
      <c r="W59">
        <v>0</v>
      </c>
      <c r="X59">
        <v>0</v>
      </c>
      <c r="Y59">
        <v>1</v>
      </c>
      <c r="Z59">
        <v>0</v>
      </c>
      <c r="AA59" t="s">
        <v>843</v>
      </c>
      <c r="AB59" t="s">
        <v>803</v>
      </c>
      <c r="AC59" t="s">
        <v>805</v>
      </c>
      <c r="AD59" t="s">
        <v>806</v>
      </c>
    </row>
    <row r="60" spans="1:30" x14ac:dyDescent="0.25">
      <c r="A60" t="s">
        <v>1435</v>
      </c>
      <c r="B60">
        <v>44682</v>
      </c>
      <c r="C60">
        <v>44749</v>
      </c>
      <c r="D60" t="s">
        <v>816</v>
      </c>
      <c r="E60">
        <v>5283</v>
      </c>
      <c r="F60">
        <v>213</v>
      </c>
      <c r="G60">
        <v>0</v>
      </c>
      <c r="H60">
        <v>4</v>
      </c>
      <c r="I60">
        <v>1</v>
      </c>
      <c r="J60">
        <v>32</v>
      </c>
      <c r="K60">
        <v>1</v>
      </c>
      <c r="L60">
        <v>0</v>
      </c>
      <c r="M60">
        <v>0</v>
      </c>
      <c r="N60">
        <v>1</v>
      </c>
      <c r="O60">
        <v>3</v>
      </c>
      <c r="P60">
        <v>4</v>
      </c>
      <c r="Q60">
        <v>0</v>
      </c>
      <c r="R60">
        <v>3</v>
      </c>
      <c r="S60">
        <v>4</v>
      </c>
      <c r="T60">
        <v>1</v>
      </c>
      <c r="U60">
        <v>0</v>
      </c>
      <c r="V60">
        <v>2</v>
      </c>
      <c r="W60">
        <v>2</v>
      </c>
      <c r="X60">
        <v>2</v>
      </c>
      <c r="Y60">
        <v>4</v>
      </c>
      <c r="Z60">
        <v>2</v>
      </c>
      <c r="AA60" t="s">
        <v>817</v>
      </c>
      <c r="AB60" t="s">
        <v>803</v>
      </c>
      <c r="AC60" t="s">
        <v>805</v>
      </c>
      <c r="AD60" t="s">
        <v>806</v>
      </c>
    </row>
    <row r="61" spans="1:30" x14ac:dyDescent="0.25">
      <c r="A61" t="s">
        <v>1435</v>
      </c>
      <c r="B61">
        <v>44682</v>
      </c>
      <c r="C61">
        <v>44749</v>
      </c>
      <c r="D61" t="s">
        <v>908</v>
      </c>
      <c r="E61">
        <v>7731</v>
      </c>
      <c r="F61">
        <v>206</v>
      </c>
      <c r="G61">
        <v>1</v>
      </c>
      <c r="H61">
        <v>1</v>
      </c>
      <c r="I61">
        <v>0</v>
      </c>
      <c r="J61">
        <v>42</v>
      </c>
      <c r="K61">
        <v>0</v>
      </c>
      <c r="L61">
        <v>0</v>
      </c>
      <c r="M61">
        <v>0</v>
      </c>
      <c r="N61">
        <v>0</v>
      </c>
      <c r="O61">
        <v>0</v>
      </c>
      <c r="P61">
        <v>1</v>
      </c>
      <c r="Q61">
        <v>0</v>
      </c>
      <c r="R61">
        <v>0</v>
      </c>
      <c r="S61">
        <v>1</v>
      </c>
      <c r="T61">
        <v>0</v>
      </c>
      <c r="U61">
        <v>0</v>
      </c>
      <c r="V61">
        <v>0</v>
      </c>
      <c r="W61">
        <v>0</v>
      </c>
      <c r="X61">
        <v>0</v>
      </c>
      <c r="Y61">
        <v>1</v>
      </c>
      <c r="Z61">
        <v>0</v>
      </c>
      <c r="AA61" t="s">
        <v>909</v>
      </c>
      <c r="AB61" t="s">
        <v>803</v>
      </c>
      <c r="AC61" t="s">
        <v>897</v>
      </c>
      <c r="AD61" t="s">
        <v>898</v>
      </c>
    </row>
    <row r="62" spans="1:30" x14ac:dyDescent="0.25">
      <c r="A62" t="s">
        <v>1435</v>
      </c>
      <c r="B62">
        <v>44682</v>
      </c>
      <c r="C62">
        <v>44749</v>
      </c>
      <c r="D62" t="s">
        <v>996</v>
      </c>
      <c r="E62">
        <v>14341</v>
      </c>
      <c r="F62">
        <v>531</v>
      </c>
      <c r="G62">
        <v>0</v>
      </c>
      <c r="H62">
        <v>13</v>
      </c>
      <c r="I62">
        <v>0</v>
      </c>
      <c r="J62">
        <v>155</v>
      </c>
      <c r="K62">
        <v>2</v>
      </c>
      <c r="L62">
        <v>0</v>
      </c>
      <c r="M62">
        <v>1</v>
      </c>
      <c r="N62">
        <v>6</v>
      </c>
      <c r="O62">
        <v>6</v>
      </c>
      <c r="P62">
        <v>12</v>
      </c>
      <c r="Q62">
        <v>1</v>
      </c>
      <c r="R62">
        <v>8</v>
      </c>
      <c r="S62">
        <v>15</v>
      </c>
      <c r="T62">
        <v>6</v>
      </c>
      <c r="U62">
        <v>1</v>
      </c>
      <c r="V62">
        <v>6</v>
      </c>
      <c r="W62">
        <v>6</v>
      </c>
      <c r="X62">
        <v>5</v>
      </c>
      <c r="Y62">
        <v>15</v>
      </c>
      <c r="Z62">
        <v>6</v>
      </c>
      <c r="AA62" t="s">
        <v>997</v>
      </c>
      <c r="AB62" t="s">
        <v>803</v>
      </c>
      <c r="AC62" t="s">
        <v>998</v>
      </c>
      <c r="AD62" t="s">
        <v>999</v>
      </c>
    </row>
    <row r="63" spans="1:30" x14ac:dyDescent="0.25">
      <c r="A63" t="s">
        <v>1435</v>
      </c>
      <c r="B63">
        <v>44682</v>
      </c>
      <c r="C63">
        <v>44749</v>
      </c>
      <c r="D63" t="s">
        <v>968</v>
      </c>
      <c r="E63">
        <v>5810</v>
      </c>
      <c r="F63">
        <v>267</v>
      </c>
      <c r="G63">
        <v>1</v>
      </c>
      <c r="H63">
        <v>7</v>
      </c>
      <c r="I63">
        <v>0</v>
      </c>
      <c r="J63">
        <v>43</v>
      </c>
      <c r="K63">
        <v>0</v>
      </c>
      <c r="L63">
        <v>0</v>
      </c>
      <c r="M63">
        <v>0</v>
      </c>
      <c r="N63">
        <v>0</v>
      </c>
      <c r="O63">
        <v>1</v>
      </c>
      <c r="P63">
        <v>7</v>
      </c>
      <c r="Q63">
        <v>1</v>
      </c>
      <c r="R63">
        <v>4</v>
      </c>
      <c r="S63">
        <v>7</v>
      </c>
      <c r="T63">
        <v>1</v>
      </c>
      <c r="U63">
        <v>0</v>
      </c>
      <c r="V63">
        <v>1</v>
      </c>
      <c r="W63">
        <v>1</v>
      </c>
      <c r="X63">
        <v>1</v>
      </c>
      <c r="Y63">
        <v>7</v>
      </c>
      <c r="Z63">
        <v>1</v>
      </c>
      <c r="AA63" t="s">
        <v>969</v>
      </c>
      <c r="AB63" t="s">
        <v>803</v>
      </c>
      <c r="AC63" t="s">
        <v>942</v>
      </c>
      <c r="AD63" t="s">
        <v>943</v>
      </c>
    </row>
    <row r="64" spans="1:30" x14ac:dyDescent="0.25">
      <c r="A64" t="s">
        <v>1435</v>
      </c>
      <c r="B64">
        <v>44682</v>
      </c>
      <c r="C64">
        <v>44749</v>
      </c>
      <c r="D64" t="s">
        <v>930</v>
      </c>
      <c r="E64">
        <v>10600</v>
      </c>
      <c r="F64">
        <v>374</v>
      </c>
      <c r="G64">
        <v>0</v>
      </c>
      <c r="H64">
        <v>3</v>
      </c>
      <c r="I64">
        <v>0</v>
      </c>
      <c r="J64">
        <v>50</v>
      </c>
      <c r="K64">
        <v>0</v>
      </c>
      <c r="L64">
        <v>0</v>
      </c>
      <c r="M64">
        <v>0</v>
      </c>
      <c r="N64">
        <v>0</v>
      </c>
      <c r="O64">
        <v>2</v>
      </c>
      <c r="P64">
        <v>4</v>
      </c>
      <c r="Q64">
        <v>0</v>
      </c>
      <c r="R64">
        <v>2</v>
      </c>
      <c r="S64">
        <v>4</v>
      </c>
      <c r="T64">
        <v>0</v>
      </c>
      <c r="U64">
        <v>0</v>
      </c>
      <c r="V64">
        <v>0</v>
      </c>
      <c r="W64">
        <v>0</v>
      </c>
      <c r="X64">
        <v>0</v>
      </c>
      <c r="Y64">
        <v>4</v>
      </c>
      <c r="Z64">
        <v>0</v>
      </c>
      <c r="AA64" t="s">
        <v>931</v>
      </c>
      <c r="AB64" t="s">
        <v>803</v>
      </c>
      <c r="AC64" t="s">
        <v>897</v>
      </c>
      <c r="AD64" t="s">
        <v>898</v>
      </c>
    </row>
    <row r="65" spans="1:30" x14ac:dyDescent="0.25">
      <c r="A65" t="s">
        <v>1435</v>
      </c>
      <c r="B65">
        <v>44682</v>
      </c>
      <c r="C65">
        <v>44749</v>
      </c>
      <c r="D65" t="s">
        <v>940</v>
      </c>
      <c r="E65">
        <v>9519</v>
      </c>
      <c r="F65">
        <v>453</v>
      </c>
      <c r="G65">
        <v>0</v>
      </c>
      <c r="H65">
        <v>13</v>
      </c>
      <c r="I65">
        <v>0</v>
      </c>
      <c r="J65">
        <v>81</v>
      </c>
      <c r="K65">
        <v>0</v>
      </c>
      <c r="L65">
        <v>0</v>
      </c>
      <c r="M65">
        <v>0</v>
      </c>
      <c r="N65">
        <v>0</v>
      </c>
      <c r="O65">
        <v>1</v>
      </c>
      <c r="P65">
        <v>14</v>
      </c>
      <c r="Q65">
        <v>0</v>
      </c>
      <c r="R65">
        <v>6</v>
      </c>
      <c r="S65">
        <v>14</v>
      </c>
      <c r="T65">
        <v>4</v>
      </c>
      <c r="U65">
        <v>0</v>
      </c>
      <c r="V65">
        <v>4</v>
      </c>
      <c r="W65">
        <v>4</v>
      </c>
      <c r="X65">
        <v>4</v>
      </c>
      <c r="Y65">
        <v>14</v>
      </c>
      <c r="Z65">
        <v>4</v>
      </c>
      <c r="AA65" t="s">
        <v>941</v>
      </c>
      <c r="AB65" t="s">
        <v>803</v>
      </c>
      <c r="AC65" t="s">
        <v>942</v>
      </c>
      <c r="AD65" t="s">
        <v>943</v>
      </c>
    </row>
    <row r="66" spans="1:30" x14ac:dyDescent="0.25">
      <c r="A66" t="s">
        <v>1435</v>
      </c>
      <c r="B66">
        <v>44682</v>
      </c>
      <c r="C66">
        <v>44749</v>
      </c>
      <c r="D66" t="s">
        <v>991</v>
      </c>
      <c r="E66">
        <v>9627</v>
      </c>
      <c r="F66">
        <v>471</v>
      </c>
      <c r="G66">
        <v>0</v>
      </c>
      <c r="H66">
        <v>70</v>
      </c>
      <c r="I66">
        <v>0</v>
      </c>
      <c r="J66">
        <v>121</v>
      </c>
      <c r="K66">
        <v>0</v>
      </c>
      <c r="L66">
        <v>10</v>
      </c>
      <c r="M66">
        <v>0</v>
      </c>
      <c r="N66">
        <v>12</v>
      </c>
      <c r="O66">
        <v>50</v>
      </c>
      <c r="P66">
        <v>70</v>
      </c>
      <c r="Q66">
        <v>0</v>
      </c>
      <c r="R66">
        <v>32</v>
      </c>
      <c r="S66">
        <v>69</v>
      </c>
      <c r="T66">
        <v>15</v>
      </c>
      <c r="U66">
        <v>0</v>
      </c>
      <c r="V66">
        <v>14</v>
      </c>
      <c r="W66">
        <v>17</v>
      </c>
      <c r="X66">
        <v>14</v>
      </c>
      <c r="Y66">
        <v>70</v>
      </c>
      <c r="Z66">
        <v>17</v>
      </c>
      <c r="AA66" t="s">
        <v>992</v>
      </c>
      <c r="AB66" t="s">
        <v>803</v>
      </c>
      <c r="AC66" t="s">
        <v>942</v>
      </c>
      <c r="AD66" t="s">
        <v>943</v>
      </c>
    </row>
    <row r="67" spans="1:30" x14ac:dyDescent="0.25">
      <c r="A67" t="s">
        <v>1435</v>
      </c>
      <c r="B67">
        <v>44682</v>
      </c>
      <c r="C67">
        <v>44749</v>
      </c>
      <c r="D67" t="s">
        <v>836</v>
      </c>
      <c r="E67">
        <v>11055</v>
      </c>
      <c r="F67">
        <v>343</v>
      </c>
      <c r="G67">
        <v>0</v>
      </c>
      <c r="H67">
        <v>7</v>
      </c>
      <c r="I67">
        <v>0</v>
      </c>
      <c r="J67">
        <v>47</v>
      </c>
      <c r="K67">
        <v>0</v>
      </c>
      <c r="L67">
        <v>0</v>
      </c>
      <c r="M67">
        <v>0</v>
      </c>
      <c r="N67">
        <v>0</v>
      </c>
      <c r="O67">
        <v>6</v>
      </c>
      <c r="P67">
        <v>7</v>
      </c>
      <c r="Q67">
        <v>0</v>
      </c>
      <c r="R67">
        <v>3</v>
      </c>
      <c r="S67">
        <v>9</v>
      </c>
      <c r="T67">
        <v>0</v>
      </c>
      <c r="U67">
        <v>0</v>
      </c>
      <c r="V67">
        <v>0</v>
      </c>
      <c r="W67">
        <v>0</v>
      </c>
      <c r="X67">
        <v>0</v>
      </c>
      <c r="Y67">
        <v>9</v>
      </c>
      <c r="Z67">
        <v>0</v>
      </c>
      <c r="AA67" t="s">
        <v>837</v>
      </c>
      <c r="AB67" t="s">
        <v>803</v>
      </c>
      <c r="AC67" t="s">
        <v>805</v>
      </c>
      <c r="AD67" t="s">
        <v>806</v>
      </c>
    </row>
    <row r="68" spans="1:30" x14ac:dyDescent="0.25">
      <c r="A68" t="s">
        <v>1435</v>
      </c>
      <c r="B68">
        <v>44682</v>
      </c>
      <c r="C68">
        <v>44749</v>
      </c>
      <c r="D68" t="s">
        <v>893</v>
      </c>
      <c r="E68">
        <v>13330</v>
      </c>
      <c r="F68">
        <v>617</v>
      </c>
      <c r="G68">
        <v>0</v>
      </c>
      <c r="H68">
        <v>45</v>
      </c>
      <c r="I68">
        <v>0</v>
      </c>
      <c r="J68">
        <v>147</v>
      </c>
      <c r="K68">
        <v>0</v>
      </c>
      <c r="L68">
        <v>0</v>
      </c>
      <c r="M68">
        <v>0</v>
      </c>
      <c r="N68">
        <v>1</v>
      </c>
      <c r="O68">
        <v>41</v>
      </c>
      <c r="P68">
        <v>44</v>
      </c>
      <c r="Q68">
        <v>0</v>
      </c>
      <c r="R68">
        <v>17</v>
      </c>
      <c r="S68">
        <v>45</v>
      </c>
      <c r="T68">
        <v>3</v>
      </c>
      <c r="U68">
        <v>0</v>
      </c>
      <c r="V68">
        <v>3</v>
      </c>
      <c r="W68">
        <v>3</v>
      </c>
      <c r="X68">
        <v>3</v>
      </c>
      <c r="Y68">
        <v>46</v>
      </c>
      <c r="Z68">
        <v>3</v>
      </c>
      <c r="AA68" t="s">
        <v>894</v>
      </c>
      <c r="AB68" t="s">
        <v>803</v>
      </c>
      <c r="AC68" t="s">
        <v>849</v>
      </c>
      <c r="AD68" t="s">
        <v>850</v>
      </c>
    </row>
    <row r="69" spans="1:30" x14ac:dyDescent="0.25">
      <c r="A69" t="s">
        <v>1435</v>
      </c>
      <c r="B69">
        <v>44682</v>
      </c>
      <c r="C69">
        <v>44749</v>
      </c>
      <c r="D69" t="s">
        <v>876</v>
      </c>
      <c r="E69">
        <v>14912</v>
      </c>
      <c r="F69">
        <v>548</v>
      </c>
      <c r="G69">
        <v>0</v>
      </c>
      <c r="H69">
        <v>4</v>
      </c>
      <c r="I69">
        <v>0</v>
      </c>
      <c r="J69">
        <v>133</v>
      </c>
      <c r="K69">
        <v>0</v>
      </c>
      <c r="L69">
        <v>0</v>
      </c>
      <c r="M69">
        <v>0</v>
      </c>
      <c r="N69">
        <v>0</v>
      </c>
      <c r="O69">
        <v>1</v>
      </c>
      <c r="P69">
        <v>9</v>
      </c>
      <c r="Q69">
        <v>0</v>
      </c>
      <c r="R69">
        <v>2</v>
      </c>
      <c r="S69">
        <v>8</v>
      </c>
      <c r="T69">
        <v>3</v>
      </c>
      <c r="U69">
        <v>0</v>
      </c>
      <c r="V69">
        <v>3</v>
      </c>
      <c r="W69">
        <v>3</v>
      </c>
      <c r="X69">
        <v>3</v>
      </c>
      <c r="Y69">
        <v>9</v>
      </c>
      <c r="Z69">
        <v>3</v>
      </c>
      <c r="AA69" t="s">
        <v>877</v>
      </c>
      <c r="AB69" t="s">
        <v>803</v>
      </c>
      <c r="AC69" t="s">
        <v>1451</v>
      </c>
      <c r="AD69" t="s">
        <v>1452</v>
      </c>
    </row>
    <row r="70" spans="1:30" x14ac:dyDescent="0.25">
      <c r="A70" t="s">
        <v>1435</v>
      </c>
      <c r="B70">
        <v>44682</v>
      </c>
      <c r="C70">
        <v>44749</v>
      </c>
      <c r="D70" t="s">
        <v>895</v>
      </c>
      <c r="E70">
        <v>7592</v>
      </c>
      <c r="F70">
        <v>315</v>
      </c>
      <c r="G70">
        <v>0</v>
      </c>
      <c r="H70">
        <v>4</v>
      </c>
      <c r="I70">
        <v>0</v>
      </c>
      <c r="J70">
        <v>50</v>
      </c>
      <c r="K70">
        <v>0</v>
      </c>
      <c r="L70">
        <v>0</v>
      </c>
      <c r="M70">
        <v>0</v>
      </c>
      <c r="N70">
        <v>0</v>
      </c>
      <c r="O70">
        <v>0</v>
      </c>
      <c r="P70">
        <v>9</v>
      </c>
      <c r="Q70">
        <v>0</v>
      </c>
      <c r="R70">
        <v>5</v>
      </c>
      <c r="S70">
        <v>9</v>
      </c>
      <c r="T70">
        <v>0</v>
      </c>
      <c r="U70">
        <v>0</v>
      </c>
      <c r="V70">
        <v>0</v>
      </c>
      <c r="W70">
        <v>0</v>
      </c>
      <c r="X70">
        <v>0</v>
      </c>
      <c r="Y70">
        <v>9</v>
      </c>
      <c r="Z70">
        <v>0</v>
      </c>
      <c r="AA70" t="s">
        <v>896</v>
      </c>
      <c r="AB70" t="s">
        <v>803</v>
      </c>
      <c r="AC70" t="s">
        <v>897</v>
      </c>
      <c r="AD70" t="s">
        <v>898</v>
      </c>
    </row>
    <row r="71" spans="1:30" x14ac:dyDescent="0.25">
      <c r="A71" t="s">
        <v>1435</v>
      </c>
      <c r="B71">
        <v>44682</v>
      </c>
      <c r="C71">
        <v>44749</v>
      </c>
      <c r="D71" t="s">
        <v>948</v>
      </c>
      <c r="E71">
        <v>9583</v>
      </c>
      <c r="F71">
        <v>404</v>
      </c>
      <c r="G71">
        <v>0</v>
      </c>
      <c r="H71">
        <v>0</v>
      </c>
      <c r="I71">
        <v>0</v>
      </c>
      <c r="J71">
        <v>109</v>
      </c>
      <c r="K71">
        <v>0</v>
      </c>
      <c r="L71">
        <v>0</v>
      </c>
      <c r="M71">
        <v>0</v>
      </c>
      <c r="N71">
        <v>1</v>
      </c>
      <c r="O71">
        <v>0</v>
      </c>
      <c r="P71">
        <v>1</v>
      </c>
      <c r="Q71">
        <v>0</v>
      </c>
      <c r="R71">
        <v>0</v>
      </c>
      <c r="S71">
        <v>0</v>
      </c>
      <c r="T71">
        <v>2</v>
      </c>
      <c r="U71">
        <v>0</v>
      </c>
      <c r="V71">
        <v>3</v>
      </c>
      <c r="W71">
        <v>1</v>
      </c>
      <c r="X71">
        <v>3</v>
      </c>
      <c r="Y71">
        <v>1</v>
      </c>
      <c r="Z71">
        <v>3</v>
      </c>
      <c r="AA71" t="s">
        <v>949</v>
      </c>
      <c r="AB71" t="s">
        <v>803</v>
      </c>
      <c r="AC71" t="s">
        <v>942</v>
      </c>
      <c r="AD71" t="s">
        <v>943</v>
      </c>
    </row>
    <row r="72" spans="1:30" x14ac:dyDescent="0.25">
      <c r="A72" t="s">
        <v>1435</v>
      </c>
      <c r="B72">
        <v>44682</v>
      </c>
      <c r="C72">
        <v>44749</v>
      </c>
      <c r="D72" t="s">
        <v>847</v>
      </c>
      <c r="E72">
        <v>6322</v>
      </c>
      <c r="F72">
        <v>224</v>
      </c>
      <c r="G72">
        <v>7</v>
      </c>
      <c r="H72">
        <v>22</v>
      </c>
      <c r="I72">
        <v>0</v>
      </c>
      <c r="J72">
        <v>31</v>
      </c>
      <c r="K72">
        <v>0</v>
      </c>
      <c r="L72">
        <v>0</v>
      </c>
      <c r="M72">
        <v>1</v>
      </c>
      <c r="N72">
        <v>1</v>
      </c>
      <c r="O72">
        <v>17</v>
      </c>
      <c r="P72">
        <v>22</v>
      </c>
      <c r="Q72">
        <v>0</v>
      </c>
      <c r="R72">
        <v>9</v>
      </c>
      <c r="S72">
        <v>22</v>
      </c>
      <c r="T72">
        <v>1</v>
      </c>
      <c r="U72">
        <v>0</v>
      </c>
      <c r="V72">
        <v>1</v>
      </c>
      <c r="W72">
        <v>1</v>
      </c>
      <c r="X72">
        <v>0</v>
      </c>
      <c r="Y72">
        <v>22</v>
      </c>
      <c r="Z72">
        <v>1</v>
      </c>
      <c r="AA72" t="s">
        <v>848</v>
      </c>
      <c r="AB72" t="s">
        <v>803</v>
      </c>
      <c r="AC72" t="s">
        <v>849</v>
      </c>
      <c r="AD72" t="s">
        <v>850</v>
      </c>
    </row>
    <row r="73" spans="1:30" x14ac:dyDescent="0.25">
      <c r="A73" t="s">
        <v>1435</v>
      </c>
      <c r="B73">
        <v>44682</v>
      </c>
      <c r="C73">
        <v>44749</v>
      </c>
      <c r="D73" t="s">
        <v>959</v>
      </c>
      <c r="E73">
        <v>8034</v>
      </c>
      <c r="F73">
        <v>312</v>
      </c>
      <c r="G73">
        <v>0</v>
      </c>
      <c r="H73">
        <v>8</v>
      </c>
      <c r="I73">
        <v>0</v>
      </c>
      <c r="J73">
        <v>83</v>
      </c>
      <c r="K73">
        <v>1</v>
      </c>
      <c r="L73">
        <v>0</v>
      </c>
      <c r="M73">
        <v>0</v>
      </c>
      <c r="N73">
        <v>1</v>
      </c>
      <c r="O73">
        <v>5</v>
      </c>
      <c r="P73">
        <v>6</v>
      </c>
      <c r="Q73">
        <v>0</v>
      </c>
      <c r="R73">
        <v>4</v>
      </c>
      <c r="S73">
        <v>9</v>
      </c>
      <c r="T73">
        <v>1</v>
      </c>
      <c r="U73">
        <v>0</v>
      </c>
      <c r="V73">
        <v>1</v>
      </c>
      <c r="W73">
        <v>1</v>
      </c>
      <c r="X73">
        <v>1</v>
      </c>
      <c r="Y73">
        <v>9</v>
      </c>
      <c r="Z73">
        <v>1</v>
      </c>
      <c r="AA73" t="s">
        <v>960</v>
      </c>
      <c r="AB73" t="s">
        <v>803</v>
      </c>
      <c r="AC73" t="s">
        <v>942</v>
      </c>
      <c r="AD73" t="s">
        <v>943</v>
      </c>
    </row>
    <row r="74" spans="1:30" x14ac:dyDescent="0.25">
      <c r="A74" t="s">
        <v>1435</v>
      </c>
      <c r="B74">
        <v>44682</v>
      </c>
      <c r="C74">
        <v>44749</v>
      </c>
      <c r="D74" t="s">
        <v>881</v>
      </c>
      <c r="E74">
        <v>3528</v>
      </c>
      <c r="F74">
        <v>109</v>
      </c>
      <c r="G74">
        <v>0</v>
      </c>
      <c r="H74">
        <v>1</v>
      </c>
      <c r="I74">
        <v>0</v>
      </c>
      <c r="J74">
        <v>26</v>
      </c>
      <c r="K74">
        <v>0</v>
      </c>
      <c r="L74">
        <v>0</v>
      </c>
      <c r="M74">
        <v>0</v>
      </c>
      <c r="N74">
        <v>0</v>
      </c>
      <c r="O74">
        <v>0</v>
      </c>
      <c r="P74">
        <v>1</v>
      </c>
      <c r="Q74">
        <v>0</v>
      </c>
      <c r="R74">
        <v>0</v>
      </c>
      <c r="S74">
        <v>1</v>
      </c>
      <c r="T74">
        <v>0</v>
      </c>
      <c r="U74">
        <v>0</v>
      </c>
      <c r="V74">
        <v>0</v>
      </c>
      <c r="W74">
        <v>0</v>
      </c>
      <c r="X74">
        <v>0</v>
      </c>
      <c r="Y74">
        <v>1</v>
      </c>
      <c r="Z74">
        <v>0</v>
      </c>
      <c r="AA74" t="s">
        <v>882</v>
      </c>
      <c r="AB74" t="s">
        <v>803</v>
      </c>
      <c r="AC74" t="s">
        <v>1451</v>
      </c>
      <c r="AD74" t="s">
        <v>1452</v>
      </c>
    </row>
    <row r="75" spans="1:30" x14ac:dyDescent="0.25">
      <c r="A75" t="s">
        <v>1435</v>
      </c>
      <c r="B75">
        <v>44682</v>
      </c>
      <c r="C75">
        <v>44749</v>
      </c>
      <c r="D75" t="s">
        <v>854</v>
      </c>
      <c r="E75">
        <v>6598</v>
      </c>
      <c r="F75">
        <v>264</v>
      </c>
      <c r="G75">
        <v>1</v>
      </c>
      <c r="H75">
        <v>11</v>
      </c>
      <c r="I75">
        <v>0</v>
      </c>
      <c r="J75">
        <v>39</v>
      </c>
      <c r="K75">
        <v>0</v>
      </c>
      <c r="L75">
        <v>0</v>
      </c>
      <c r="M75">
        <v>0</v>
      </c>
      <c r="N75">
        <v>4</v>
      </c>
      <c r="O75">
        <v>10</v>
      </c>
      <c r="P75">
        <v>11</v>
      </c>
      <c r="Q75">
        <v>0</v>
      </c>
      <c r="R75">
        <v>5</v>
      </c>
      <c r="S75">
        <v>12</v>
      </c>
      <c r="T75">
        <v>4</v>
      </c>
      <c r="U75">
        <v>0</v>
      </c>
      <c r="V75">
        <v>4</v>
      </c>
      <c r="W75">
        <v>4</v>
      </c>
      <c r="X75">
        <v>4</v>
      </c>
      <c r="Y75">
        <v>12</v>
      </c>
      <c r="Z75">
        <v>4</v>
      </c>
      <c r="AA75" t="s">
        <v>855</v>
      </c>
      <c r="AB75" t="s">
        <v>803</v>
      </c>
      <c r="AC75" t="s">
        <v>849</v>
      </c>
      <c r="AD75" t="s">
        <v>850</v>
      </c>
    </row>
    <row r="76" spans="1:30" x14ac:dyDescent="0.25">
      <c r="A76" t="s">
        <v>1435</v>
      </c>
      <c r="B76">
        <v>44682</v>
      </c>
      <c r="C76">
        <v>44749</v>
      </c>
      <c r="D76" t="s">
        <v>973</v>
      </c>
      <c r="E76">
        <v>4854</v>
      </c>
      <c r="F76">
        <v>238</v>
      </c>
      <c r="G76">
        <v>0</v>
      </c>
      <c r="H76">
        <v>18</v>
      </c>
      <c r="I76">
        <v>0</v>
      </c>
      <c r="J76">
        <v>47</v>
      </c>
      <c r="K76">
        <v>0</v>
      </c>
      <c r="L76">
        <v>0</v>
      </c>
      <c r="M76">
        <v>0</v>
      </c>
      <c r="N76">
        <v>1</v>
      </c>
      <c r="O76">
        <v>14</v>
      </c>
      <c r="P76">
        <v>18</v>
      </c>
      <c r="Q76">
        <v>0</v>
      </c>
      <c r="R76">
        <v>11</v>
      </c>
      <c r="S76">
        <v>18</v>
      </c>
      <c r="T76">
        <v>0</v>
      </c>
      <c r="U76">
        <v>0</v>
      </c>
      <c r="V76">
        <v>1</v>
      </c>
      <c r="W76">
        <v>1</v>
      </c>
      <c r="X76">
        <v>1</v>
      </c>
      <c r="Y76">
        <v>18</v>
      </c>
      <c r="Z76">
        <v>1</v>
      </c>
      <c r="AA76" t="s">
        <v>974</v>
      </c>
      <c r="AB76" t="s">
        <v>803</v>
      </c>
      <c r="AC76" t="s">
        <v>942</v>
      </c>
      <c r="AD76" t="s">
        <v>943</v>
      </c>
    </row>
    <row r="77" spans="1:30" x14ac:dyDescent="0.25">
      <c r="A77" t="s">
        <v>1435</v>
      </c>
      <c r="B77">
        <v>44682</v>
      </c>
      <c r="C77">
        <v>44749</v>
      </c>
      <c r="D77" t="s">
        <v>826</v>
      </c>
      <c r="E77">
        <v>6306</v>
      </c>
      <c r="F77">
        <v>214</v>
      </c>
      <c r="G77">
        <v>10</v>
      </c>
      <c r="H77">
        <v>11</v>
      </c>
      <c r="I77">
        <v>0</v>
      </c>
      <c r="J77">
        <v>20</v>
      </c>
      <c r="K77">
        <v>0</v>
      </c>
      <c r="L77">
        <v>0</v>
      </c>
      <c r="M77">
        <v>0</v>
      </c>
      <c r="N77">
        <v>0</v>
      </c>
      <c r="O77">
        <v>8</v>
      </c>
      <c r="P77">
        <v>12</v>
      </c>
      <c r="Q77">
        <v>0</v>
      </c>
      <c r="R77">
        <v>7</v>
      </c>
      <c r="S77">
        <v>12</v>
      </c>
      <c r="T77">
        <v>0</v>
      </c>
      <c r="U77">
        <v>0</v>
      </c>
      <c r="V77">
        <v>0</v>
      </c>
      <c r="W77">
        <v>0</v>
      </c>
      <c r="X77">
        <v>0</v>
      </c>
      <c r="Y77">
        <v>12</v>
      </c>
      <c r="Z77">
        <v>0</v>
      </c>
      <c r="AA77" t="s">
        <v>827</v>
      </c>
      <c r="AB77" t="s">
        <v>803</v>
      </c>
      <c r="AC77" t="s">
        <v>805</v>
      </c>
      <c r="AD77" t="s">
        <v>806</v>
      </c>
    </row>
    <row r="78" spans="1:30" x14ac:dyDescent="0.25">
      <c r="A78" t="s">
        <v>1435</v>
      </c>
      <c r="B78">
        <v>44682</v>
      </c>
      <c r="C78">
        <v>44749</v>
      </c>
      <c r="D78" t="s">
        <v>924</v>
      </c>
      <c r="E78">
        <v>5834</v>
      </c>
      <c r="F78">
        <v>206</v>
      </c>
      <c r="G78">
        <v>0</v>
      </c>
      <c r="H78">
        <v>3</v>
      </c>
      <c r="I78">
        <v>1</v>
      </c>
      <c r="J78">
        <v>50</v>
      </c>
      <c r="K78">
        <v>0</v>
      </c>
      <c r="L78">
        <v>0</v>
      </c>
      <c r="M78">
        <v>0</v>
      </c>
      <c r="N78">
        <v>0</v>
      </c>
      <c r="O78">
        <v>2</v>
      </c>
      <c r="P78">
        <v>4</v>
      </c>
      <c r="Q78">
        <v>0</v>
      </c>
      <c r="R78">
        <v>2</v>
      </c>
      <c r="S78">
        <v>4</v>
      </c>
      <c r="T78">
        <v>2</v>
      </c>
      <c r="U78">
        <v>0</v>
      </c>
      <c r="V78">
        <v>2</v>
      </c>
      <c r="W78">
        <v>2</v>
      </c>
      <c r="X78">
        <v>2</v>
      </c>
      <c r="Y78">
        <v>4</v>
      </c>
      <c r="Z78">
        <v>2</v>
      </c>
      <c r="AA78" t="s">
        <v>925</v>
      </c>
      <c r="AB78" t="s">
        <v>803</v>
      </c>
      <c r="AC78" t="s">
        <v>897</v>
      </c>
      <c r="AD78" t="s">
        <v>898</v>
      </c>
    </row>
    <row r="79" spans="1:30" x14ac:dyDescent="0.25">
      <c r="A79" t="s">
        <v>1435</v>
      </c>
      <c r="B79">
        <v>44682</v>
      </c>
      <c r="C79">
        <v>44749</v>
      </c>
      <c r="D79" t="s">
        <v>903</v>
      </c>
      <c r="E79">
        <v>15792</v>
      </c>
      <c r="F79">
        <v>592</v>
      </c>
      <c r="G79">
        <v>7</v>
      </c>
      <c r="H79">
        <v>44</v>
      </c>
      <c r="I79">
        <v>0</v>
      </c>
      <c r="J79">
        <v>67</v>
      </c>
      <c r="K79">
        <v>0</v>
      </c>
      <c r="L79">
        <v>0</v>
      </c>
      <c r="M79">
        <v>1</v>
      </c>
      <c r="N79">
        <v>0</v>
      </c>
      <c r="O79">
        <v>0</v>
      </c>
      <c r="P79">
        <v>45</v>
      </c>
      <c r="Q79">
        <v>3</v>
      </c>
      <c r="R79">
        <v>27</v>
      </c>
      <c r="S79">
        <v>46</v>
      </c>
      <c r="T79">
        <v>2</v>
      </c>
      <c r="U79">
        <v>0</v>
      </c>
      <c r="V79">
        <v>4</v>
      </c>
      <c r="W79">
        <v>4</v>
      </c>
      <c r="X79">
        <v>4</v>
      </c>
      <c r="Y79">
        <v>46</v>
      </c>
      <c r="Z79">
        <v>4</v>
      </c>
      <c r="AA79" t="s">
        <v>904</v>
      </c>
      <c r="AB79" t="s">
        <v>803</v>
      </c>
      <c r="AC79" t="s">
        <v>1451</v>
      </c>
      <c r="AD79" t="s">
        <v>1452</v>
      </c>
    </row>
    <row r="80" spans="1:30" x14ac:dyDescent="0.25">
      <c r="A80" t="s">
        <v>1435</v>
      </c>
      <c r="B80">
        <v>44682</v>
      </c>
      <c r="C80">
        <v>44749</v>
      </c>
      <c r="D80" t="s">
        <v>887</v>
      </c>
      <c r="E80">
        <v>6544</v>
      </c>
      <c r="F80">
        <v>265</v>
      </c>
      <c r="G80">
        <v>1</v>
      </c>
      <c r="H80">
        <v>13</v>
      </c>
      <c r="I80">
        <v>0</v>
      </c>
      <c r="J80">
        <v>93</v>
      </c>
      <c r="K80">
        <v>2</v>
      </c>
      <c r="L80">
        <v>0</v>
      </c>
      <c r="M80">
        <v>0</v>
      </c>
      <c r="N80">
        <v>2</v>
      </c>
      <c r="O80">
        <v>12</v>
      </c>
      <c r="P80">
        <v>13</v>
      </c>
      <c r="Q80">
        <v>1</v>
      </c>
      <c r="R80">
        <v>4</v>
      </c>
      <c r="S80">
        <v>13</v>
      </c>
      <c r="T80">
        <v>2</v>
      </c>
      <c r="U80">
        <v>0</v>
      </c>
      <c r="V80">
        <v>2</v>
      </c>
      <c r="W80">
        <v>2</v>
      </c>
      <c r="X80">
        <v>2</v>
      </c>
      <c r="Y80">
        <v>13</v>
      </c>
      <c r="Z80">
        <v>2</v>
      </c>
      <c r="AA80" t="s">
        <v>888</v>
      </c>
      <c r="AB80" t="s">
        <v>803</v>
      </c>
      <c r="AC80" t="s">
        <v>849</v>
      </c>
      <c r="AD80" t="s">
        <v>850</v>
      </c>
    </row>
    <row r="81" spans="1:30" x14ac:dyDescent="0.25">
      <c r="A81" t="s">
        <v>1435</v>
      </c>
      <c r="B81">
        <v>44682</v>
      </c>
      <c r="C81">
        <v>44749</v>
      </c>
      <c r="D81" t="s">
        <v>400</v>
      </c>
      <c r="E81">
        <v>6486</v>
      </c>
      <c r="F81">
        <v>330</v>
      </c>
      <c r="G81">
        <v>0</v>
      </c>
      <c r="H81">
        <v>12</v>
      </c>
      <c r="I81">
        <v>0</v>
      </c>
      <c r="J81">
        <v>99</v>
      </c>
      <c r="K81">
        <v>0</v>
      </c>
      <c r="L81">
        <v>0</v>
      </c>
      <c r="M81">
        <v>0</v>
      </c>
      <c r="N81">
        <v>3</v>
      </c>
      <c r="O81">
        <v>11</v>
      </c>
      <c r="P81">
        <v>14</v>
      </c>
      <c r="Q81">
        <v>1</v>
      </c>
      <c r="R81">
        <v>10</v>
      </c>
      <c r="S81">
        <v>15</v>
      </c>
      <c r="T81">
        <v>3</v>
      </c>
      <c r="U81">
        <v>0</v>
      </c>
      <c r="V81">
        <v>5</v>
      </c>
      <c r="W81">
        <v>5</v>
      </c>
      <c r="X81">
        <v>5</v>
      </c>
      <c r="Y81">
        <v>15</v>
      </c>
      <c r="Z81">
        <v>5</v>
      </c>
      <c r="AA81" t="s">
        <v>401</v>
      </c>
      <c r="AB81" t="s">
        <v>387</v>
      </c>
      <c r="AC81" t="s">
        <v>389</v>
      </c>
      <c r="AD81" t="s">
        <v>390</v>
      </c>
    </row>
    <row r="82" spans="1:30" x14ac:dyDescent="0.25">
      <c r="A82" t="s">
        <v>1435</v>
      </c>
      <c r="B82">
        <v>44682</v>
      </c>
      <c r="C82">
        <v>44749</v>
      </c>
      <c r="D82" t="s">
        <v>74</v>
      </c>
      <c r="E82">
        <v>19488</v>
      </c>
      <c r="F82">
        <v>635</v>
      </c>
      <c r="G82">
        <v>0</v>
      </c>
      <c r="H82">
        <v>16</v>
      </c>
      <c r="I82">
        <v>3</v>
      </c>
      <c r="J82">
        <v>192</v>
      </c>
      <c r="K82">
        <v>2</v>
      </c>
      <c r="L82">
        <v>1</v>
      </c>
      <c r="M82">
        <v>0</v>
      </c>
      <c r="N82">
        <v>6</v>
      </c>
      <c r="O82">
        <v>0</v>
      </c>
      <c r="P82">
        <v>18</v>
      </c>
      <c r="Q82">
        <v>0</v>
      </c>
      <c r="R82">
        <v>8</v>
      </c>
      <c r="S82">
        <v>18</v>
      </c>
      <c r="T82">
        <v>6</v>
      </c>
      <c r="U82">
        <v>0</v>
      </c>
      <c r="V82">
        <v>6</v>
      </c>
      <c r="W82">
        <v>6</v>
      </c>
      <c r="X82">
        <v>4</v>
      </c>
      <c r="Y82">
        <v>18</v>
      </c>
      <c r="Z82">
        <v>6</v>
      </c>
      <c r="AA82" t="s">
        <v>1412</v>
      </c>
      <c r="AB82" t="s">
        <v>16</v>
      </c>
      <c r="AC82" t="s">
        <v>69</v>
      </c>
      <c r="AD82" t="s">
        <v>1583</v>
      </c>
    </row>
    <row r="83" spans="1:30" x14ac:dyDescent="0.25">
      <c r="A83" t="s">
        <v>1435</v>
      </c>
      <c r="B83">
        <v>44682</v>
      </c>
      <c r="C83">
        <v>44749</v>
      </c>
      <c r="D83" t="s">
        <v>34</v>
      </c>
      <c r="E83">
        <v>21342</v>
      </c>
      <c r="F83">
        <v>422</v>
      </c>
      <c r="G83">
        <v>0</v>
      </c>
      <c r="H83">
        <v>6</v>
      </c>
      <c r="I83">
        <v>0</v>
      </c>
      <c r="J83">
        <v>96</v>
      </c>
      <c r="K83">
        <v>0</v>
      </c>
      <c r="L83">
        <v>0</v>
      </c>
      <c r="M83">
        <v>0</v>
      </c>
      <c r="N83">
        <v>0</v>
      </c>
      <c r="O83">
        <v>4</v>
      </c>
      <c r="P83">
        <v>5</v>
      </c>
      <c r="Q83">
        <v>0</v>
      </c>
      <c r="R83">
        <v>4</v>
      </c>
      <c r="S83">
        <v>6</v>
      </c>
      <c r="T83">
        <v>0</v>
      </c>
      <c r="U83">
        <v>0</v>
      </c>
      <c r="V83">
        <v>0</v>
      </c>
      <c r="W83">
        <v>0</v>
      </c>
      <c r="X83">
        <v>0</v>
      </c>
      <c r="Y83">
        <v>6</v>
      </c>
      <c r="Z83">
        <v>0</v>
      </c>
      <c r="AA83" t="s">
        <v>35</v>
      </c>
      <c r="AB83" t="s">
        <v>16</v>
      </c>
      <c r="AC83" t="s">
        <v>18</v>
      </c>
      <c r="AD83" t="s">
        <v>19</v>
      </c>
    </row>
    <row r="84" spans="1:30" x14ac:dyDescent="0.25">
      <c r="A84" t="s">
        <v>1435</v>
      </c>
      <c r="B84">
        <v>44682</v>
      </c>
      <c r="C84">
        <v>44749</v>
      </c>
      <c r="D84" t="s">
        <v>95</v>
      </c>
      <c r="E84">
        <v>2201</v>
      </c>
      <c r="F84">
        <v>76</v>
      </c>
      <c r="G84">
        <v>0</v>
      </c>
      <c r="H84">
        <v>5</v>
      </c>
      <c r="I84">
        <v>0</v>
      </c>
      <c r="J84">
        <v>31</v>
      </c>
      <c r="K84">
        <v>0</v>
      </c>
      <c r="L84">
        <v>0</v>
      </c>
      <c r="M84">
        <v>0</v>
      </c>
      <c r="N84">
        <v>0</v>
      </c>
      <c r="O84">
        <v>7</v>
      </c>
      <c r="P84">
        <v>8</v>
      </c>
      <c r="Q84">
        <v>0</v>
      </c>
      <c r="R84">
        <v>9</v>
      </c>
      <c r="S84">
        <v>9</v>
      </c>
      <c r="T84">
        <v>1</v>
      </c>
      <c r="U84">
        <v>0</v>
      </c>
      <c r="V84">
        <v>1</v>
      </c>
      <c r="W84">
        <v>1</v>
      </c>
      <c r="X84">
        <v>1</v>
      </c>
      <c r="Y84">
        <v>9</v>
      </c>
      <c r="Z84">
        <v>1</v>
      </c>
      <c r="AA84" t="s">
        <v>96</v>
      </c>
      <c r="AB84" t="s">
        <v>16</v>
      </c>
      <c r="AC84" t="s">
        <v>69</v>
      </c>
      <c r="AD84" t="s">
        <v>1583</v>
      </c>
    </row>
    <row r="85" spans="1:30" x14ac:dyDescent="0.25">
      <c r="A85" t="s">
        <v>1435</v>
      </c>
      <c r="B85">
        <v>44682</v>
      </c>
      <c r="C85">
        <v>44749</v>
      </c>
      <c r="D85" t="s">
        <v>566</v>
      </c>
      <c r="E85">
        <v>12370</v>
      </c>
      <c r="F85">
        <v>598</v>
      </c>
      <c r="G85">
        <v>4</v>
      </c>
      <c r="H85">
        <v>35</v>
      </c>
      <c r="I85">
        <v>1</v>
      </c>
      <c r="J85">
        <v>182</v>
      </c>
      <c r="K85">
        <v>2</v>
      </c>
      <c r="L85">
        <v>4</v>
      </c>
      <c r="M85">
        <v>2</v>
      </c>
      <c r="N85">
        <v>0</v>
      </c>
      <c r="O85">
        <v>27</v>
      </c>
      <c r="P85">
        <v>35</v>
      </c>
      <c r="Q85">
        <v>0</v>
      </c>
      <c r="R85">
        <v>22</v>
      </c>
      <c r="S85">
        <v>34</v>
      </c>
      <c r="T85">
        <v>4</v>
      </c>
      <c r="U85">
        <v>0</v>
      </c>
      <c r="V85">
        <v>6</v>
      </c>
      <c r="W85">
        <v>6</v>
      </c>
      <c r="X85">
        <v>6</v>
      </c>
      <c r="Y85">
        <v>35</v>
      </c>
      <c r="Z85">
        <v>6</v>
      </c>
      <c r="AA85" t="s">
        <v>567</v>
      </c>
      <c r="AB85" t="s">
        <v>387</v>
      </c>
      <c r="AC85" t="s">
        <v>508</v>
      </c>
      <c r="AD85" t="s">
        <v>509</v>
      </c>
    </row>
    <row r="86" spans="1:30" x14ac:dyDescent="0.25">
      <c r="A86" t="s">
        <v>1435</v>
      </c>
      <c r="B86">
        <v>44682</v>
      </c>
      <c r="C86">
        <v>44749</v>
      </c>
      <c r="D86" t="s">
        <v>78</v>
      </c>
      <c r="E86">
        <v>7572</v>
      </c>
      <c r="F86">
        <v>275</v>
      </c>
      <c r="G86">
        <v>0</v>
      </c>
      <c r="H86">
        <v>15</v>
      </c>
      <c r="I86">
        <v>0</v>
      </c>
      <c r="J86">
        <v>47</v>
      </c>
      <c r="K86">
        <v>0</v>
      </c>
      <c r="L86">
        <v>0</v>
      </c>
      <c r="M86">
        <v>0</v>
      </c>
      <c r="N86">
        <v>0</v>
      </c>
      <c r="O86">
        <v>6</v>
      </c>
      <c r="P86">
        <v>15</v>
      </c>
      <c r="Q86">
        <v>0</v>
      </c>
      <c r="R86">
        <v>8</v>
      </c>
      <c r="S86">
        <v>17</v>
      </c>
      <c r="T86">
        <v>1</v>
      </c>
      <c r="U86">
        <v>0</v>
      </c>
      <c r="V86">
        <v>1</v>
      </c>
      <c r="W86">
        <v>1</v>
      </c>
      <c r="X86">
        <v>1</v>
      </c>
      <c r="Y86">
        <v>17</v>
      </c>
      <c r="Z86">
        <v>1</v>
      </c>
      <c r="AA86" t="s">
        <v>79</v>
      </c>
      <c r="AB86" t="s">
        <v>16</v>
      </c>
      <c r="AC86" t="s">
        <v>69</v>
      </c>
      <c r="AD86" t="s">
        <v>1583</v>
      </c>
    </row>
    <row r="87" spans="1:30" x14ac:dyDescent="0.25">
      <c r="A87" t="s">
        <v>1435</v>
      </c>
      <c r="B87">
        <v>44682</v>
      </c>
      <c r="C87">
        <v>44749</v>
      </c>
      <c r="D87" t="s">
        <v>451</v>
      </c>
      <c r="E87">
        <v>8048</v>
      </c>
      <c r="F87">
        <v>370</v>
      </c>
      <c r="G87">
        <v>0</v>
      </c>
      <c r="H87">
        <v>3</v>
      </c>
      <c r="I87">
        <v>0</v>
      </c>
      <c r="J87">
        <v>274</v>
      </c>
      <c r="K87">
        <v>0</v>
      </c>
      <c r="L87">
        <v>0</v>
      </c>
      <c r="M87">
        <v>0</v>
      </c>
      <c r="N87">
        <v>0</v>
      </c>
      <c r="O87">
        <v>0</v>
      </c>
      <c r="P87">
        <v>4</v>
      </c>
      <c r="Q87">
        <v>0</v>
      </c>
      <c r="R87">
        <v>1</v>
      </c>
      <c r="S87">
        <v>6</v>
      </c>
      <c r="T87">
        <v>0</v>
      </c>
      <c r="U87">
        <v>0</v>
      </c>
      <c r="V87">
        <v>1</v>
      </c>
      <c r="W87">
        <v>1</v>
      </c>
      <c r="X87">
        <v>0</v>
      </c>
      <c r="Y87">
        <v>6</v>
      </c>
      <c r="Z87">
        <v>1</v>
      </c>
      <c r="AA87" t="s">
        <v>452</v>
      </c>
      <c r="AB87" t="s">
        <v>387</v>
      </c>
      <c r="AC87" t="s">
        <v>448</v>
      </c>
      <c r="AD87" t="s">
        <v>449</v>
      </c>
    </row>
    <row r="88" spans="1:30" x14ac:dyDescent="0.25">
      <c r="A88" t="s">
        <v>1435</v>
      </c>
      <c r="B88">
        <v>44682</v>
      </c>
      <c r="C88">
        <v>44749</v>
      </c>
      <c r="D88" t="s">
        <v>29</v>
      </c>
      <c r="E88">
        <v>6862</v>
      </c>
      <c r="F88">
        <v>226</v>
      </c>
      <c r="G88">
        <v>0</v>
      </c>
      <c r="H88">
        <v>6</v>
      </c>
      <c r="I88">
        <v>0</v>
      </c>
      <c r="J88">
        <v>67</v>
      </c>
      <c r="K88">
        <v>0</v>
      </c>
      <c r="L88">
        <v>0</v>
      </c>
      <c r="M88">
        <v>0</v>
      </c>
      <c r="N88">
        <v>0</v>
      </c>
      <c r="O88">
        <v>3</v>
      </c>
      <c r="P88">
        <v>6</v>
      </c>
      <c r="Q88">
        <v>0</v>
      </c>
      <c r="R88">
        <v>2</v>
      </c>
      <c r="S88">
        <v>6</v>
      </c>
      <c r="T88">
        <v>0</v>
      </c>
      <c r="U88">
        <v>0</v>
      </c>
      <c r="V88">
        <v>1</v>
      </c>
      <c r="W88">
        <v>1</v>
      </c>
      <c r="X88">
        <v>1</v>
      </c>
      <c r="Y88">
        <v>6</v>
      </c>
      <c r="Z88">
        <v>1</v>
      </c>
      <c r="AA88" t="s">
        <v>30</v>
      </c>
      <c r="AB88" t="s">
        <v>16</v>
      </c>
      <c r="AC88" t="s">
        <v>18</v>
      </c>
      <c r="AD88" t="s">
        <v>19</v>
      </c>
    </row>
    <row r="89" spans="1:30" x14ac:dyDescent="0.25">
      <c r="A89" t="s">
        <v>1435</v>
      </c>
      <c r="B89">
        <v>44682</v>
      </c>
      <c r="C89">
        <v>44749</v>
      </c>
      <c r="D89" t="s">
        <v>471</v>
      </c>
      <c r="E89">
        <v>6951</v>
      </c>
      <c r="F89">
        <v>313</v>
      </c>
      <c r="G89">
        <v>1</v>
      </c>
      <c r="H89">
        <v>16</v>
      </c>
      <c r="I89">
        <v>0</v>
      </c>
      <c r="J89">
        <v>141</v>
      </c>
      <c r="K89">
        <v>0</v>
      </c>
      <c r="L89">
        <v>0</v>
      </c>
      <c r="M89">
        <v>0</v>
      </c>
      <c r="N89">
        <v>1</v>
      </c>
      <c r="O89">
        <v>1</v>
      </c>
      <c r="P89">
        <v>16</v>
      </c>
      <c r="Q89">
        <v>0</v>
      </c>
      <c r="R89">
        <v>6</v>
      </c>
      <c r="S89">
        <v>16</v>
      </c>
      <c r="T89">
        <v>0</v>
      </c>
      <c r="U89">
        <v>0</v>
      </c>
      <c r="V89">
        <v>7</v>
      </c>
      <c r="W89">
        <v>7</v>
      </c>
      <c r="X89">
        <v>6</v>
      </c>
      <c r="Y89">
        <v>16</v>
      </c>
      <c r="Z89">
        <v>7</v>
      </c>
      <c r="AA89" t="s">
        <v>472</v>
      </c>
      <c r="AB89" t="s">
        <v>387</v>
      </c>
      <c r="AC89" t="s">
        <v>448</v>
      </c>
      <c r="AD89" t="s">
        <v>449</v>
      </c>
    </row>
    <row r="90" spans="1:30" x14ac:dyDescent="0.25">
      <c r="A90" t="s">
        <v>1435</v>
      </c>
      <c r="B90">
        <v>44682</v>
      </c>
      <c r="C90">
        <v>44749</v>
      </c>
      <c r="D90" t="s">
        <v>39</v>
      </c>
      <c r="E90">
        <v>5827</v>
      </c>
      <c r="F90">
        <v>262</v>
      </c>
      <c r="G90">
        <v>6</v>
      </c>
      <c r="H90">
        <v>7</v>
      </c>
      <c r="I90">
        <v>0</v>
      </c>
      <c r="J90">
        <v>75</v>
      </c>
      <c r="K90">
        <v>5</v>
      </c>
      <c r="L90">
        <v>1</v>
      </c>
      <c r="M90">
        <v>7</v>
      </c>
      <c r="N90">
        <v>5</v>
      </c>
      <c r="O90">
        <v>7</v>
      </c>
      <c r="P90">
        <v>6</v>
      </c>
      <c r="Q90">
        <v>0</v>
      </c>
      <c r="R90">
        <v>5</v>
      </c>
      <c r="S90">
        <v>7</v>
      </c>
      <c r="T90">
        <v>7</v>
      </c>
      <c r="U90">
        <v>0</v>
      </c>
      <c r="V90">
        <v>7</v>
      </c>
      <c r="W90">
        <v>7</v>
      </c>
      <c r="X90">
        <v>7</v>
      </c>
      <c r="Y90">
        <v>7</v>
      </c>
      <c r="Z90">
        <v>7</v>
      </c>
      <c r="AA90" t="s">
        <v>40</v>
      </c>
      <c r="AB90" t="s">
        <v>16</v>
      </c>
      <c r="AC90" t="s">
        <v>41</v>
      </c>
      <c r="AD90" t="s">
        <v>42</v>
      </c>
    </row>
    <row r="91" spans="1:30" x14ac:dyDescent="0.25">
      <c r="A91" t="s">
        <v>1435</v>
      </c>
      <c r="B91">
        <v>44682</v>
      </c>
      <c r="C91">
        <v>44749</v>
      </c>
      <c r="D91" t="s">
        <v>469</v>
      </c>
      <c r="E91">
        <v>7176</v>
      </c>
      <c r="F91">
        <v>339</v>
      </c>
      <c r="G91">
        <v>0</v>
      </c>
      <c r="H91">
        <v>10</v>
      </c>
      <c r="I91">
        <v>0</v>
      </c>
      <c r="J91">
        <v>165</v>
      </c>
      <c r="K91">
        <v>0</v>
      </c>
      <c r="L91">
        <v>0</v>
      </c>
      <c r="M91">
        <v>0</v>
      </c>
      <c r="N91">
        <v>12</v>
      </c>
      <c r="O91">
        <v>2</v>
      </c>
      <c r="P91">
        <v>10</v>
      </c>
      <c r="Q91">
        <v>0</v>
      </c>
      <c r="R91">
        <v>8</v>
      </c>
      <c r="S91">
        <v>9</v>
      </c>
      <c r="T91">
        <v>12</v>
      </c>
      <c r="U91">
        <v>0</v>
      </c>
      <c r="V91">
        <v>12</v>
      </c>
      <c r="W91">
        <v>11</v>
      </c>
      <c r="X91">
        <v>11</v>
      </c>
      <c r="Y91">
        <v>10</v>
      </c>
      <c r="Z91">
        <v>13</v>
      </c>
      <c r="AA91" t="s">
        <v>470</v>
      </c>
      <c r="AB91" t="s">
        <v>387</v>
      </c>
      <c r="AC91" t="s">
        <v>448</v>
      </c>
      <c r="AD91" t="s">
        <v>449</v>
      </c>
    </row>
    <row r="92" spans="1:30" x14ac:dyDescent="0.25">
      <c r="A92" t="s">
        <v>1435</v>
      </c>
      <c r="B92">
        <v>44682</v>
      </c>
      <c r="C92">
        <v>44749</v>
      </c>
      <c r="D92" t="s">
        <v>475</v>
      </c>
      <c r="E92">
        <v>11256</v>
      </c>
      <c r="F92">
        <v>515</v>
      </c>
      <c r="G92">
        <v>0</v>
      </c>
      <c r="H92">
        <v>12</v>
      </c>
      <c r="I92">
        <v>0</v>
      </c>
      <c r="J92">
        <v>173</v>
      </c>
      <c r="K92">
        <v>1</v>
      </c>
      <c r="L92">
        <v>0</v>
      </c>
      <c r="M92">
        <v>0</v>
      </c>
      <c r="N92">
        <v>0</v>
      </c>
      <c r="O92">
        <v>10</v>
      </c>
      <c r="P92">
        <v>12</v>
      </c>
      <c r="Q92">
        <v>0</v>
      </c>
      <c r="R92">
        <v>7</v>
      </c>
      <c r="S92">
        <v>12</v>
      </c>
      <c r="T92">
        <v>9</v>
      </c>
      <c r="U92">
        <v>0</v>
      </c>
      <c r="V92">
        <v>9</v>
      </c>
      <c r="W92">
        <v>9</v>
      </c>
      <c r="X92">
        <v>9</v>
      </c>
      <c r="Y92">
        <v>12</v>
      </c>
      <c r="Z92">
        <v>9</v>
      </c>
      <c r="AA92" t="s">
        <v>476</v>
      </c>
      <c r="AB92" t="s">
        <v>387</v>
      </c>
      <c r="AC92" t="s">
        <v>448</v>
      </c>
      <c r="AD92" t="s">
        <v>449</v>
      </c>
    </row>
    <row r="93" spans="1:30" x14ac:dyDescent="0.25">
      <c r="A93" t="s">
        <v>1435</v>
      </c>
      <c r="B93">
        <v>44682</v>
      </c>
      <c r="C93">
        <v>44749</v>
      </c>
      <c r="D93" t="s">
        <v>525</v>
      </c>
      <c r="E93">
        <v>14042</v>
      </c>
      <c r="F93">
        <v>636</v>
      </c>
      <c r="G93">
        <v>1</v>
      </c>
      <c r="H93">
        <v>11</v>
      </c>
      <c r="I93">
        <v>0</v>
      </c>
      <c r="J93">
        <v>281</v>
      </c>
      <c r="K93">
        <v>0</v>
      </c>
      <c r="L93">
        <v>0</v>
      </c>
      <c r="M93">
        <v>0</v>
      </c>
      <c r="N93">
        <v>3</v>
      </c>
      <c r="O93">
        <v>10</v>
      </c>
      <c r="P93">
        <v>11</v>
      </c>
      <c r="Q93">
        <v>0</v>
      </c>
      <c r="R93">
        <v>5</v>
      </c>
      <c r="S93">
        <v>10</v>
      </c>
      <c r="T93">
        <v>7</v>
      </c>
      <c r="U93">
        <v>0</v>
      </c>
      <c r="V93">
        <v>7</v>
      </c>
      <c r="W93">
        <v>7</v>
      </c>
      <c r="X93">
        <v>7</v>
      </c>
      <c r="Y93">
        <v>11</v>
      </c>
      <c r="Z93">
        <v>7</v>
      </c>
      <c r="AA93" t="s">
        <v>526</v>
      </c>
      <c r="AB93" t="s">
        <v>387</v>
      </c>
      <c r="AC93" t="s">
        <v>508</v>
      </c>
      <c r="AD93" t="s">
        <v>509</v>
      </c>
    </row>
    <row r="94" spans="1:30" x14ac:dyDescent="0.25">
      <c r="A94" t="s">
        <v>1435</v>
      </c>
      <c r="B94">
        <v>44682</v>
      </c>
      <c r="C94">
        <v>44749</v>
      </c>
      <c r="D94" t="s">
        <v>51</v>
      </c>
      <c r="E94">
        <v>8655</v>
      </c>
      <c r="F94">
        <v>385</v>
      </c>
      <c r="G94">
        <v>1</v>
      </c>
      <c r="H94">
        <v>17</v>
      </c>
      <c r="I94">
        <v>0</v>
      </c>
      <c r="J94">
        <v>211</v>
      </c>
      <c r="K94">
        <v>4</v>
      </c>
      <c r="L94">
        <v>4</v>
      </c>
      <c r="M94">
        <v>2</v>
      </c>
      <c r="N94">
        <v>10</v>
      </c>
      <c r="O94">
        <v>10</v>
      </c>
      <c r="P94">
        <v>17</v>
      </c>
      <c r="Q94">
        <v>0</v>
      </c>
      <c r="R94">
        <v>9</v>
      </c>
      <c r="S94">
        <v>17</v>
      </c>
      <c r="T94">
        <v>12</v>
      </c>
      <c r="U94">
        <v>1</v>
      </c>
      <c r="V94">
        <v>13</v>
      </c>
      <c r="W94">
        <v>12</v>
      </c>
      <c r="X94">
        <v>13</v>
      </c>
      <c r="Y94">
        <v>17</v>
      </c>
      <c r="Z94">
        <v>13</v>
      </c>
      <c r="AA94" t="s">
        <v>52</v>
      </c>
      <c r="AB94" t="s">
        <v>16</v>
      </c>
      <c r="AC94" t="s">
        <v>41</v>
      </c>
      <c r="AD94" t="s">
        <v>42</v>
      </c>
    </row>
    <row r="95" spans="1:30" x14ac:dyDescent="0.25">
      <c r="A95" t="s">
        <v>1435</v>
      </c>
      <c r="B95">
        <v>44682</v>
      </c>
      <c r="C95">
        <v>44749</v>
      </c>
      <c r="D95" t="s">
        <v>57</v>
      </c>
      <c r="E95">
        <v>5734</v>
      </c>
      <c r="F95">
        <v>135</v>
      </c>
      <c r="G95">
        <v>0</v>
      </c>
      <c r="H95">
        <v>3</v>
      </c>
      <c r="I95">
        <v>0</v>
      </c>
      <c r="J95">
        <v>72</v>
      </c>
      <c r="K95">
        <v>0</v>
      </c>
      <c r="L95">
        <v>0</v>
      </c>
      <c r="M95">
        <v>0</v>
      </c>
      <c r="N95">
        <v>0</v>
      </c>
      <c r="O95">
        <v>1</v>
      </c>
      <c r="P95">
        <v>3</v>
      </c>
      <c r="Q95">
        <v>0</v>
      </c>
      <c r="R95">
        <v>2</v>
      </c>
      <c r="S95">
        <v>2</v>
      </c>
      <c r="T95">
        <v>0</v>
      </c>
      <c r="U95">
        <v>0</v>
      </c>
      <c r="V95">
        <v>3</v>
      </c>
      <c r="W95">
        <v>3</v>
      </c>
      <c r="X95">
        <v>2</v>
      </c>
      <c r="Y95">
        <v>3</v>
      </c>
      <c r="Z95">
        <v>3</v>
      </c>
      <c r="AA95" t="s">
        <v>58</v>
      </c>
      <c r="AB95" t="s">
        <v>16</v>
      </c>
      <c r="AC95" t="s">
        <v>41</v>
      </c>
      <c r="AD95" t="s">
        <v>42</v>
      </c>
    </row>
    <row r="96" spans="1:30" x14ac:dyDescent="0.25">
      <c r="A96" t="s">
        <v>1435</v>
      </c>
      <c r="B96">
        <v>44682</v>
      </c>
      <c r="C96">
        <v>44749</v>
      </c>
      <c r="D96" t="s">
        <v>46</v>
      </c>
      <c r="E96">
        <v>5135</v>
      </c>
      <c r="F96">
        <v>218</v>
      </c>
      <c r="G96">
        <v>0</v>
      </c>
      <c r="H96">
        <v>6</v>
      </c>
      <c r="I96">
        <v>0</v>
      </c>
      <c r="J96">
        <v>101</v>
      </c>
      <c r="K96">
        <v>1</v>
      </c>
      <c r="L96">
        <v>0</v>
      </c>
      <c r="M96">
        <v>0</v>
      </c>
      <c r="N96">
        <v>0</v>
      </c>
      <c r="O96">
        <v>3</v>
      </c>
      <c r="P96">
        <v>6</v>
      </c>
      <c r="Q96">
        <v>0</v>
      </c>
      <c r="R96">
        <v>4</v>
      </c>
      <c r="S96">
        <v>6</v>
      </c>
      <c r="T96">
        <v>5</v>
      </c>
      <c r="U96">
        <v>0</v>
      </c>
      <c r="V96">
        <v>5</v>
      </c>
      <c r="W96">
        <v>5</v>
      </c>
      <c r="X96">
        <v>5</v>
      </c>
      <c r="Y96">
        <v>6</v>
      </c>
      <c r="Z96">
        <v>5</v>
      </c>
      <c r="AA96" t="s">
        <v>47</v>
      </c>
      <c r="AB96" t="s">
        <v>16</v>
      </c>
      <c r="AC96" t="s">
        <v>41</v>
      </c>
      <c r="AD96" t="s">
        <v>42</v>
      </c>
    </row>
    <row r="97" spans="1:30" x14ac:dyDescent="0.25">
      <c r="A97" t="s">
        <v>1435</v>
      </c>
      <c r="B97">
        <v>44682</v>
      </c>
      <c r="C97">
        <v>44749</v>
      </c>
      <c r="D97" t="s">
        <v>442</v>
      </c>
      <c r="E97">
        <v>20177</v>
      </c>
      <c r="F97">
        <v>879</v>
      </c>
      <c r="G97">
        <v>3</v>
      </c>
      <c r="H97">
        <v>28</v>
      </c>
      <c r="I97">
        <v>0</v>
      </c>
      <c r="J97">
        <v>290</v>
      </c>
      <c r="K97">
        <v>1</v>
      </c>
      <c r="L97">
        <v>2</v>
      </c>
      <c r="M97">
        <v>2</v>
      </c>
      <c r="N97">
        <v>8</v>
      </c>
      <c r="O97">
        <v>26</v>
      </c>
      <c r="P97">
        <v>30</v>
      </c>
      <c r="Q97">
        <v>0</v>
      </c>
      <c r="R97">
        <v>15</v>
      </c>
      <c r="S97">
        <v>31</v>
      </c>
      <c r="T97">
        <v>9</v>
      </c>
      <c r="U97">
        <v>0</v>
      </c>
      <c r="V97">
        <v>8</v>
      </c>
      <c r="W97">
        <v>8</v>
      </c>
      <c r="X97">
        <v>8</v>
      </c>
      <c r="Y97">
        <v>32</v>
      </c>
      <c r="Z97">
        <v>9</v>
      </c>
      <c r="AA97" t="s">
        <v>443</v>
      </c>
      <c r="AB97" t="s">
        <v>387</v>
      </c>
      <c r="AC97" t="s">
        <v>432</v>
      </c>
      <c r="AD97" t="s">
        <v>433</v>
      </c>
    </row>
    <row r="98" spans="1:30" x14ac:dyDescent="0.25">
      <c r="A98" t="s">
        <v>1435</v>
      </c>
      <c r="B98">
        <v>44682</v>
      </c>
      <c r="C98">
        <v>44749</v>
      </c>
      <c r="D98" t="s">
        <v>430</v>
      </c>
      <c r="E98">
        <v>17173</v>
      </c>
      <c r="F98">
        <v>650</v>
      </c>
      <c r="G98">
        <v>0</v>
      </c>
      <c r="H98">
        <v>20</v>
      </c>
      <c r="I98">
        <v>0</v>
      </c>
      <c r="J98">
        <v>195</v>
      </c>
      <c r="K98">
        <v>1</v>
      </c>
      <c r="L98">
        <v>2</v>
      </c>
      <c r="M98">
        <v>1</v>
      </c>
      <c r="N98">
        <v>6</v>
      </c>
      <c r="O98">
        <v>13</v>
      </c>
      <c r="P98">
        <v>23</v>
      </c>
      <c r="Q98">
        <v>0</v>
      </c>
      <c r="R98">
        <v>10</v>
      </c>
      <c r="S98">
        <v>24</v>
      </c>
      <c r="T98">
        <v>14</v>
      </c>
      <c r="U98">
        <v>1</v>
      </c>
      <c r="V98">
        <v>14</v>
      </c>
      <c r="W98">
        <v>11</v>
      </c>
      <c r="X98">
        <v>14</v>
      </c>
      <c r="Y98">
        <v>24</v>
      </c>
      <c r="Z98">
        <v>14</v>
      </c>
      <c r="AA98" t="s">
        <v>431</v>
      </c>
      <c r="AB98" t="s">
        <v>387</v>
      </c>
      <c r="AC98" t="s">
        <v>432</v>
      </c>
      <c r="AD98" t="s">
        <v>433</v>
      </c>
    </row>
    <row r="99" spans="1:30" x14ac:dyDescent="0.25">
      <c r="A99" t="s">
        <v>1435</v>
      </c>
      <c r="B99">
        <v>44682</v>
      </c>
      <c r="C99">
        <v>44749</v>
      </c>
      <c r="D99" t="s">
        <v>83</v>
      </c>
      <c r="E99">
        <v>2304</v>
      </c>
      <c r="F99">
        <v>41</v>
      </c>
      <c r="G99">
        <v>0</v>
      </c>
      <c r="H99">
        <v>2</v>
      </c>
      <c r="I99">
        <v>0</v>
      </c>
      <c r="J99">
        <v>7</v>
      </c>
      <c r="K99">
        <v>0</v>
      </c>
      <c r="L99">
        <v>0</v>
      </c>
      <c r="M99">
        <v>0</v>
      </c>
      <c r="N99">
        <v>0</v>
      </c>
      <c r="O99">
        <v>0</v>
      </c>
      <c r="P99">
        <v>2</v>
      </c>
      <c r="Q99">
        <v>0</v>
      </c>
      <c r="R99">
        <v>0</v>
      </c>
      <c r="S99">
        <v>2</v>
      </c>
      <c r="T99">
        <v>0</v>
      </c>
      <c r="U99">
        <v>0</v>
      </c>
      <c r="V99">
        <v>0</v>
      </c>
      <c r="W99">
        <v>0</v>
      </c>
      <c r="X99">
        <v>0</v>
      </c>
      <c r="Y99">
        <v>2</v>
      </c>
      <c r="Z99">
        <v>0</v>
      </c>
      <c r="AA99" t="s">
        <v>84</v>
      </c>
      <c r="AB99" t="s">
        <v>16</v>
      </c>
      <c r="AC99" t="s">
        <v>69</v>
      </c>
      <c r="AD99" t="s">
        <v>1583</v>
      </c>
    </row>
    <row r="100" spans="1:30" x14ac:dyDescent="0.25">
      <c r="A100" t="s">
        <v>1435</v>
      </c>
      <c r="B100">
        <v>44682</v>
      </c>
      <c r="C100">
        <v>44749</v>
      </c>
      <c r="D100" t="s">
        <v>519</v>
      </c>
      <c r="E100">
        <v>6562</v>
      </c>
      <c r="F100">
        <v>313</v>
      </c>
      <c r="G100">
        <v>0</v>
      </c>
      <c r="H100">
        <v>11</v>
      </c>
      <c r="I100">
        <v>0</v>
      </c>
      <c r="J100">
        <v>78</v>
      </c>
      <c r="K100">
        <v>0</v>
      </c>
      <c r="L100">
        <v>0</v>
      </c>
      <c r="M100">
        <v>0</v>
      </c>
      <c r="N100">
        <v>0</v>
      </c>
      <c r="O100">
        <v>6</v>
      </c>
      <c r="P100">
        <v>11</v>
      </c>
      <c r="Q100">
        <v>0</v>
      </c>
      <c r="R100">
        <v>7</v>
      </c>
      <c r="S100">
        <v>10</v>
      </c>
      <c r="T100">
        <v>2</v>
      </c>
      <c r="U100">
        <v>0</v>
      </c>
      <c r="V100">
        <v>2</v>
      </c>
      <c r="W100">
        <v>2</v>
      </c>
      <c r="X100">
        <v>2</v>
      </c>
      <c r="Y100">
        <v>11</v>
      </c>
      <c r="Z100">
        <v>2</v>
      </c>
      <c r="AA100" t="s">
        <v>520</v>
      </c>
      <c r="AB100" t="s">
        <v>387</v>
      </c>
      <c r="AC100" t="s">
        <v>508</v>
      </c>
      <c r="AD100" t="s">
        <v>509</v>
      </c>
    </row>
    <row r="101" spans="1:30" x14ac:dyDescent="0.25">
      <c r="A101" t="s">
        <v>1435</v>
      </c>
      <c r="B101">
        <v>44682</v>
      </c>
      <c r="C101">
        <v>44749</v>
      </c>
      <c r="D101" t="s">
        <v>24</v>
      </c>
      <c r="E101">
        <v>6347</v>
      </c>
      <c r="F101">
        <v>204</v>
      </c>
      <c r="G101">
        <v>1</v>
      </c>
      <c r="H101">
        <v>8</v>
      </c>
      <c r="I101">
        <v>2</v>
      </c>
      <c r="J101">
        <v>121</v>
      </c>
      <c r="K101">
        <v>0</v>
      </c>
      <c r="L101">
        <v>0</v>
      </c>
      <c r="M101">
        <v>0</v>
      </c>
      <c r="N101">
        <v>0</v>
      </c>
      <c r="O101">
        <v>4</v>
      </c>
      <c r="P101">
        <v>9</v>
      </c>
      <c r="Q101">
        <v>0</v>
      </c>
      <c r="R101">
        <v>3</v>
      </c>
      <c r="S101">
        <v>10</v>
      </c>
      <c r="T101">
        <v>0</v>
      </c>
      <c r="U101">
        <v>0</v>
      </c>
      <c r="V101">
        <v>1</v>
      </c>
      <c r="W101">
        <v>1</v>
      </c>
      <c r="X101">
        <v>1</v>
      </c>
      <c r="Y101">
        <v>11</v>
      </c>
      <c r="Z101">
        <v>1</v>
      </c>
      <c r="AA101" t="s">
        <v>25</v>
      </c>
      <c r="AB101" t="s">
        <v>16</v>
      </c>
      <c r="AC101" t="s">
        <v>18</v>
      </c>
      <c r="AD101" t="s">
        <v>19</v>
      </c>
    </row>
    <row r="102" spans="1:30" x14ac:dyDescent="0.25">
      <c r="A102" t="s">
        <v>1435</v>
      </c>
      <c r="B102">
        <v>44682</v>
      </c>
      <c r="C102">
        <v>44749</v>
      </c>
      <c r="D102" t="s">
        <v>14</v>
      </c>
      <c r="E102">
        <v>6171</v>
      </c>
      <c r="F102">
        <v>189</v>
      </c>
      <c r="G102">
        <v>20</v>
      </c>
      <c r="H102">
        <v>21</v>
      </c>
      <c r="I102">
        <v>0</v>
      </c>
      <c r="J102">
        <v>68</v>
      </c>
      <c r="K102">
        <v>4</v>
      </c>
      <c r="L102">
        <v>4</v>
      </c>
      <c r="M102">
        <v>8</v>
      </c>
      <c r="N102">
        <v>8</v>
      </c>
      <c r="O102">
        <v>19</v>
      </c>
      <c r="P102">
        <v>21</v>
      </c>
      <c r="Q102">
        <v>0</v>
      </c>
      <c r="R102">
        <v>5</v>
      </c>
      <c r="S102">
        <v>21</v>
      </c>
      <c r="T102">
        <v>8</v>
      </c>
      <c r="U102">
        <v>0</v>
      </c>
      <c r="V102">
        <v>8</v>
      </c>
      <c r="W102">
        <v>7</v>
      </c>
      <c r="X102">
        <v>8</v>
      </c>
      <c r="Y102">
        <v>21</v>
      </c>
      <c r="Z102">
        <v>8</v>
      </c>
      <c r="AA102" t="s">
        <v>15</v>
      </c>
      <c r="AB102" t="s">
        <v>16</v>
      </c>
      <c r="AC102" t="s">
        <v>90</v>
      </c>
      <c r="AD102" t="s">
        <v>91</v>
      </c>
    </row>
    <row r="103" spans="1:30" x14ac:dyDescent="0.25">
      <c r="A103" t="s">
        <v>1435</v>
      </c>
      <c r="B103">
        <v>44682</v>
      </c>
      <c r="C103">
        <v>44749</v>
      </c>
      <c r="D103" t="s">
        <v>385</v>
      </c>
      <c r="E103">
        <v>10199</v>
      </c>
      <c r="F103">
        <v>468</v>
      </c>
      <c r="G103">
        <v>0</v>
      </c>
      <c r="H103">
        <v>4</v>
      </c>
      <c r="I103">
        <v>0</v>
      </c>
      <c r="J103">
        <v>189</v>
      </c>
      <c r="K103">
        <v>0</v>
      </c>
      <c r="L103">
        <v>0</v>
      </c>
      <c r="M103">
        <v>0</v>
      </c>
      <c r="N103">
        <v>0</v>
      </c>
      <c r="O103">
        <v>3</v>
      </c>
      <c r="P103">
        <v>4</v>
      </c>
      <c r="Q103">
        <v>0</v>
      </c>
      <c r="R103">
        <v>1</v>
      </c>
      <c r="S103">
        <v>5</v>
      </c>
      <c r="T103">
        <v>0</v>
      </c>
      <c r="U103">
        <v>0</v>
      </c>
      <c r="V103">
        <v>0</v>
      </c>
      <c r="W103">
        <v>0</v>
      </c>
      <c r="X103">
        <v>0</v>
      </c>
      <c r="Y103">
        <v>5</v>
      </c>
      <c r="Z103">
        <v>0</v>
      </c>
      <c r="AA103" t="s">
        <v>386</v>
      </c>
      <c r="AB103" t="s">
        <v>387</v>
      </c>
      <c r="AC103" t="s">
        <v>389</v>
      </c>
      <c r="AD103" t="s">
        <v>390</v>
      </c>
    </row>
    <row r="104" spans="1:30" x14ac:dyDescent="0.25">
      <c r="A104" t="s">
        <v>1435</v>
      </c>
      <c r="B104">
        <v>44682</v>
      </c>
      <c r="C104">
        <v>44749</v>
      </c>
      <c r="D104" t="s">
        <v>67</v>
      </c>
      <c r="E104">
        <v>4874</v>
      </c>
      <c r="F104">
        <v>143</v>
      </c>
      <c r="G104">
        <v>4</v>
      </c>
      <c r="H104">
        <v>4</v>
      </c>
      <c r="I104">
        <v>1</v>
      </c>
      <c r="J104">
        <v>33</v>
      </c>
      <c r="K104">
        <v>0</v>
      </c>
      <c r="L104">
        <v>0</v>
      </c>
      <c r="M104">
        <v>0</v>
      </c>
      <c r="N104">
        <v>0</v>
      </c>
      <c r="O104">
        <v>6</v>
      </c>
      <c r="P104">
        <v>7</v>
      </c>
      <c r="Q104">
        <v>0</v>
      </c>
      <c r="R104">
        <v>2</v>
      </c>
      <c r="S104">
        <v>7</v>
      </c>
      <c r="T104">
        <v>0</v>
      </c>
      <c r="U104">
        <v>0</v>
      </c>
      <c r="V104">
        <v>0</v>
      </c>
      <c r="W104">
        <v>0</v>
      </c>
      <c r="X104">
        <v>0</v>
      </c>
      <c r="Y104">
        <v>7</v>
      </c>
      <c r="Z104">
        <v>0</v>
      </c>
      <c r="AA104" t="s">
        <v>68</v>
      </c>
      <c r="AB104" t="s">
        <v>16</v>
      </c>
      <c r="AC104" t="s">
        <v>69</v>
      </c>
      <c r="AD104" t="s">
        <v>1583</v>
      </c>
    </row>
    <row r="105" spans="1:30" x14ac:dyDescent="0.25">
      <c r="A105" t="s">
        <v>1435</v>
      </c>
      <c r="B105">
        <v>44682</v>
      </c>
      <c r="C105">
        <v>44749</v>
      </c>
      <c r="D105" t="s">
        <v>62</v>
      </c>
      <c r="E105">
        <v>5227</v>
      </c>
      <c r="F105">
        <v>142</v>
      </c>
      <c r="G105">
        <v>0</v>
      </c>
      <c r="H105">
        <v>0</v>
      </c>
      <c r="I105">
        <v>0</v>
      </c>
      <c r="J105">
        <v>68</v>
      </c>
      <c r="K105">
        <v>0</v>
      </c>
      <c r="L105">
        <v>0</v>
      </c>
      <c r="M105">
        <v>0</v>
      </c>
      <c r="N105">
        <v>1</v>
      </c>
      <c r="O105">
        <v>0</v>
      </c>
      <c r="P105">
        <v>0</v>
      </c>
      <c r="Q105">
        <v>0</v>
      </c>
      <c r="R105">
        <v>0</v>
      </c>
      <c r="S105">
        <v>0</v>
      </c>
      <c r="T105">
        <v>1</v>
      </c>
      <c r="U105">
        <v>1</v>
      </c>
      <c r="V105">
        <v>2</v>
      </c>
      <c r="W105">
        <v>2</v>
      </c>
      <c r="X105">
        <v>2</v>
      </c>
      <c r="Y105">
        <v>0</v>
      </c>
      <c r="Z105">
        <v>2</v>
      </c>
      <c r="AA105" t="s">
        <v>63</v>
      </c>
      <c r="AB105" t="s">
        <v>16</v>
      </c>
      <c r="AC105" t="s">
        <v>41</v>
      </c>
      <c r="AD105" t="s">
        <v>42</v>
      </c>
    </row>
    <row r="106" spans="1:30" x14ac:dyDescent="0.25">
      <c r="A106" t="s">
        <v>1435</v>
      </c>
      <c r="B106">
        <v>44682</v>
      </c>
      <c r="C106">
        <v>44749</v>
      </c>
      <c r="D106" t="s">
        <v>125</v>
      </c>
      <c r="E106">
        <v>3848</v>
      </c>
      <c r="F106">
        <v>123</v>
      </c>
      <c r="G106">
        <v>4</v>
      </c>
      <c r="H106">
        <v>4</v>
      </c>
      <c r="I106">
        <v>0</v>
      </c>
      <c r="J106">
        <v>114</v>
      </c>
      <c r="K106">
        <v>2</v>
      </c>
      <c r="L106">
        <v>1</v>
      </c>
      <c r="M106">
        <v>5</v>
      </c>
      <c r="N106">
        <v>3</v>
      </c>
      <c r="O106">
        <v>3</v>
      </c>
      <c r="P106">
        <v>4</v>
      </c>
      <c r="Q106">
        <v>0</v>
      </c>
      <c r="R106">
        <v>0</v>
      </c>
      <c r="S106">
        <v>4</v>
      </c>
      <c r="T106">
        <v>5</v>
      </c>
      <c r="U106">
        <v>1</v>
      </c>
      <c r="V106">
        <v>5</v>
      </c>
      <c r="W106">
        <v>2</v>
      </c>
      <c r="X106">
        <v>5</v>
      </c>
      <c r="Y106">
        <v>4</v>
      </c>
      <c r="Z106">
        <v>5</v>
      </c>
      <c r="AA106" t="s">
        <v>126</v>
      </c>
      <c r="AB106" t="s">
        <v>16</v>
      </c>
      <c r="AC106" t="s">
        <v>127</v>
      </c>
      <c r="AD106" t="s">
        <v>128</v>
      </c>
    </row>
    <row r="107" spans="1:30" x14ac:dyDescent="0.25">
      <c r="A107" t="s">
        <v>1435</v>
      </c>
      <c r="B107">
        <v>44682</v>
      </c>
      <c r="C107">
        <v>44749</v>
      </c>
      <c r="D107" t="s">
        <v>88</v>
      </c>
      <c r="E107">
        <v>11337</v>
      </c>
      <c r="F107">
        <v>511</v>
      </c>
      <c r="G107">
        <v>0</v>
      </c>
      <c r="H107">
        <v>10</v>
      </c>
      <c r="I107">
        <v>0</v>
      </c>
      <c r="J107">
        <v>76</v>
      </c>
      <c r="K107">
        <v>0</v>
      </c>
      <c r="L107">
        <v>0</v>
      </c>
      <c r="M107">
        <v>0</v>
      </c>
      <c r="N107">
        <v>0</v>
      </c>
      <c r="O107">
        <v>5</v>
      </c>
      <c r="P107">
        <v>13</v>
      </c>
      <c r="Q107">
        <v>0</v>
      </c>
      <c r="R107">
        <v>4</v>
      </c>
      <c r="S107">
        <v>13</v>
      </c>
      <c r="T107">
        <v>0</v>
      </c>
      <c r="U107">
        <v>0</v>
      </c>
      <c r="V107">
        <v>1</v>
      </c>
      <c r="W107">
        <v>1</v>
      </c>
      <c r="X107">
        <v>1</v>
      </c>
      <c r="Y107">
        <v>13</v>
      </c>
      <c r="Z107">
        <v>1</v>
      </c>
      <c r="AA107" t="s">
        <v>89</v>
      </c>
      <c r="AB107" t="s">
        <v>16</v>
      </c>
      <c r="AC107" t="s">
        <v>90</v>
      </c>
      <c r="AD107" t="s">
        <v>91</v>
      </c>
    </row>
    <row r="108" spans="1:30" x14ac:dyDescent="0.25">
      <c r="A108" t="s">
        <v>1435</v>
      </c>
      <c r="B108">
        <v>44682</v>
      </c>
      <c r="C108">
        <v>44749</v>
      </c>
      <c r="D108" t="s">
        <v>100</v>
      </c>
      <c r="E108">
        <v>3128</v>
      </c>
      <c r="F108">
        <v>93</v>
      </c>
      <c r="G108">
        <v>0</v>
      </c>
      <c r="H108">
        <v>3</v>
      </c>
      <c r="I108">
        <v>0</v>
      </c>
      <c r="J108">
        <v>39</v>
      </c>
      <c r="K108">
        <v>0</v>
      </c>
      <c r="L108">
        <v>0</v>
      </c>
      <c r="M108">
        <v>0</v>
      </c>
      <c r="N108">
        <v>1</v>
      </c>
      <c r="O108">
        <v>0</v>
      </c>
      <c r="P108">
        <v>3</v>
      </c>
      <c r="Q108">
        <v>0</v>
      </c>
      <c r="R108">
        <v>2</v>
      </c>
      <c r="S108">
        <v>3</v>
      </c>
      <c r="T108">
        <v>0</v>
      </c>
      <c r="U108">
        <v>0</v>
      </c>
      <c r="V108">
        <v>1</v>
      </c>
      <c r="W108">
        <v>1</v>
      </c>
      <c r="X108">
        <v>1</v>
      </c>
      <c r="Y108">
        <v>3</v>
      </c>
      <c r="Z108">
        <v>1</v>
      </c>
      <c r="AA108" t="s">
        <v>101</v>
      </c>
      <c r="AB108" t="s">
        <v>16</v>
      </c>
      <c r="AC108" t="s">
        <v>90</v>
      </c>
      <c r="AD108" t="s">
        <v>91</v>
      </c>
    </row>
    <row r="109" spans="1:30" x14ac:dyDescent="0.25">
      <c r="A109" t="s">
        <v>1435</v>
      </c>
      <c r="B109">
        <v>44682</v>
      </c>
      <c r="C109">
        <v>44749</v>
      </c>
      <c r="D109" t="s">
        <v>60</v>
      </c>
      <c r="E109">
        <v>4837</v>
      </c>
      <c r="F109">
        <v>200</v>
      </c>
      <c r="G109">
        <v>0</v>
      </c>
      <c r="H109">
        <v>3</v>
      </c>
      <c r="I109">
        <v>0</v>
      </c>
      <c r="J109">
        <v>119</v>
      </c>
      <c r="K109">
        <v>0</v>
      </c>
      <c r="L109">
        <v>0</v>
      </c>
      <c r="M109">
        <v>0</v>
      </c>
      <c r="N109">
        <v>0</v>
      </c>
      <c r="O109">
        <v>3</v>
      </c>
      <c r="P109">
        <v>3</v>
      </c>
      <c r="Q109">
        <v>0</v>
      </c>
      <c r="R109">
        <v>3</v>
      </c>
      <c r="S109">
        <v>3</v>
      </c>
      <c r="T109">
        <v>0</v>
      </c>
      <c r="U109">
        <v>0</v>
      </c>
      <c r="V109">
        <v>3</v>
      </c>
      <c r="W109">
        <v>3</v>
      </c>
      <c r="X109">
        <v>3</v>
      </c>
      <c r="Y109">
        <v>3</v>
      </c>
      <c r="Z109">
        <v>3</v>
      </c>
      <c r="AA109" t="s">
        <v>61</v>
      </c>
      <c r="AB109" t="s">
        <v>16</v>
      </c>
      <c r="AC109" t="s">
        <v>41</v>
      </c>
      <c r="AD109" t="s">
        <v>42</v>
      </c>
    </row>
    <row r="110" spans="1:30" x14ac:dyDescent="0.25">
      <c r="A110" t="s">
        <v>1435</v>
      </c>
      <c r="B110">
        <v>44713</v>
      </c>
      <c r="C110">
        <v>44749</v>
      </c>
      <c r="D110" t="s">
        <v>550</v>
      </c>
      <c r="E110">
        <v>4528</v>
      </c>
      <c r="F110">
        <v>229</v>
      </c>
      <c r="G110">
        <v>0</v>
      </c>
      <c r="H110">
        <v>26</v>
      </c>
      <c r="I110">
        <v>0</v>
      </c>
      <c r="J110">
        <v>103</v>
      </c>
      <c r="K110">
        <v>0</v>
      </c>
      <c r="L110">
        <v>0</v>
      </c>
      <c r="M110">
        <v>0</v>
      </c>
      <c r="N110">
        <v>2</v>
      </c>
      <c r="O110">
        <v>11</v>
      </c>
      <c r="P110">
        <v>28</v>
      </c>
      <c r="Q110">
        <v>0</v>
      </c>
      <c r="R110">
        <v>23</v>
      </c>
      <c r="S110">
        <v>30</v>
      </c>
      <c r="T110">
        <v>3</v>
      </c>
      <c r="U110">
        <v>0</v>
      </c>
      <c r="V110">
        <v>8</v>
      </c>
      <c r="W110">
        <v>8</v>
      </c>
      <c r="X110">
        <v>7</v>
      </c>
      <c r="Y110">
        <v>30</v>
      </c>
      <c r="Z110">
        <v>8</v>
      </c>
      <c r="AA110" t="s">
        <v>551</v>
      </c>
      <c r="AB110" t="s">
        <v>387</v>
      </c>
      <c r="AC110" t="s">
        <v>508</v>
      </c>
      <c r="AD110" t="s">
        <v>509</v>
      </c>
    </row>
    <row r="111" spans="1:30" x14ac:dyDescent="0.25">
      <c r="A111" t="s">
        <v>1435</v>
      </c>
      <c r="B111">
        <v>44713</v>
      </c>
      <c r="C111">
        <v>44749</v>
      </c>
      <c r="D111" t="s">
        <v>930</v>
      </c>
      <c r="E111">
        <v>10585</v>
      </c>
      <c r="F111">
        <v>377</v>
      </c>
      <c r="G111">
        <v>0</v>
      </c>
      <c r="H111">
        <v>10</v>
      </c>
      <c r="I111">
        <v>0</v>
      </c>
      <c r="J111">
        <v>51</v>
      </c>
      <c r="K111">
        <v>0</v>
      </c>
      <c r="L111">
        <v>0</v>
      </c>
      <c r="M111">
        <v>0</v>
      </c>
      <c r="N111">
        <v>0</v>
      </c>
      <c r="O111">
        <v>6</v>
      </c>
      <c r="P111">
        <v>11</v>
      </c>
      <c r="Q111">
        <v>0</v>
      </c>
      <c r="R111">
        <v>4</v>
      </c>
      <c r="S111">
        <v>11</v>
      </c>
      <c r="T111">
        <v>0</v>
      </c>
      <c r="U111">
        <v>0</v>
      </c>
      <c r="V111">
        <v>0</v>
      </c>
      <c r="W111">
        <v>0</v>
      </c>
      <c r="X111">
        <v>0</v>
      </c>
      <c r="Y111">
        <v>11</v>
      </c>
      <c r="Z111">
        <v>0</v>
      </c>
      <c r="AA111" t="s">
        <v>931</v>
      </c>
      <c r="AB111" t="s">
        <v>803</v>
      </c>
      <c r="AC111" t="s">
        <v>897</v>
      </c>
      <c r="AD111" t="s">
        <v>898</v>
      </c>
    </row>
    <row r="112" spans="1:30" x14ac:dyDescent="0.25">
      <c r="A112" t="s">
        <v>1435</v>
      </c>
      <c r="B112">
        <v>44713</v>
      </c>
      <c r="C112">
        <v>44749</v>
      </c>
      <c r="D112" t="s">
        <v>57</v>
      </c>
      <c r="E112">
        <v>5758</v>
      </c>
      <c r="F112">
        <v>136</v>
      </c>
      <c r="G112">
        <v>0</v>
      </c>
      <c r="H112">
        <v>6</v>
      </c>
      <c r="I112">
        <v>0</v>
      </c>
      <c r="J112">
        <v>72</v>
      </c>
      <c r="K112">
        <v>0</v>
      </c>
      <c r="L112">
        <v>0</v>
      </c>
      <c r="M112">
        <v>0</v>
      </c>
      <c r="N112">
        <v>0</v>
      </c>
      <c r="O112">
        <v>2</v>
      </c>
      <c r="P112">
        <v>6</v>
      </c>
      <c r="Q112">
        <v>0</v>
      </c>
      <c r="R112">
        <v>3</v>
      </c>
      <c r="S112">
        <v>6</v>
      </c>
      <c r="T112">
        <v>1</v>
      </c>
      <c r="U112">
        <v>0</v>
      </c>
      <c r="V112">
        <v>5</v>
      </c>
      <c r="W112">
        <v>4</v>
      </c>
      <c r="X112">
        <v>6</v>
      </c>
      <c r="Y112">
        <v>6</v>
      </c>
      <c r="Z112">
        <v>6</v>
      </c>
      <c r="AA112" t="s">
        <v>58</v>
      </c>
      <c r="AB112" t="s">
        <v>16</v>
      </c>
      <c r="AC112" t="s">
        <v>41</v>
      </c>
      <c r="AD112" t="s">
        <v>42</v>
      </c>
    </row>
    <row r="113" spans="1:30" x14ac:dyDescent="0.25">
      <c r="A113" t="s">
        <v>1435</v>
      </c>
      <c r="B113">
        <v>44713</v>
      </c>
      <c r="C113">
        <v>44749</v>
      </c>
      <c r="D113" t="s">
        <v>996</v>
      </c>
      <c r="E113">
        <v>14368</v>
      </c>
      <c r="F113">
        <v>545</v>
      </c>
      <c r="G113">
        <v>0</v>
      </c>
      <c r="H113">
        <v>26</v>
      </c>
      <c r="I113">
        <v>0</v>
      </c>
      <c r="J113">
        <v>155</v>
      </c>
      <c r="K113">
        <v>3</v>
      </c>
      <c r="L113">
        <v>2</v>
      </c>
      <c r="M113">
        <v>1</v>
      </c>
      <c r="N113">
        <v>9</v>
      </c>
      <c r="O113">
        <v>11</v>
      </c>
      <c r="P113">
        <v>26</v>
      </c>
      <c r="Q113">
        <v>1</v>
      </c>
      <c r="R113">
        <v>15</v>
      </c>
      <c r="S113">
        <v>30</v>
      </c>
      <c r="T113">
        <v>11</v>
      </c>
      <c r="U113">
        <v>4</v>
      </c>
      <c r="V113">
        <v>10</v>
      </c>
      <c r="W113">
        <v>12</v>
      </c>
      <c r="X113">
        <v>11</v>
      </c>
      <c r="Y113">
        <v>30</v>
      </c>
      <c r="Z113">
        <v>12</v>
      </c>
      <c r="AA113" t="s">
        <v>997</v>
      </c>
      <c r="AB113" t="s">
        <v>803</v>
      </c>
      <c r="AC113" t="s">
        <v>998</v>
      </c>
      <c r="AD113" t="s">
        <v>999</v>
      </c>
    </row>
    <row r="114" spans="1:30" x14ac:dyDescent="0.25">
      <c r="A114" t="s">
        <v>1435</v>
      </c>
      <c r="B114">
        <v>44713</v>
      </c>
      <c r="C114">
        <v>44749</v>
      </c>
      <c r="D114" t="s">
        <v>457</v>
      </c>
      <c r="E114">
        <v>3554</v>
      </c>
      <c r="F114">
        <v>131</v>
      </c>
      <c r="G114">
        <v>0</v>
      </c>
      <c r="H114">
        <v>12</v>
      </c>
      <c r="I114">
        <v>0</v>
      </c>
      <c r="J114">
        <v>70</v>
      </c>
      <c r="K114">
        <v>0</v>
      </c>
      <c r="L114">
        <v>0</v>
      </c>
      <c r="M114">
        <v>1</v>
      </c>
      <c r="N114">
        <v>4</v>
      </c>
      <c r="O114">
        <v>9</v>
      </c>
      <c r="P114">
        <v>11</v>
      </c>
      <c r="Q114">
        <v>0</v>
      </c>
      <c r="R114">
        <v>5</v>
      </c>
      <c r="S114">
        <v>12</v>
      </c>
      <c r="T114">
        <v>5</v>
      </c>
      <c r="U114">
        <v>0</v>
      </c>
      <c r="V114">
        <v>16</v>
      </c>
      <c r="W114">
        <v>14</v>
      </c>
      <c r="X114">
        <v>16</v>
      </c>
      <c r="Y114">
        <v>12</v>
      </c>
      <c r="Z114">
        <v>16</v>
      </c>
      <c r="AA114" t="s">
        <v>458</v>
      </c>
      <c r="AB114" t="s">
        <v>387</v>
      </c>
      <c r="AC114" t="s">
        <v>448</v>
      </c>
      <c r="AD114" t="s">
        <v>449</v>
      </c>
    </row>
    <row r="115" spans="1:30" x14ac:dyDescent="0.25">
      <c r="A115" t="s">
        <v>1435</v>
      </c>
      <c r="B115">
        <v>44713</v>
      </c>
      <c r="C115">
        <v>44749</v>
      </c>
      <c r="D115" t="s">
        <v>525</v>
      </c>
      <c r="E115">
        <v>14033</v>
      </c>
      <c r="F115">
        <v>634</v>
      </c>
      <c r="G115">
        <v>2</v>
      </c>
      <c r="H115">
        <v>51</v>
      </c>
      <c r="I115">
        <v>0</v>
      </c>
      <c r="J115">
        <v>277</v>
      </c>
      <c r="K115">
        <v>2</v>
      </c>
      <c r="L115">
        <v>5</v>
      </c>
      <c r="M115">
        <v>9</v>
      </c>
      <c r="N115">
        <v>19</v>
      </c>
      <c r="O115">
        <v>43</v>
      </c>
      <c r="P115">
        <v>51</v>
      </c>
      <c r="Q115">
        <v>0</v>
      </c>
      <c r="R115">
        <v>33</v>
      </c>
      <c r="S115">
        <v>51</v>
      </c>
      <c r="T115">
        <v>41</v>
      </c>
      <c r="U115">
        <v>0</v>
      </c>
      <c r="V115">
        <v>41</v>
      </c>
      <c r="W115">
        <v>40</v>
      </c>
      <c r="X115">
        <v>41</v>
      </c>
      <c r="Y115">
        <v>51</v>
      </c>
      <c r="Z115">
        <v>41</v>
      </c>
      <c r="AA115" t="s">
        <v>526</v>
      </c>
      <c r="AB115" t="s">
        <v>387</v>
      </c>
      <c r="AC115" t="s">
        <v>508</v>
      </c>
      <c r="AD115" t="s">
        <v>509</v>
      </c>
    </row>
    <row r="116" spans="1:30" x14ac:dyDescent="0.25">
      <c r="A116" t="s">
        <v>1435</v>
      </c>
      <c r="B116">
        <v>44713</v>
      </c>
      <c r="C116">
        <v>44749</v>
      </c>
      <c r="D116" t="s">
        <v>948</v>
      </c>
      <c r="E116">
        <v>9632</v>
      </c>
      <c r="F116">
        <v>409</v>
      </c>
      <c r="G116">
        <v>0</v>
      </c>
      <c r="H116">
        <v>2</v>
      </c>
      <c r="I116">
        <v>0</v>
      </c>
      <c r="J116">
        <v>108</v>
      </c>
      <c r="K116">
        <v>0</v>
      </c>
      <c r="L116">
        <v>0</v>
      </c>
      <c r="M116">
        <v>0</v>
      </c>
      <c r="N116">
        <v>1</v>
      </c>
      <c r="O116">
        <v>0</v>
      </c>
      <c r="P116">
        <v>8</v>
      </c>
      <c r="Q116">
        <v>0</v>
      </c>
      <c r="R116">
        <v>5</v>
      </c>
      <c r="S116">
        <v>7</v>
      </c>
      <c r="T116">
        <v>2</v>
      </c>
      <c r="U116">
        <v>0</v>
      </c>
      <c r="V116">
        <v>7</v>
      </c>
      <c r="W116">
        <v>3</v>
      </c>
      <c r="X116">
        <v>7</v>
      </c>
      <c r="Y116">
        <v>8</v>
      </c>
      <c r="Z116">
        <v>7</v>
      </c>
      <c r="AA116" t="s">
        <v>949</v>
      </c>
      <c r="AB116" t="s">
        <v>803</v>
      </c>
      <c r="AC116" t="s">
        <v>942</v>
      </c>
      <c r="AD116" t="s">
        <v>943</v>
      </c>
    </row>
    <row r="117" spans="1:30" x14ac:dyDescent="0.25">
      <c r="A117" t="s">
        <v>1435</v>
      </c>
      <c r="B117">
        <v>44713</v>
      </c>
      <c r="C117">
        <v>44749</v>
      </c>
      <c r="D117" t="s">
        <v>924</v>
      </c>
      <c r="E117">
        <v>5874</v>
      </c>
      <c r="F117">
        <v>207</v>
      </c>
      <c r="G117">
        <v>0</v>
      </c>
      <c r="H117">
        <v>27</v>
      </c>
      <c r="I117">
        <v>4</v>
      </c>
      <c r="J117">
        <v>50</v>
      </c>
      <c r="K117">
        <v>0</v>
      </c>
      <c r="L117">
        <v>0</v>
      </c>
      <c r="M117">
        <v>0</v>
      </c>
      <c r="N117">
        <v>0</v>
      </c>
      <c r="O117">
        <v>16</v>
      </c>
      <c r="P117">
        <v>29</v>
      </c>
      <c r="Q117">
        <v>0</v>
      </c>
      <c r="R117">
        <v>18</v>
      </c>
      <c r="S117">
        <v>30</v>
      </c>
      <c r="T117">
        <v>4</v>
      </c>
      <c r="U117">
        <v>1</v>
      </c>
      <c r="V117">
        <v>5</v>
      </c>
      <c r="W117">
        <v>5</v>
      </c>
      <c r="X117">
        <v>4</v>
      </c>
      <c r="Y117">
        <v>30</v>
      </c>
      <c r="Z117">
        <v>5</v>
      </c>
      <c r="AA117" t="s">
        <v>925</v>
      </c>
      <c r="AB117" t="s">
        <v>803</v>
      </c>
      <c r="AC117" t="s">
        <v>897</v>
      </c>
      <c r="AD117" t="s">
        <v>898</v>
      </c>
    </row>
    <row r="118" spans="1:30" x14ac:dyDescent="0.25">
      <c r="A118" t="s">
        <v>1435</v>
      </c>
      <c r="B118">
        <v>44713</v>
      </c>
      <c r="C118">
        <v>44749</v>
      </c>
      <c r="D118" t="s">
        <v>940</v>
      </c>
      <c r="E118">
        <v>9579</v>
      </c>
      <c r="F118">
        <v>457</v>
      </c>
      <c r="G118">
        <v>0</v>
      </c>
      <c r="H118">
        <v>22</v>
      </c>
      <c r="I118">
        <v>0</v>
      </c>
      <c r="J118">
        <v>83</v>
      </c>
      <c r="K118">
        <v>0</v>
      </c>
      <c r="L118">
        <v>0</v>
      </c>
      <c r="M118">
        <v>0</v>
      </c>
      <c r="N118">
        <v>0</v>
      </c>
      <c r="O118">
        <v>1</v>
      </c>
      <c r="P118">
        <v>24</v>
      </c>
      <c r="Q118">
        <v>0</v>
      </c>
      <c r="R118">
        <v>10</v>
      </c>
      <c r="S118">
        <v>25</v>
      </c>
      <c r="T118">
        <v>5</v>
      </c>
      <c r="U118">
        <v>0</v>
      </c>
      <c r="V118">
        <v>8</v>
      </c>
      <c r="W118">
        <v>8</v>
      </c>
      <c r="X118">
        <v>8</v>
      </c>
      <c r="Y118">
        <v>25</v>
      </c>
      <c r="Z118">
        <v>8</v>
      </c>
      <c r="AA118" t="s">
        <v>941</v>
      </c>
      <c r="AB118" t="s">
        <v>803</v>
      </c>
      <c r="AC118" t="s">
        <v>942</v>
      </c>
      <c r="AD118" t="s">
        <v>943</v>
      </c>
    </row>
    <row r="119" spans="1:30" x14ac:dyDescent="0.25">
      <c r="A119" t="s">
        <v>1435</v>
      </c>
      <c r="B119">
        <v>44713</v>
      </c>
      <c r="C119">
        <v>44749</v>
      </c>
      <c r="D119" t="s">
        <v>385</v>
      </c>
      <c r="E119">
        <v>10230</v>
      </c>
      <c r="F119">
        <v>470</v>
      </c>
      <c r="G119">
        <v>0</v>
      </c>
      <c r="H119">
        <v>20</v>
      </c>
      <c r="I119">
        <v>0</v>
      </c>
      <c r="J119">
        <v>189</v>
      </c>
      <c r="K119">
        <v>0</v>
      </c>
      <c r="L119">
        <v>0</v>
      </c>
      <c r="M119">
        <v>1</v>
      </c>
      <c r="N119">
        <v>4</v>
      </c>
      <c r="O119">
        <v>16</v>
      </c>
      <c r="P119">
        <v>20</v>
      </c>
      <c r="Q119">
        <v>0</v>
      </c>
      <c r="R119">
        <v>15</v>
      </c>
      <c r="S119">
        <v>22</v>
      </c>
      <c r="T119">
        <v>9</v>
      </c>
      <c r="U119">
        <v>0</v>
      </c>
      <c r="V119">
        <v>12</v>
      </c>
      <c r="W119">
        <v>12</v>
      </c>
      <c r="X119">
        <v>12</v>
      </c>
      <c r="Y119">
        <v>22</v>
      </c>
      <c r="Z119">
        <v>12</v>
      </c>
      <c r="AA119" t="s">
        <v>386</v>
      </c>
      <c r="AB119" t="s">
        <v>387</v>
      </c>
      <c r="AC119" t="s">
        <v>389</v>
      </c>
      <c r="AD119" t="s">
        <v>390</v>
      </c>
    </row>
    <row r="120" spans="1:30" x14ac:dyDescent="0.25">
      <c r="A120" t="s">
        <v>1435</v>
      </c>
      <c r="B120">
        <v>44713</v>
      </c>
      <c r="C120">
        <v>44749</v>
      </c>
      <c r="D120" t="s">
        <v>395</v>
      </c>
      <c r="E120">
        <v>3946</v>
      </c>
      <c r="F120">
        <v>102</v>
      </c>
      <c r="G120">
        <v>5</v>
      </c>
      <c r="H120">
        <v>5</v>
      </c>
      <c r="I120">
        <v>0</v>
      </c>
      <c r="J120">
        <v>45</v>
      </c>
      <c r="K120">
        <v>0</v>
      </c>
      <c r="L120">
        <v>1</v>
      </c>
      <c r="M120">
        <v>1</v>
      </c>
      <c r="N120">
        <v>1</v>
      </c>
      <c r="O120">
        <v>4</v>
      </c>
      <c r="P120">
        <v>5</v>
      </c>
      <c r="Q120">
        <v>1</v>
      </c>
      <c r="R120">
        <v>0</v>
      </c>
      <c r="S120">
        <v>5</v>
      </c>
      <c r="T120">
        <v>1</v>
      </c>
      <c r="U120">
        <v>0</v>
      </c>
      <c r="V120">
        <v>1</v>
      </c>
      <c r="W120">
        <v>1</v>
      </c>
      <c r="X120">
        <v>1</v>
      </c>
      <c r="Y120">
        <v>5</v>
      </c>
      <c r="Z120">
        <v>1</v>
      </c>
      <c r="AA120" t="s">
        <v>396</v>
      </c>
      <c r="AB120" t="s">
        <v>387</v>
      </c>
      <c r="AC120" t="s">
        <v>389</v>
      </c>
      <c r="AD120" t="s">
        <v>390</v>
      </c>
    </row>
    <row r="121" spans="1:30" x14ac:dyDescent="0.25">
      <c r="A121" t="s">
        <v>1435</v>
      </c>
      <c r="B121">
        <v>44713</v>
      </c>
      <c r="C121">
        <v>44749</v>
      </c>
      <c r="D121" t="s">
        <v>560</v>
      </c>
      <c r="E121">
        <v>5265</v>
      </c>
      <c r="F121">
        <v>235</v>
      </c>
      <c r="G121">
        <v>1</v>
      </c>
      <c r="H121">
        <v>25</v>
      </c>
      <c r="I121">
        <v>0</v>
      </c>
      <c r="J121">
        <v>88</v>
      </c>
      <c r="K121">
        <v>0</v>
      </c>
      <c r="L121">
        <v>0</v>
      </c>
      <c r="M121">
        <v>1</v>
      </c>
      <c r="N121">
        <v>6</v>
      </c>
      <c r="O121">
        <v>9</v>
      </c>
      <c r="P121">
        <v>25</v>
      </c>
      <c r="Q121">
        <v>0</v>
      </c>
      <c r="R121">
        <v>13</v>
      </c>
      <c r="S121">
        <v>25</v>
      </c>
      <c r="T121">
        <v>6</v>
      </c>
      <c r="U121">
        <v>0</v>
      </c>
      <c r="V121">
        <v>7</v>
      </c>
      <c r="W121">
        <v>7</v>
      </c>
      <c r="X121">
        <v>7</v>
      </c>
      <c r="Y121">
        <v>25</v>
      </c>
      <c r="Z121">
        <v>7</v>
      </c>
      <c r="AA121" t="s">
        <v>561</v>
      </c>
      <c r="AB121" t="s">
        <v>387</v>
      </c>
      <c r="AC121" t="s">
        <v>508</v>
      </c>
      <c r="AD121" t="s">
        <v>509</v>
      </c>
    </row>
    <row r="122" spans="1:30" x14ac:dyDescent="0.25">
      <c r="A122" t="s">
        <v>1435</v>
      </c>
      <c r="B122">
        <v>44713</v>
      </c>
      <c r="C122">
        <v>44749</v>
      </c>
      <c r="D122" t="s">
        <v>462</v>
      </c>
      <c r="E122">
        <v>3233</v>
      </c>
      <c r="F122">
        <v>121</v>
      </c>
      <c r="G122">
        <v>0</v>
      </c>
      <c r="H122">
        <v>8</v>
      </c>
      <c r="I122">
        <v>0</v>
      </c>
      <c r="J122">
        <v>82</v>
      </c>
      <c r="K122">
        <v>1</v>
      </c>
      <c r="L122">
        <v>0</v>
      </c>
      <c r="M122">
        <v>0</v>
      </c>
      <c r="N122">
        <v>1</v>
      </c>
      <c r="O122">
        <v>0</v>
      </c>
      <c r="P122">
        <v>11</v>
      </c>
      <c r="Q122">
        <v>0</v>
      </c>
      <c r="R122">
        <v>4</v>
      </c>
      <c r="S122">
        <v>12</v>
      </c>
      <c r="T122">
        <v>4</v>
      </c>
      <c r="U122">
        <v>0</v>
      </c>
      <c r="V122">
        <v>28</v>
      </c>
      <c r="W122">
        <v>26</v>
      </c>
      <c r="X122">
        <v>30</v>
      </c>
      <c r="Y122">
        <v>12</v>
      </c>
      <c r="Z122">
        <v>30</v>
      </c>
      <c r="AA122" t="s">
        <v>463</v>
      </c>
      <c r="AB122" t="s">
        <v>387</v>
      </c>
      <c r="AC122" t="s">
        <v>448</v>
      </c>
      <c r="AD122" t="s">
        <v>449</v>
      </c>
    </row>
    <row r="123" spans="1:30" x14ac:dyDescent="0.25">
      <c r="A123" t="s">
        <v>1435</v>
      </c>
      <c r="B123">
        <v>44713</v>
      </c>
      <c r="C123">
        <v>44749</v>
      </c>
      <c r="D123" t="s">
        <v>836</v>
      </c>
      <c r="E123">
        <v>11106</v>
      </c>
      <c r="F123">
        <v>344</v>
      </c>
      <c r="G123">
        <v>0</v>
      </c>
      <c r="H123">
        <v>17</v>
      </c>
      <c r="I123">
        <v>0</v>
      </c>
      <c r="J123">
        <v>47</v>
      </c>
      <c r="K123">
        <v>0</v>
      </c>
      <c r="L123">
        <v>0</v>
      </c>
      <c r="M123">
        <v>0</v>
      </c>
      <c r="N123">
        <v>0</v>
      </c>
      <c r="O123">
        <v>15</v>
      </c>
      <c r="P123">
        <v>17</v>
      </c>
      <c r="Q123">
        <v>0</v>
      </c>
      <c r="R123">
        <v>7</v>
      </c>
      <c r="S123">
        <v>18</v>
      </c>
      <c r="T123">
        <v>1</v>
      </c>
      <c r="U123">
        <v>0</v>
      </c>
      <c r="V123">
        <v>1</v>
      </c>
      <c r="W123">
        <v>0</v>
      </c>
      <c r="X123">
        <v>1</v>
      </c>
      <c r="Y123">
        <v>18</v>
      </c>
      <c r="Z123">
        <v>1</v>
      </c>
      <c r="AA123" t="s">
        <v>837</v>
      </c>
      <c r="AB123" t="s">
        <v>803</v>
      </c>
      <c r="AC123" t="s">
        <v>805</v>
      </c>
      <c r="AD123" t="s">
        <v>806</v>
      </c>
    </row>
    <row r="124" spans="1:30" x14ac:dyDescent="0.25">
      <c r="A124" t="s">
        <v>1435</v>
      </c>
      <c r="B124">
        <v>44713</v>
      </c>
      <c r="C124">
        <v>44749</v>
      </c>
      <c r="D124" t="s">
        <v>893</v>
      </c>
      <c r="E124">
        <v>13382</v>
      </c>
      <c r="F124">
        <v>621</v>
      </c>
      <c r="G124">
        <v>0</v>
      </c>
      <c r="H124">
        <v>90</v>
      </c>
      <c r="I124">
        <v>0</v>
      </c>
      <c r="J124">
        <v>146</v>
      </c>
      <c r="K124">
        <v>0</v>
      </c>
      <c r="L124">
        <v>0</v>
      </c>
      <c r="M124">
        <v>0</v>
      </c>
      <c r="N124">
        <v>3</v>
      </c>
      <c r="O124">
        <v>82</v>
      </c>
      <c r="P124">
        <v>91</v>
      </c>
      <c r="Q124">
        <v>0</v>
      </c>
      <c r="R124">
        <v>44</v>
      </c>
      <c r="S124">
        <v>91</v>
      </c>
      <c r="T124">
        <v>5</v>
      </c>
      <c r="U124">
        <v>0</v>
      </c>
      <c r="V124">
        <v>5</v>
      </c>
      <c r="W124">
        <v>5</v>
      </c>
      <c r="X124">
        <v>5</v>
      </c>
      <c r="Y124">
        <v>93</v>
      </c>
      <c r="Z124">
        <v>5</v>
      </c>
      <c r="AA124" t="s">
        <v>894</v>
      </c>
      <c r="AB124" t="s">
        <v>803</v>
      </c>
      <c r="AC124" t="s">
        <v>849</v>
      </c>
      <c r="AD124" t="s">
        <v>850</v>
      </c>
    </row>
    <row r="125" spans="1:30" x14ac:dyDescent="0.25">
      <c r="A125" t="s">
        <v>1435</v>
      </c>
      <c r="B125">
        <v>44713</v>
      </c>
      <c r="C125">
        <v>44749</v>
      </c>
      <c r="D125" t="s">
        <v>425</v>
      </c>
      <c r="E125">
        <v>3507</v>
      </c>
      <c r="F125">
        <v>132</v>
      </c>
      <c r="G125">
        <v>0</v>
      </c>
      <c r="H125">
        <v>1</v>
      </c>
      <c r="I125">
        <v>0</v>
      </c>
      <c r="J125">
        <v>50</v>
      </c>
      <c r="K125">
        <v>0</v>
      </c>
      <c r="L125">
        <v>0</v>
      </c>
      <c r="M125">
        <v>0</v>
      </c>
      <c r="N125">
        <v>0</v>
      </c>
      <c r="O125">
        <v>0</v>
      </c>
      <c r="P125">
        <v>1</v>
      </c>
      <c r="Q125">
        <v>0</v>
      </c>
      <c r="R125">
        <v>1</v>
      </c>
      <c r="S125">
        <v>1</v>
      </c>
      <c r="T125">
        <v>0</v>
      </c>
      <c r="U125">
        <v>0</v>
      </c>
      <c r="V125">
        <v>0</v>
      </c>
      <c r="W125">
        <v>0</v>
      </c>
      <c r="X125">
        <v>0</v>
      </c>
      <c r="Y125">
        <v>1</v>
      </c>
      <c r="Z125">
        <v>0</v>
      </c>
      <c r="AA125" t="s">
        <v>426</v>
      </c>
      <c r="AB125" t="s">
        <v>387</v>
      </c>
      <c r="AC125" t="s">
        <v>508</v>
      </c>
      <c r="AD125" t="s">
        <v>509</v>
      </c>
    </row>
    <row r="126" spans="1:30" x14ac:dyDescent="0.25">
      <c r="A126" t="s">
        <v>1435</v>
      </c>
      <c r="B126">
        <v>44713</v>
      </c>
      <c r="C126">
        <v>44749</v>
      </c>
      <c r="D126" t="s">
        <v>447</v>
      </c>
      <c r="E126">
        <v>3588</v>
      </c>
      <c r="F126">
        <v>111</v>
      </c>
      <c r="G126">
        <v>0</v>
      </c>
      <c r="H126">
        <v>7</v>
      </c>
      <c r="I126">
        <v>0</v>
      </c>
      <c r="J126">
        <v>13</v>
      </c>
      <c r="K126">
        <v>1</v>
      </c>
      <c r="L126">
        <v>0</v>
      </c>
      <c r="M126">
        <v>0</v>
      </c>
      <c r="N126">
        <v>1</v>
      </c>
      <c r="O126">
        <v>8</v>
      </c>
      <c r="P126">
        <v>8</v>
      </c>
      <c r="Q126">
        <v>0</v>
      </c>
      <c r="R126">
        <v>4</v>
      </c>
      <c r="S126">
        <v>8</v>
      </c>
      <c r="T126">
        <v>1</v>
      </c>
      <c r="U126">
        <v>0</v>
      </c>
      <c r="V126">
        <v>1</v>
      </c>
      <c r="W126">
        <v>1</v>
      </c>
      <c r="X126">
        <v>1</v>
      </c>
      <c r="Y126">
        <v>8</v>
      </c>
      <c r="Z126">
        <v>1</v>
      </c>
      <c r="AA126" t="s">
        <v>1529</v>
      </c>
      <c r="AB126" t="s">
        <v>387</v>
      </c>
      <c r="AC126" t="s">
        <v>448</v>
      </c>
      <c r="AD126" t="s">
        <v>449</v>
      </c>
    </row>
    <row r="127" spans="1:30" x14ac:dyDescent="0.25">
      <c r="A127" t="s">
        <v>1435</v>
      </c>
      <c r="B127">
        <v>44713</v>
      </c>
      <c r="C127">
        <v>44749</v>
      </c>
      <c r="D127" t="s">
        <v>60</v>
      </c>
      <c r="E127">
        <v>4869</v>
      </c>
      <c r="F127">
        <v>202</v>
      </c>
      <c r="G127">
        <v>0</v>
      </c>
      <c r="H127">
        <v>15</v>
      </c>
      <c r="I127">
        <v>1</v>
      </c>
      <c r="J127">
        <v>121</v>
      </c>
      <c r="K127">
        <v>0</v>
      </c>
      <c r="L127">
        <v>0</v>
      </c>
      <c r="M127">
        <v>0</v>
      </c>
      <c r="N127">
        <v>1</v>
      </c>
      <c r="O127">
        <v>12</v>
      </c>
      <c r="P127">
        <v>15</v>
      </c>
      <c r="Q127">
        <v>0</v>
      </c>
      <c r="R127">
        <v>14</v>
      </c>
      <c r="S127">
        <v>15</v>
      </c>
      <c r="T127">
        <v>2</v>
      </c>
      <c r="U127">
        <v>0</v>
      </c>
      <c r="V127">
        <v>5</v>
      </c>
      <c r="W127">
        <v>4</v>
      </c>
      <c r="X127">
        <v>5</v>
      </c>
      <c r="Y127">
        <v>15</v>
      </c>
      <c r="Z127">
        <v>5</v>
      </c>
      <c r="AA127" t="s">
        <v>61</v>
      </c>
      <c r="AB127" t="s">
        <v>16</v>
      </c>
      <c r="AC127" t="s">
        <v>41</v>
      </c>
      <c r="AD127" t="s">
        <v>42</v>
      </c>
    </row>
    <row r="128" spans="1:30" x14ac:dyDescent="0.25">
      <c r="A128" t="s">
        <v>1435</v>
      </c>
      <c r="B128">
        <v>44713</v>
      </c>
      <c r="C128">
        <v>44749</v>
      </c>
      <c r="D128" t="s">
        <v>895</v>
      </c>
      <c r="E128">
        <v>7621</v>
      </c>
      <c r="F128">
        <v>317</v>
      </c>
      <c r="G128">
        <v>0</v>
      </c>
      <c r="H128">
        <v>13</v>
      </c>
      <c r="I128">
        <v>0</v>
      </c>
      <c r="J128">
        <v>50</v>
      </c>
      <c r="K128">
        <v>0</v>
      </c>
      <c r="L128">
        <v>0</v>
      </c>
      <c r="M128">
        <v>0</v>
      </c>
      <c r="N128">
        <v>0</v>
      </c>
      <c r="O128">
        <v>6</v>
      </c>
      <c r="P128">
        <v>23</v>
      </c>
      <c r="Q128">
        <v>0</v>
      </c>
      <c r="R128">
        <v>14</v>
      </c>
      <c r="S128">
        <v>22</v>
      </c>
      <c r="T128">
        <v>1</v>
      </c>
      <c r="U128">
        <v>0</v>
      </c>
      <c r="V128">
        <v>1</v>
      </c>
      <c r="W128">
        <v>1</v>
      </c>
      <c r="X128">
        <v>1</v>
      </c>
      <c r="Y128">
        <v>23</v>
      </c>
      <c r="Z128">
        <v>1</v>
      </c>
      <c r="AA128" t="s">
        <v>896</v>
      </c>
      <c r="AB128" t="s">
        <v>803</v>
      </c>
      <c r="AC128" t="s">
        <v>897</v>
      </c>
      <c r="AD128" t="s">
        <v>898</v>
      </c>
    </row>
    <row r="129" spans="1:30" x14ac:dyDescent="0.25">
      <c r="A129" t="s">
        <v>1435</v>
      </c>
      <c r="B129">
        <v>44713</v>
      </c>
      <c r="C129">
        <v>44749</v>
      </c>
      <c r="D129" t="s">
        <v>451</v>
      </c>
      <c r="E129">
        <v>8093</v>
      </c>
      <c r="F129">
        <v>369</v>
      </c>
      <c r="G129">
        <v>0</v>
      </c>
      <c r="H129">
        <v>7</v>
      </c>
      <c r="I129">
        <v>0</v>
      </c>
      <c r="J129">
        <v>274</v>
      </c>
      <c r="K129">
        <v>0</v>
      </c>
      <c r="L129">
        <v>0</v>
      </c>
      <c r="M129">
        <v>0</v>
      </c>
      <c r="N129">
        <v>0</v>
      </c>
      <c r="O129">
        <v>0</v>
      </c>
      <c r="P129">
        <v>9</v>
      </c>
      <c r="Q129">
        <v>0</v>
      </c>
      <c r="R129">
        <v>4</v>
      </c>
      <c r="S129">
        <v>11</v>
      </c>
      <c r="T129">
        <v>1</v>
      </c>
      <c r="U129">
        <v>0</v>
      </c>
      <c r="V129">
        <v>3</v>
      </c>
      <c r="W129">
        <v>3</v>
      </c>
      <c r="X129">
        <v>2</v>
      </c>
      <c r="Y129">
        <v>11</v>
      </c>
      <c r="Z129">
        <v>3</v>
      </c>
      <c r="AA129" t="s">
        <v>452</v>
      </c>
      <c r="AB129" t="s">
        <v>387</v>
      </c>
      <c r="AC129" t="s">
        <v>448</v>
      </c>
      <c r="AD129" t="s">
        <v>449</v>
      </c>
    </row>
    <row r="130" spans="1:30" x14ac:dyDescent="0.25">
      <c r="A130" t="s">
        <v>1435</v>
      </c>
      <c r="B130">
        <v>44713</v>
      </c>
      <c r="C130">
        <v>44749</v>
      </c>
      <c r="D130" t="s">
        <v>991</v>
      </c>
      <c r="E130">
        <v>9597</v>
      </c>
      <c r="F130">
        <v>471</v>
      </c>
      <c r="G130">
        <v>0</v>
      </c>
      <c r="H130">
        <v>104</v>
      </c>
      <c r="I130">
        <v>0</v>
      </c>
      <c r="J130">
        <v>122</v>
      </c>
      <c r="K130">
        <v>0</v>
      </c>
      <c r="L130">
        <v>12</v>
      </c>
      <c r="M130">
        <v>0</v>
      </c>
      <c r="N130">
        <v>20</v>
      </c>
      <c r="O130">
        <v>76</v>
      </c>
      <c r="P130">
        <v>104</v>
      </c>
      <c r="Q130">
        <v>0</v>
      </c>
      <c r="R130">
        <v>51</v>
      </c>
      <c r="S130">
        <v>104</v>
      </c>
      <c r="T130">
        <v>25</v>
      </c>
      <c r="U130">
        <v>0</v>
      </c>
      <c r="V130">
        <v>24</v>
      </c>
      <c r="W130">
        <v>26</v>
      </c>
      <c r="X130">
        <v>25</v>
      </c>
      <c r="Y130">
        <v>105</v>
      </c>
      <c r="Z130">
        <v>26</v>
      </c>
      <c r="AA130" t="s">
        <v>992</v>
      </c>
      <c r="AB130" t="s">
        <v>803</v>
      </c>
      <c r="AC130" t="s">
        <v>942</v>
      </c>
      <c r="AD130" t="s">
        <v>943</v>
      </c>
    </row>
    <row r="131" spans="1:30" x14ac:dyDescent="0.25">
      <c r="A131" t="s">
        <v>1435</v>
      </c>
      <c r="B131">
        <v>44713</v>
      </c>
      <c r="C131">
        <v>44749</v>
      </c>
      <c r="D131" t="s">
        <v>968</v>
      </c>
      <c r="E131">
        <v>5826</v>
      </c>
      <c r="F131">
        <v>266</v>
      </c>
      <c r="G131">
        <v>8</v>
      </c>
      <c r="H131">
        <v>28</v>
      </c>
      <c r="I131">
        <v>0</v>
      </c>
      <c r="J131">
        <v>42</v>
      </c>
      <c r="K131">
        <v>0</v>
      </c>
      <c r="L131">
        <v>0</v>
      </c>
      <c r="M131">
        <v>0</v>
      </c>
      <c r="N131">
        <v>0</v>
      </c>
      <c r="O131">
        <v>8</v>
      </c>
      <c r="P131">
        <v>28</v>
      </c>
      <c r="Q131">
        <v>8</v>
      </c>
      <c r="R131">
        <v>13</v>
      </c>
      <c r="S131">
        <v>28</v>
      </c>
      <c r="T131">
        <v>4</v>
      </c>
      <c r="U131">
        <v>0</v>
      </c>
      <c r="V131">
        <v>4</v>
      </c>
      <c r="W131">
        <v>4</v>
      </c>
      <c r="X131">
        <v>3</v>
      </c>
      <c r="Y131">
        <v>28</v>
      </c>
      <c r="Z131">
        <v>4</v>
      </c>
      <c r="AA131" t="s">
        <v>969</v>
      </c>
      <c r="AB131" t="s">
        <v>803</v>
      </c>
      <c r="AC131" t="s">
        <v>942</v>
      </c>
      <c r="AD131" t="s">
        <v>943</v>
      </c>
    </row>
    <row r="132" spans="1:30" x14ac:dyDescent="0.25">
      <c r="A132" t="s">
        <v>1435</v>
      </c>
      <c r="B132">
        <v>44713</v>
      </c>
      <c r="C132">
        <v>44749</v>
      </c>
      <c r="D132" t="s">
        <v>62</v>
      </c>
      <c r="E132">
        <v>5258</v>
      </c>
      <c r="F132">
        <v>145</v>
      </c>
      <c r="G132">
        <v>0</v>
      </c>
      <c r="H132">
        <v>3</v>
      </c>
      <c r="I132">
        <v>0</v>
      </c>
      <c r="J132">
        <v>69</v>
      </c>
      <c r="K132">
        <v>0</v>
      </c>
      <c r="L132">
        <v>1</v>
      </c>
      <c r="M132">
        <v>0</v>
      </c>
      <c r="N132">
        <v>2</v>
      </c>
      <c r="O132">
        <v>0</v>
      </c>
      <c r="P132">
        <v>2</v>
      </c>
      <c r="Q132">
        <v>0</v>
      </c>
      <c r="R132">
        <v>0</v>
      </c>
      <c r="S132">
        <v>2</v>
      </c>
      <c r="T132">
        <v>2</v>
      </c>
      <c r="U132">
        <v>1</v>
      </c>
      <c r="V132">
        <v>3</v>
      </c>
      <c r="W132">
        <v>3</v>
      </c>
      <c r="X132">
        <v>3</v>
      </c>
      <c r="Y132">
        <v>3</v>
      </c>
      <c r="Z132">
        <v>3</v>
      </c>
      <c r="AA132" t="s">
        <v>63</v>
      </c>
      <c r="AB132" t="s">
        <v>16</v>
      </c>
      <c r="AC132" t="s">
        <v>41</v>
      </c>
      <c r="AD132" t="s">
        <v>42</v>
      </c>
    </row>
    <row r="133" spans="1:30" x14ac:dyDescent="0.25">
      <c r="A133" t="s">
        <v>1435</v>
      </c>
      <c r="B133">
        <v>44713</v>
      </c>
      <c r="C133">
        <v>44749</v>
      </c>
      <c r="D133" t="s">
        <v>442</v>
      </c>
      <c r="E133">
        <v>20206</v>
      </c>
      <c r="F133">
        <v>875</v>
      </c>
      <c r="G133">
        <v>11</v>
      </c>
      <c r="H133">
        <v>103</v>
      </c>
      <c r="I133">
        <v>1</v>
      </c>
      <c r="J133">
        <v>289</v>
      </c>
      <c r="K133">
        <v>13</v>
      </c>
      <c r="L133">
        <v>15</v>
      </c>
      <c r="M133">
        <v>5</v>
      </c>
      <c r="N133">
        <v>53</v>
      </c>
      <c r="O133">
        <v>89</v>
      </c>
      <c r="P133">
        <v>111</v>
      </c>
      <c r="Q133">
        <v>0</v>
      </c>
      <c r="R133">
        <v>66</v>
      </c>
      <c r="S133">
        <v>112</v>
      </c>
      <c r="T133">
        <v>69</v>
      </c>
      <c r="U133">
        <v>0</v>
      </c>
      <c r="V133">
        <v>69</v>
      </c>
      <c r="W133">
        <v>67</v>
      </c>
      <c r="X133">
        <v>69</v>
      </c>
      <c r="Y133">
        <v>114</v>
      </c>
      <c r="Z133">
        <v>70</v>
      </c>
      <c r="AA133" t="s">
        <v>443</v>
      </c>
      <c r="AB133" t="s">
        <v>387</v>
      </c>
      <c r="AC133" t="s">
        <v>432</v>
      </c>
      <c r="AD133" t="s">
        <v>433</v>
      </c>
    </row>
    <row r="134" spans="1:30" x14ac:dyDescent="0.25">
      <c r="A134" t="s">
        <v>1435</v>
      </c>
      <c r="B134">
        <v>44713</v>
      </c>
      <c r="C134">
        <v>44749</v>
      </c>
      <c r="D134" t="s">
        <v>465</v>
      </c>
      <c r="E134">
        <v>3312</v>
      </c>
      <c r="F134">
        <v>141</v>
      </c>
      <c r="G134">
        <v>0</v>
      </c>
      <c r="H134">
        <v>55</v>
      </c>
      <c r="I134">
        <v>0</v>
      </c>
      <c r="J134">
        <v>44</v>
      </c>
      <c r="K134">
        <v>0</v>
      </c>
      <c r="L134">
        <v>0</v>
      </c>
      <c r="M134">
        <v>0</v>
      </c>
      <c r="N134">
        <v>0</v>
      </c>
      <c r="O134">
        <v>30</v>
      </c>
      <c r="P134">
        <v>56</v>
      </c>
      <c r="Q134">
        <v>0</v>
      </c>
      <c r="R134">
        <v>24</v>
      </c>
      <c r="S134">
        <v>56</v>
      </c>
      <c r="T134">
        <v>11</v>
      </c>
      <c r="U134">
        <v>0</v>
      </c>
      <c r="V134">
        <v>11</v>
      </c>
      <c r="W134">
        <v>10</v>
      </c>
      <c r="X134">
        <v>11</v>
      </c>
      <c r="Y134">
        <v>56</v>
      </c>
      <c r="Z134">
        <v>11</v>
      </c>
      <c r="AA134" t="s">
        <v>1474</v>
      </c>
      <c r="AB134" t="s">
        <v>387</v>
      </c>
      <c r="AC134" t="s">
        <v>448</v>
      </c>
      <c r="AD134" t="s">
        <v>449</v>
      </c>
    </row>
    <row r="135" spans="1:30" x14ac:dyDescent="0.25">
      <c r="A135" t="s">
        <v>1435</v>
      </c>
      <c r="B135">
        <v>44713</v>
      </c>
      <c r="C135">
        <v>44749</v>
      </c>
      <c r="D135" t="s">
        <v>876</v>
      </c>
      <c r="E135">
        <v>15004</v>
      </c>
      <c r="F135">
        <v>545</v>
      </c>
      <c r="G135">
        <v>0</v>
      </c>
      <c r="H135">
        <v>217</v>
      </c>
      <c r="I135">
        <v>0</v>
      </c>
      <c r="J135">
        <v>131</v>
      </c>
      <c r="K135">
        <v>0</v>
      </c>
      <c r="L135">
        <v>0</v>
      </c>
      <c r="M135">
        <v>0</v>
      </c>
      <c r="N135">
        <v>1</v>
      </c>
      <c r="O135">
        <v>2</v>
      </c>
      <c r="P135">
        <v>222</v>
      </c>
      <c r="Q135">
        <v>0</v>
      </c>
      <c r="R135">
        <v>65</v>
      </c>
      <c r="S135">
        <v>223</v>
      </c>
      <c r="T135">
        <v>3</v>
      </c>
      <c r="U135">
        <v>0</v>
      </c>
      <c r="V135">
        <v>5</v>
      </c>
      <c r="W135">
        <v>4</v>
      </c>
      <c r="X135">
        <v>5</v>
      </c>
      <c r="Y135">
        <v>224</v>
      </c>
      <c r="Z135">
        <v>5</v>
      </c>
      <c r="AA135" t="s">
        <v>877</v>
      </c>
      <c r="AB135" t="s">
        <v>803</v>
      </c>
      <c r="AC135" t="s">
        <v>1451</v>
      </c>
      <c r="AD135" t="s">
        <v>1452</v>
      </c>
    </row>
    <row r="136" spans="1:30" x14ac:dyDescent="0.25">
      <c r="A136" t="s">
        <v>1435</v>
      </c>
      <c r="B136">
        <v>44713</v>
      </c>
      <c r="C136">
        <v>44749</v>
      </c>
      <c r="D136" t="s">
        <v>980</v>
      </c>
      <c r="E136">
        <v>10864</v>
      </c>
      <c r="F136">
        <v>682</v>
      </c>
      <c r="G136">
        <v>2</v>
      </c>
      <c r="H136">
        <v>132</v>
      </c>
      <c r="I136">
        <v>1</v>
      </c>
      <c r="J136">
        <v>101</v>
      </c>
      <c r="K136">
        <v>1</v>
      </c>
      <c r="L136">
        <v>1</v>
      </c>
      <c r="M136">
        <v>1</v>
      </c>
      <c r="N136">
        <v>21</v>
      </c>
      <c r="O136">
        <v>97</v>
      </c>
      <c r="P136">
        <v>132</v>
      </c>
      <c r="Q136">
        <v>0</v>
      </c>
      <c r="R136">
        <v>70</v>
      </c>
      <c r="S136">
        <v>131</v>
      </c>
      <c r="T136">
        <v>22</v>
      </c>
      <c r="U136">
        <v>0</v>
      </c>
      <c r="V136">
        <v>23</v>
      </c>
      <c r="W136">
        <v>22</v>
      </c>
      <c r="X136">
        <v>23</v>
      </c>
      <c r="Y136">
        <v>132</v>
      </c>
      <c r="Z136">
        <v>23</v>
      </c>
      <c r="AA136" t="s">
        <v>981</v>
      </c>
      <c r="AB136" t="s">
        <v>803</v>
      </c>
      <c r="AC136" t="s">
        <v>942</v>
      </c>
      <c r="AD136" t="s">
        <v>943</v>
      </c>
    </row>
    <row r="137" spans="1:30" x14ac:dyDescent="0.25">
      <c r="A137" t="s">
        <v>1435</v>
      </c>
      <c r="B137">
        <v>44713</v>
      </c>
      <c r="C137">
        <v>44749</v>
      </c>
      <c r="D137" t="s">
        <v>486</v>
      </c>
      <c r="E137">
        <v>8590</v>
      </c>
      <c r="F137">
        <v>314</v>
      </c>
      <c r="G137">
        <v>0</v>
      </c>
      <c r="H137">
        <v>32</v>
      </c>
      <c r="I137">
        <v>10</v>
      </c>
      <c r="J137">
        <v>63</v>
      </c>
      <c r="K137">
        <v>0</v>
      </c>
      <c r="L137">
        <v>1</v>
      </c>
      <c r="M137">
        <v>0</v>
      </c>
      <c r="N137">
        <v>1</v>
      </c>
      <c r="O137">
        <v>15</v>
      </c>
      <c r="P137">
        <v>33</v>
      </c>
      <c r="Q137">
        <v>0</v>
      </c>
      <c r="R137">
        <v>13</v>
      </c>
      <c r="S137">
        <v>34</v>
      </c>
      <c r="T137">
        <v>1</v>
      </c>
      <c r="U137">
        <v>1</v>
      </c>
      <c r="V137">
        <v>1</v>
      </c>
      <c r="W137">
        <v>2</v>
      </c>
      <c r="X137">
        <v>2</v>
      </c>
      <c r="Y137">
        <v>34</v>
      </c>
      <c r="Z137">
        <v>2</v>
      </c>
      <c r="AA137" t="s">
        <v>1454</v>
      </c>
      <c r="AB137" t="s">
        <v>387</v>
      </c>
      <c r="AC137" t="s">
        <v>448</v>
      </c>
      <c r="AD137" t="s">
        <v>449</v>
      </c>
    </row>
    <row r="138" spans="1:30" x14ac:dyDescent="0.25">
      <c r="A138" t="s">
        <v>1435</v>
      </c>
      <c r="B138">
        <v>44713</v>
      </c>
      <c r="C138">
        <v>44749</v>
      </c>
      <c r="D138" t="s">
        <v>519</v>
      </c>
      <c r="E138">
        <v>6571</v>
      </c>
      <c r="F138">
        <v>315</v>
      </c>
      <c r="G138">
        <v>1</v>
      </c>
      <c r="H138">
        <v>64</v>
      </c>
      <c r="I138">
        <v>0</v>
      </c>
      <c r="J138">
        <v>78</v>
      </c>
      <c r="K138">
        <v>3</v>
      </c>
      <c r="L138">
        <v>1</v>
      </c>
      <c r="M138">
        <v>1</v>
      </c>
      <c r="N138">
        <v>2</v>
      </c>
      <c r="O138">
        <v>29</v>
      </c>
      <c r="P138">
        <v>64</v>
      </c>
      <c r="Q138">
        <v>0</v>
      </c>
      <c r="R138">
        <v>46</v>
      </c>
      <c r="S138">
        <v>63</v>
      </c>
      <c r="T138">
        <v>16</v>
      </c>
      <c r="U138">
        <v>0</v>
      </c>
      <c r="V138">
        <v>17</v>
      </c>
      <c r="W138">
        <v>17</v>
      </c>
      <c r="X138">
        <v>16</v>
      </c>
      <c r="Y138">
        <v>64</v>
      </c>
      <c r="Z138">
        <v>17</v>
      </c>
      <c r="AA138" t="s">
        <v>520</v>
      </c>
      <c r="AB138" t="s">
        <v>387</v>
      </c>
      <c r="AC138" t="s">
        <v>508</v>
      </c>
      <c r="AD138" t="s">
        <v>509</v>
      </c>
    </row>
    <row r="139" spans="1:30" x14ac:dyDescent="0.25">
      <c r="A139" t="s">
        <v>1435</v>
      </c>
      <c r="B139">
        <v>44713</v>
      </c>
      <c r="C139">
        <v>44749</v>
      </c>
      <c r="D139" t="s">
        <v>1010</v>
      </c>
      <c r="E139">
        <v>10695</v>
      </c>
      <c r="F139">
        <v>415</v>
      </c>
      <c r="G139">
        <v>24</v>
      </c>
      <c r="H139">
        <v>36</v>
      </c>
      <c r="I139">
        <v>0</v>
      </c>
      <c r="J139">
        <v>54</v>
      </c>
      <c r="K139">
        <v>0</v>
      </c>
      <c r="L139">
        <v>0</v>
      </c>
      <c r="M139">
        <v>1</v>
      </c>
      <c r="N139">
        <v>2</v>
      </c>
      <c r="O139">
        <v>36</v>
      </c>
      <c r="P139">
        <v>36</v>
      </c>
      <c r="Q139">
        <v>0</v>
      </c>
      <c r="R139">
        <v>26</v>
      </c>
      <c r="S139">
        <v>36</v>
      </c>
      <c r="T139">
        <v>3</v>
      </c>
      <c r="U139">
        <v>0</v>
      </c>
      <c r="V139">
        <v>4</v>
      </c>
      <c r="W139">
        <v>4</v>
      </c>
      <c r="X139">
        <v>4</v>
      </c>
      <c r="Y139">
        <v>36</v>
      </c>
      <c r="Z139">
        <v>4</v>
      </c>
      <c r="AA139" t="s">
        <v>1011</v>
      </c>
      <c r="AB139" t="s">
        <v>803</v>
      </c>
      <c r="AC139" t="s">
        <v>998</v>
      </c>
      <c r="AD139" t="s">
        <v>999</v>
      </c>
    </row>
    <row r="140" spans="1:30" x14ac:dyDescent="0.25">
      <c r="A140" t="s">
        <v>1435</v>
      </c>
      <c r="B140">
        <v>44713</v>
      </c>
      <c r="C140">
        <v>44749</v>
      </c>
      <c r="D140" t="s">
        <v>29</v>
      </c>
      <c r="E140">
        <v>6947</v>
      </c>
      <c r="F140">
        <v>225</v>
      </c>
      <c r="G140">
        <v>1</v>
      </c>
      <c r="H140">
        <v>21</v>
      </c>
      <c r="I140">
        <v>1</v>
      </c>
      <c r="J140">
        <v>66</v>
      </c>
      <c r="K140">
        <v>0</v>
      </c>
      <c r="L140">
        <v>2</v>
      </c>
      <c r="M140">
        <v>1</v>
      </c>
      <c r="N140">
        <v>3</v>
      </c>
      <c r="O140">
        <v>9</v>
      </c>
      <c r="P140">
        <v>22</v>
      </c>
      <c r="Q140">
        <v>0</v>
      </c>
      <c r="R140">
        <v>7</v>
      </c>
      <c r="S140">
        <v>21</v>
      </c>
      <c r="T140">
        <v>4</v>
      </c>
      <c r="U140">
        <v>0</v>
      </c>
      <c r="V140">
        <v>6</v>
      </c>
      <c r="W140">
        <v>4</v>
      </c>
      <c r="X140">
        <v>6</v>
      </c>
      <c r="Y140">
        <v>22</v>
      </c>
      <c r="Z140">
        <v>6</v>
      </c>
      <c r="AA140" t="s">
        <v>30</v>
      </c>
      <c r="AB140" t="s">
        <v>16</v>
      </c>
      <c r="AC140" t="s">
        <v>18</v>
      </c>
      <c r="AD140" t="s">
        <v>19</v>
      </c>
    </row>
    <row r="141" spans="1:30" x14ac:dyDescent="0.25">
      <c r="A141" t="s">
        <v>1435</v>
      </c>
      <c r="B141">
        <v>44713</v>
      </c>
      <c r="C141">
        <v>44749</v>
      </c>
      <c r="D141" t="s">
        <v>39</v>
      </c>
      <c r="E141">
        <v>5873</v>
      </c>
      <c r="F141">
        <v>260</v>
      </c>
      <c r="G141">
        <v>9</v>
      </c>
      <c r="H141">
        <v>14</v>
      </c>
      <c r="I141">
        <v>0</v>
      </c>
      <c r="J141">
        <v>77</v>
      </c>
      <c r="K141">
        <v>6</v>
      </c>
      <c r="L141">
        <v>1</v>
      </c>
      <c r="M141">
        <v>8</v>
      </c>
      <c r="N141">
        <v>6</v>
      </c>
      <c r="O141">
        <v>14</v>
      </c>
      <c r="P141">
        <v>11</v>
      </c>
      <c r="Q141">
        <v>0</v>
      </c>
      <c r="R141">
        <v>8</v>
      </c>
      <c r="S141">
        <v>14</v>
      </c>
      <c r="T141">
        <v>8</v>
      </c>
      <c r="U141">
        <v>0</v>
      </c>
      <c r="V141">
        <v>8</v>
      </c>
      <c r="W141">
        <v>8</v>
      </c>
      <c r="X141">
        <v>8</v>
      </c>
      <c r="Y141">
        <v>14</v>
      </c>
      <c r="Z141">
        <v>8</v>
      </c>
      <c r="AA141" t="s">
        <v>40</v>
      </c>
      <c r="AB141" t="s">
        <v>16</v>
      </c>
      <c r="AC141" t="s">
        <v>41</v>
      </c>
      <c r="AD141" t="s">
        <v>42</v>
      </c>
    </row>
    <row r="142" spans="1:30" x14ac:dyDescent="0.25">
      <c r="A142" t="s">
        <v>1435</v>
      </c>
      <c r="B142">
        <v>44713</v>
      </c>
      <c r="C142">
        <v>44749</v>
      </c>
      <c r="D142" t="s">
        <v>929</v>
      </c>
      <c r="E142">
        <v>4847</v>
      </c>
      <c r="F142">
        <v>190</v>
      </c>
      <c r="G142">
        <v>0</v>
      </c>
      <c r="H142">
        <v>33</v>
      </c>
      <c r="I142">
        <v>0</v>
      </c>
      <c r="J142">
        <v>21</v>
      </c>
      <c r="K142">
        <v>0</v>
      </c>
      <c r="L142">
        <v>0</v>
      </c>
      <c r="M142">
        <v>0</v>
      </c>
      <c r="N142">
        <v>1</v>
      </c>
      <c r="O142">
        <v>13</v>
      </c>
      <c r="P142">
        <v>33</v>
      </c>
      <c r="Q142">
        <v>0</v>
      </c>
      <c r="R142">
        <v>15</v>
      </c>
      <c r="S142">
        <v>31</v>
      </c>
      <c r="T142">
        <v>0</v>
      </c>
      <c r="U142">
        <v>0</v>
      </c>
      <c r="V142">
        <v>3</v>
      </c>
      <c r="W142">
        <v>3</v>
      </c>
      <c r="X142">
        <v>2</v>
      </c>
      <c r="Y142">
        <v>34</v>
      </c>
      <c r="Z142">
        <v>3</v>
      </c>
    </row>
    <row r="143" spans="1:30" x14ac:dyDescent="0.25">
      <c r="A143" t="s">
        <v>1435</v>
      </c>
      <c r="B143">
        <v>44713</v>
      </c>
      <c r="C143">
        <v>44749</v>
      </c>
      <c r="D143" t="s">
        <v>978</v>
      </c>
      <c r="E143">
        <v>5300</v>
      </c>
      <c r="F143">
        <v>214</v>
      </c>
      <c r="G143">
        <v>0</v>
      </c>
      <c r="H143">
        <v>7</v>
      </c>
      <c r="I143">
        <v>1</v>
      </c>
      <c r="J143">
        <v>25</v>
      </c>
      <c r="K143">
        <v>0</v>
      </c>
      <c r="L143">
        <v>0</v>
      </c>
      <c r="M143">
        <v>0</v>
      </c>
      <c r="N143">
        <v>4</v>
      </c>
      <c r="O143">
        <v>1</v>
      </c>
      <c r="P143">
        <v>8</v>
      </c>
      <c r="Q143">
        <v>0</v>
      </c>
      <c r="R143">
        <v>5</v>
      </c>
      <c r="S143">
        <v>8</v>
      </c>
      <c r="T143">
        <v>4</v>
      </c>
      <c r="U143">
        <v>0</v>
      </c>
      <c r="V143">
        <v>4</v>
      </c>
      <c r="W143">
        <v>5</v>
      </c>
      <c r="X143">
        <v>5</v>
      </c>
      <c r="Y143">
        <v>8</v>
      </c>
      <c r="Z143">
        <v>5</v>
      </c>
      <c r="AA143" t="s">
        <v>979</v>
      </c>
      <c r="AB143" t="s">
        <v>803</v>
      </c>
      <c r="AC143" t="s">
        <v>942</v>
      </c>
      <c r="AD143" t="s">
        <v>943</v>
      </c>
    </row>
    <row r="144" spans="1:30" x14ac:dyDescent="0.25">
      <c r="A144" t="s">
        <v>1435</v>
      </c>
      <c r="B144">
        <v>44713</v>
      </c>
      <c r="C144">
        <v>44749</v>
      </c>
      <c r="D144" t="s">
        <v>801</v>
      </c>
      <c r="E144">
        <v>6942</v>
      </c>
      <c r="F144">
        <v>345</v>
      </c>
      <c r="G144">
        <v>2</v>
      </c>
      <c r="H144">
        <v>10</v>
      </c>
      <c r="I144">
        <v>0</v>
      </c>
      <c r="J144">
        <v>38</v>
      </c>
      <c r="K144">
        <v>3</v>
      </c>
      <c r="L144">
        <v>0</v>
      </c>
      <c r="M144">
        <v>3</v>
      </c>
      <c r="N144">
        <v>3</v>
      </c>
      <c r="O144">
        <v>10</v>
      </c>
      <c r="P144">
        <v>12</v>
      </c>
      <c r="Q144">
        <v>0</v>
      </c>
      <c r="R144">
        <v>6</v>
      </c>
      <c r="S144">
        <v>13</v>
      </c>
      <c r="T144">
        <v>4</v>
      </c>
      <c r="U144">
        <v>0</v>
      </c>
      <c r="V144">
        <v>4</v>
      </c>
      <c r="W144">
        <v>4</v>
      </c>
      <c r="X144">
        <v>4</v>
      </c>
      <c r="Y144">
        <v>13</v>
      </c>
      <c r="Z144">
        <v>4</v>
      </c>
      <c r="AA144" t="s">
        <v>802</v>
      </c>
      <c r="AB144" t="s">
        <v>803</v>
      </c>
      <c r="AC144" t="s">
        <v>805</v>
      </c>
      <c r="AD144" t="s">
        <v>806</v>
      </c>
    </row>
    <row r="145" spans="1:30" x14ac:dyDescent="0.25">
      <c r="A145" t="s">
        <v>1435</v>
      </c>
      <c r="B145">
        <v>44713</v>
      </c>
      <c r="C145">
        <v>44749</v>
      </c>
      <c r="D145" t="s">
        <v>831</v>
      </c>
      <c r="E145">
        <v>5229</v>
      </c>
      <c r="F145">
        <v>241</v>
      </c>
      <c r="G145">
        <v>0</v>
      </c>
      <c r="H145">
        <v>21</v>
      </c>
      <c r="I145">
        <v>0</v>
      </c>
      <c r="J145">
        <v>29</v>
      </c>
      <c r="K145">
        <v>0</v>
      </c>
      <c r="L145">
        <v>0</v>
      </c>
      <c r="M145">
        <v>0</v>
      </c>
      <c r="N145">
        <v>0</v>
      </c>
      <c r="O145">
        <v>18</v>
      </c>
      <c r="P145">
        <v>21</v>
      </c>
      <c r="Q145">
        <v>0</v>
      </c>
      <c r="R145">
        <v>12</v>
      </c>
      <c r="S145">
        <v>21</v>
      </c>
      <c r="T145">
        <v>0</v>
      </c>
      <c r="U145">
        <v>0</v>
      </c>
      <c r="V145">
        <v>0</v>
      </c>
      <c r="W145">
        <v>0</v>
      </c>
      <c r="X145">
        <v>0</v>
      </c>
      <c r="Y145">
        <v>21</v>
      </c>
      <c r="Z145">
        <v>0</v>
      </c>
      <c r="AA145" t="s">
        <v>832</v>
      </c>
      <c r="AB145" t="s">
        <v>803</v>
      </c>
      <c r="AC145" t="s">
        <v>805</v>
      </c>
      <c r="AD145" t="s">
        <v>806</v>
      </c>
    </row>
    <row r="146" spans="1:30" x14ac:dyDescent="0.25">
      <c r="A146" t="s">
        <v>1435</v>
      </c>
      <c r="B146">
        <v>44713</v>
      </c>
      <c r="C146">
        <v>44749</v>
      </c>
      <c r="D146" t="s">
        <v>14</v>
      </c>
      <c r="E146">
        <v>6170</v>
      </c>
      <c r="F146">
        <v>196</v>
      </c>
      <c r="G146">
        <v>43</v>
      </c>
      <c r="H146">
        <v>50</v>
      </c>
      <c r="I146">
        <v>0</v>
      </c>
      <c r="J146">
        <v>68</v>
      </c>
      <c r="K146">
        <v>11</v>
      </c>
      <c r="L146">
        <v>6</v>
      </c>
      <c r="M146">
        <v>18</v>
      </c>
      <c r="N146">
        <v>18</v>
      </c>
      <c r="O146">
        <v>47</v>
      </c>
      <c r="P146">
        <v>50</v>
      </c>
      <c r="Q146">
        <v>0</v>
      </c>
      <c r="R146">
        <v>38</v>
      </c>
      <c r="S146">
        <v>76</v>
      </c>
      <c r="T146">
        <v>18</v>
      </c>
      <c r="U146">
        <v>0</v>
      </c>
      <c r="V146">
        <v>18</v>
      </c>
      <c r="W146">
        <v>16</v>
      </c>
      <c r="X146">
        <v>18</v>
      </c>
      <c r="Y146">
        <v>84</v>
      </c>
      <c r="Z146">
        <v>18</v>
      </c>
      <c r="AA146" t="s">
        <v>15</v>
      </c>
      <c r="AB146" t="s">
        <v>16</v>
      </c>
      <c r="AC146" t="s">
        <v>90</v>
      </c>
      <c r="AD146" t="s">
        <v>91</v>
      </c>
    </row>
    <row r="147" spans="1:30" x14ac:dyDescent="0.25">
      <c r="A147" t="s">
        <v>1435</v>
      </c>
      <c r="B147">
        <v>44713</v>
      </c>
      <c r="C147">
        <v>44749</v>
      </c>
      <c r="D147" t="s">
        <v>919</v>
      </c>
      <c r="E147">
        <v>8046</v>
      </c>
      <c r="F147">
        <v>368</v>
      </c>
      <c r="G147">
        <v>5</v>
      </c>
      <c r="H147">
        <v>53</v>
      </c>
      <c r="I147">
        <v>0</v>
      </c>
      <c r="J147">
        <v>64</v>
      </c>
      <c r="K147">
        <v>2</v>
      </c>
      <c r="L147">
        <v>1</v>
      </c>
      <c r="M147">
        <v>2</v>
      </c>
      <c r="N147">
        <v>3</v>
      </c>
      <c r="O147">
        <v>6</v>
      </c>
      <c r="P147">
        <v>67</v>
      </c>
      <c r="Q147">
        <v>1</v>
      </c>
      <c r="R147">
        <v>41</v>
      </c>
      <c r="S147">
        <v>68</v>
      </c>
      <c r="T147">
        <v>5</v>
      </c>
      <c r="U147">
        <v>0</v>
      </c>
      <c r="V147">
        <v>8</v>
      </c>
      <c r="W147">
        <v>7</v>
      </c>
      <c r="X147">
        <v>8</v>
      </c>
      <c r="Y147">
        <v>69</v>
      </c>
      <c r="Z147">
        <v>8</v>
      </c>
      <c r="AA147" t="s">
        <v>920</v>
      </c>
      <c r="AB147" t="s">
        <v>803</v>
      </c>
      <c r="AC147" t="s">
        <v>897</v>
      </c>
      <c r="AD147" t="s">
        <v>898</v>
      </c>
    </row>
    <row r="148" spans="1:30" x14ac:dyDescent="0.25">
      <c r="A148" t="s">
        <v>1435</v>
      </c>
      <c r="B148">
        <v>44713</v>
      </c>
      <c r="C148">
        <v>44749</v>
      </c>
      <c r="D148" t="s">
        <v>1008</v>
      </c>
      <c r="E148">
        <v>25796</v>
      </c>
      <c r="F148">
        <v>581</v>
      </c>
      <c r="G148">
        <v>0</v>
      </c>
      <c r="H148">
        <v>61</v>
      </c>
      <c r="I148">
        <v>0</v>
      </c>
      <c r="J148">
        <v>88</v>
      </c>
      <c r="K148">
        <v>0</v>
      </c>
      <c r="L148">
        <v>0</v>
      </c>
      <c r="M148">
        <v>0</v>
      </c>
      <c r="N148">
        <v>0</v>
      </c>
      <c r="O148">
        <v>59</v>
      </c>
      <c r="P148">
        <v>62</v>
      </c>
      <c r="Q148">
        <v>8</v>
      </c>
      <c r="R148">
        <v>27</v>
      </c>
      <c r="S148">
        <v>63</v>
      </c>
      <c r="T148">
        <v>1</v>
      </c>
      <c r="U148">
        <v>0</v>
      </c>
      <c r="V148">
        <v>1</v>
      </c>
      <c r="W148">
        <v>1</v>
      </c>
      <c r="X148">
        <v>1</v>
      </c>
      <c r="Y148">
        <v>64</v>
      </c>
      <c r="Z148">
        <v>1</v>
      </c>
      <c r="AA148" t="s">
        <v>1009</v>
      </c>
      <c r="AB148" t="s">
        <v>803</v>
      </c>
      <c r="AC148" t="s">
        <v>998</v>
      </c>
      <c r="AD148" t="s">
        <v>999</v>
      </c>
    </row>
    <row r="149" spans="1:30" x14ac:dyDescent="0.25">
      <c r="A149" t="s">
        <v>1435</v>
      </c>
      <c r="B149">
        <v>44713</v>
      </c>
      <c r="C149">
        <v>44749</v>
      </c>
      <c r="D149" t="s">
        <v>821</v>
      </c>
      <c r="E149">
        <v>6580</v>
      </c>
      <c r="F149">
        <v>344</v>
      </c>
      <c r="G149">
        <v>0</v>
      </c>
      <c r="H149">
        <v>71</v>
      </c>
      <c r="I149">
        <v>1</v>
      </c>
      <c r="J149">
        <v>26</v>
      </c>
      <c r="K149">
        <v>0</v>
      </c>
      <c r="L149">
        <v>0</v>
      </c>
      <c r="M149">
        <v>0</v>
      </c>
      <c r="N149">
        <v>0</v>
      </c>
      <c r="O149">
        <v>27</v>
      </c>
      <c r="P149">
        <v>71</v>
      </c>
      <c r="Q149">
        <v>0</v>
      </c>
      <c r="R149">
        <v>33</v>
      </c>
      <c r="S149">
        <v>72</v>
      </c>
      <c r="T149">
        <v>12</v>
      </c>
      <c r="U149">
        <v>0</v>
      </c>
      <c r="V149">
        <v>12</v>
      </c>
      <c r="W149">
        <v>11</v>
      </c>
      <c r="X149">
        <v>12</v>
      </c>
      <c r="Y149">
        <v>72</v>
      </c>
      <c r="Z149">
        <v>12</v>
      </c>
      <c r="AA149" t="s">
        <v>822</v>
      </c>
      <c r="AB149" t="s">
        <v>803</v>
      </c>
      <c r="AC149" t="s">
        <v>805</v>
      </c>
      <c r="AD149" t="s">
        <v>806</v>
      </c>
    </row>
    <row r="150" spans="1:30" x14ac:dyDescent="0.25">
      <c r="A150" t="s">
        <v>1435</v>
      </c>
      <c r="B150">
        <v>44713</v>
      </c>
      <c r="C150">
        <v>44749</v>
      </c>
      <c r="D150" t="s">
        <v>953</v>
      </c>
      <c r="E150">
        <v>4466</v>
      </c>
      <c r="F150">
        <v>200</v>
      </c>
      <c r="G150">
        <v>1</v>
      </c>
      <c r="H150">
        <v>40</v>
      </c>
      <c r="I150">
        <v>0</v>
      </c>
      <c r="J150">
        <v>56</v>
      </c>
      <c r="K150">
        <v>0</v>
      </c>
      <c r="L150">
        <v>1</v>
      </c>
      <c r="M150">
        <v>2</v>
      </c>
      <c r="N150">
        <v>11</v>
      </c>
      <c r="O150">
        <v>11</v>
      </c>
      <c r="P150">
        <v>39</v>
      </c>
      <c r="Q150">
        <v>0</v>
      </c>
      <c r="R150">
        <v>27</v>
      </c>
      <c r="S150">
        <v>40</v>
      </c>
      <c r="T150">
        <v>15</v>
      </c>
      <c r="U150">
        <v>0</v>
      </c>
      <c r="V150">
        <v>16</v>
      </c>
      <c r="W150">
        <v>16</v>
      </c>
      <c r="X150">
        <v>16</v>
      </c>
      <c r="Y150">
        <v>40</v>
      </c>
      <c r="Z150">
        <v>16</v>
      </c>
      <c r="AA150" t="s">
        <v>954</v>
      </c>
      <c r="AB150" t="s">
        <v>803</v>
      </c>
      <c r="AC150" t="s">
        <v>942</v>
      </c>
      <c r="AD150" t="s">
        <v>943</v>
      </c>
    </row>
    <row r="151" spans="1:30" x14ac:dyDescent="0.25">
      <c r="A151" t="s">
        <v>1435</v>
      </c>
      <c r="B151">
        <v>44713</v>
      </c>
      <c r="C151">
        <v>44749</v>
      </c>
      <c r="D151" t="s">
        <v>842</v>
      </c>
      <c r="E151">
        <v>3862</v>
      </c>
      <c r="F151">
        <v>171</v>
      </c>
      <c r="G151">
        <v>4</v>
      </c>
      <c r="H151">
        <v>7</v>
      </c>
      <c r="I151">
        <v>0</v>
      </c>
      <c r="J151">
        <v>18</v>
      </c>
      <c r="K151">
        <v>0</v>
      </c>
      <c r="L151">
        <v>0</v>
      </c>
      <c r="M151">
        <v>0</v>
      </c>
      <c r="N151">
        <v>0</v>
      </c>
      <c r="O151">
        <v>5</v>
      </c>
      <c r="P151">
        <v>3</v>
      </c>
      <c r="Q151">
        <v>0</v>
      </c>
      <c r="R151">
        <v>5</v>
      </c>
      <c r="S151">
        <v>9</v>
      </c>
      <c r="T151">
        <v>0</v>
      </c>
      <c r="U151">
        <v>0</v>
      </c>
      <c r="V151">
        <v>1</v>
      </c>
      <c r="W151">
        <v>0</v>
      </c>
      <c r="X151">
        <v>1</v>
      </c>
      <c r="Y151">
        <v>9</v>
      </c>
      <c r="Z151">
        <v>1</v>
      </c>
      <c r="AA151" t="s">
        <v>843</v>
      </c>
      <c r="AB151" t="s">
        <v>803</v>
      </c>
      <c r="AC151" t="s">
        <v>805</v>
      </c>
      <c r="AD151" t="s">
        <v>806</v>
      </c>
    </row>
    <row r="152" spans="1:30" x14ac:dyDescent="0.25">
      <c r="A152" t="s">
        <v>1435</v>
      </c>
      <c r="B152">
        <v>44713</v>
      </c>
      <c r="C152">
        <v>44749</v>
      </c>
      <c r="D152" t="s">
        <v>816</v>
      </c>
      <c r="E152">
        <v>5302</v>
      </c>
      <c r="F152">
        <v>210</v>
      </c>
      <c r="G152">
        <v>0</v>
      </c>
      <c r="H152">
        <v>15</v>
      </c>
      <c r="I152">
        <v>1</v>
      </c>
      <c r="J152">
        <v>33</v>
      </c>
      <c r="K152">
        <v>1</v>
      </c>
      <c r="L152">
        <v>0</v>
      </c>
      <c r="M152">
        <v>0</v>
      </c>
      <c r="N152">
        <v>4</v>
      </c>
      <c r="O152">
        <v>9</v>
      </c>
      <c r="P152">
        <v>15</v>
      </c>
      <c r="Q152">
        <v>0</v>
      </c>
      <c r="R152">
        <v>8</v>
      </c>
      <c r="S152">
        <v>15</v>
      </c>
      <c r="T152">
        <v>4</v>
      </c>
      <c r="U152">
        <v>0</v>
      </c>
      <c r="V152">
        <v>5</v>
      </c>
      <c r="W152">
        <v>5</v>
      </c>
      <c r="X152">
        <v>5</v>
      </c>
      <c r="Y152">
        <v>15</v>
      </c>
      <c r="Z152">
        <v>5</v>
      </c>
      <c r="AA152" t="s">
        <v>817</v>
      </c>
      <c r="AB152" t="s">
        <v>803</v>
      </c>
      <c r="AC152" t="s">
        <v>805</v>
      </c>
      <c r="AD152" t="s">
        <v>806</v>
      </c>
    </row>
    <row r="153" spans="1:30" x14ac:dyDescent="0.25">
      <c r="A153" t="s">
        <v>1435</v>
      </c>
      <c r="B153">
        <v>44713</v>
      </c>
      <c r="C153">
        <v>44749</v>
      </c>
      <c r="D153" t="s">
        <v>871</v>
      </c>
      <c r="E153">
        <v>6786</v>
      </c>
      <c r="F153">
        <v>211</v>
      </c>
      <c r="G153">
        <v>3</v>
      </c>
      <c r="H153">
        <v>25</v>
      </c>
      <c r="I153">
        <v>0</v>
      </c>
      <c r="J153">
        <v>55</v>
      </c>
      <c r="K153">
        <v>0</v>
      </c>
      <c r="L153">
        <v>0</v>
      </c>
      <c r="M153">
        <v>0</v>
      </c>
      <c r="N153">
        <v>0</v>
      </c>
      <c r="O153">
        <v>18</v>
      </c>
      <c r="P153">
        <v>26</v>
      </c>
      <c r="Q153">
        <v>0</v>
      </c>
      <c r="R153">
        <v>11</v>
      </c>
      <c r="S153">
        <v>25</v>
      </c>
      <c r="T153">
        <v>0</v>
      </c>
      <c r="U153">
        <v>0</v>
      </c>
      <c r="V153">
        <v>0</v>
      </c>
      <c r="W153">
        <v>0</v>
      </c>
      <c r="X153">
        <v>0</v>
      </c>
      <c r="Y153">
        <v>26</v>
      </c>
      <c r="Z153">
        <v>0</v>
      </c>
      <c r="AA153" t="s">
        <v>872</v>
      </c>
      <c r="AB153" t="s">
        <v>803</v>
      </c>
      <c r="AC153" t="s">
        <v>849</v>
      </c>
      <c r="AD153" t="s">
        <v>850</v>
      </c>
    </row>
    <row r="154" spans="1:30" x14ac:dyDescent="0.25">
      <c r="A154" t="s">
        <v>1435</v>
      </c>
      <c r="B154">
        <v>44713</v>
      </c>
      <c r="C154">
        <v>44749</v>
      </c>
      <c r="D154" t="s">
        <v>24</v>
      </c>
      <c r="E154">
        <v>6349</v>
      </c>
      <c r="F154">
        <v>209</v>
      </c>
      <c r="G154">
        <v>7</v>
      </c>
      <c r="H154">
        <v>23</v>
      </c>
      <c r="I154">
        <v>7</v>
      </c>
      <c r="J154">
        <v>120</v>
      </c>
      <c r="K154">
        <v>1</v>
      </c>
      <c r="L154">
        <v>0</v>
      </c>
      <c r="M154">
        <v>9</v>
      </c>
      <c r="N154">
        <v>10</v>
      </c>
      <c r="O154">
        <v>14</v>
      </c>
      <c r="P154">
        <v>24</v>
      </c>
      <c r="Q154">
        <v>0</v>
      </c>
      <c r="R154">
        <v>13</v>
      </c>
      <c r="S154">
        <v>26</v>
      </c>
      <c r="T154">
        <v>10</v>
      </c>
      <c r="U154">
        <v>0</v>
      </c>
      <c r="V154">
        <v>10</v>
      </c>
      <c r="W154">
        <v>10</v>
      </c>
      <c r="X154">
        <v>10</v>
      </c>
      <c r="Y154">
        <v>27</v>
      </c>
      <c r="Z154">
        <v>10</v>
      </c>
      <c r="AA154" t="s">
        <v>25</v>
      </c>
      <c r="AB154" t="s">
        <v>16</v>
      </c>
      <c r="AC154" t="s">
        <v>18</v>
      </c>
      <c r="AD154" t="s">
        <v>19</v>
      </c>
    </row>
    <row r="155" spans="1:30" x14ac:dyDescent="0.25">
      <c r="A155" t="s">
        <v>1435</v>
      </c>
      <c r="B155">
        <v>44713</v>
      </c>
      <c r="C155">
        <v>44749</v>
      </c>
      <c r="D155" t="s">
        <v>959</v>
      </c>
      <c r="E155">
        <v>7993</v>
      </c>
      <c r="F155">
        <v>317</v>
      </c>
      <c r="G155">
        <v>0</v>
      </c>
      <c r="H155">
        <v>11</v>
      </c>
      <c r="I155">
        <v>0</v>
      </c>
      <c r="J155">
        <v>79</v>
      </c>
      <c r="K155">
        <v>1</v>
      </c>
      <c r="L155">
        <v>1</v>
      </c>
      <c r="M155">
        <v>0</v>
      </c>
      <c r="N155">
        <v>2</v>
      </c>
      <c r="O155">
        <v>6</v>
      </c>
      <c r="P155">
        <v>10</v>
      </c>
      <c r="Q155">
        <v>0</v>
      </c>
      <c r="R155">
        <v>6</v>
      </c>
      <c r="S155">
        <v>13</v>
      </c>
      <c r="T155">
        <v>2</v>
      </c>
      <c r="U155">
        <v>0</v>
      </c>
      <c r="V155">
        <v>2</v>
      </c>
      <c r="W155">
        <v>2</v>
      </c>
      <c r="X155">
        <v>2</v>
      </c>
      <c r="Y155">
        <v>13</v>
      </c>
      <c r="Z155">
        <v>2</v>
      </c>
      <c r="AA155" t="s">
        <v>960</v>
      </c>
      <c r="AB155" t="s">
        <v>803</v>
      </c>
      <c r="AC155" t="s">
        <v>942</v>
      </c>
      <c r="AD155" t="s">
        <v>943</v>
      </c>
    </row>
    <row r="156" spans="1:30" x14ac:dyDescent="0.25">
      <c r="A156" t="s">
        <v>1435</v>
      </c>
      <c r="B156">
        <v>44713</v>
      </c>
      <c r="C156">
        <v>44749</v>
      </c>
      <c r="D156" t="s">
        <v>475</v>
      </c>
      <c r="E156">
        <v>11252</v>
      </c>
      <c r="F156">
        <v>509</v>
      </c>
      <c r="G156">
        <v>0</v>
      </c>
      <c r="H156">
        <v>18</v>
      </c>
      <c r="I156">
        <v>0</v>
      </c>
      <c r="J156">
        <v>174</v>
      </c>
      <c r="K156">
        <v>1</v>
      </c>
      <c r="L156">
        <v>0</v>
      </c>
      <c r="M156">
        <v>0</v>
      </c>
      <c r="N156">
        <v>0</v>
      </c>
      <c r="O156">
        <v>15</v>
      </c>
      <c r="P156">
        <v>18</v>
      </c>
      <c r="Q156">
        <v>0</v>
      </c>
      <c r="R156">
        <v>9</v>
      </c>
      <c r="S156">
        <v>18</v>
      </c>
      <c r="T156">
        <v>15</v>
      </c>
      <c r="U156">
        <v>0</v>
      </c>
      <c r="V156">
        <v>14</v>
      </c>
      <c r="W156">
        <v>15</v>
      </c>
      <c r="X156">
        <v>15</v>
      </c>
      <c r="Y156">
        <v>18</v>
      </c>
      <c r="Z156">
        <v>15</v>
      </c>
      <c r="AA156" t="s">
        <v>476</v>
      </c>
      <c r="AB156" t="s">
        <v>387</v>
      </c>
      <c r="AC156" t="s">
        <v>448</v>
      </c>
      <c r="AD156" t="s">
        <v>449</v>
      </c>
    </row>
    <row r="157" spans="1:30" x14ac:dyDescent="0.25">
      <c r="A157" t="s">
        <v>1435</v>
      </c>
      <c r="B157">
        <v>44713</v>
      </c>
      <c r="C157">
        <v>44749</v>
      </c>
      <c r="D157" t="s">
        <v>854</v>
      </c>
      <c r="E157">
        <v>6639</v>
      </c>
      <c r="F157">
        <v>268</v>
      </c>
      <c r="G157">
        <v>1</v>
      </c>
      <c r="H157">
        <v>20</v>
      </c>
      <c r="I157">
        <v>0</v>
      </c>
      <c r="J157">
        <v>39</v>
      </c>
      <c r="K157">
        <v>1</v>
      </c>
      <c r="L157">
        <v>0</v>
      </c>
      <c r="M157">
        <v>0</v>
      </c>
      <c r="N157">
        <v>5</v>
      </c>
      <c r="O157">
        <v>17</v>
      </c>
      <c r="P157">
        <v>21</v>
      </c>
      <c r="Q157">
        <v>0</v>
      </c>
      <c r="R157">
        <v>13</v>
      </c>
      <c r="S157">
        <v>22</v>
      </c>
      <c r="T157">
        <v>5</v>
      </c>
      <c r="U157">
        <v>0</v>
      </c>
      <c r="V157">
        <v>6</v>
      </c>
      <c r="W157">
        <v>6</v>
      </c>
      <c r="X157">
        <v>6</v>
      </c>
      <c r="Y157">
        <v>22</v>
      </c>
      <c r="Z157">
        <v>6</v>
      </c>
      <c r="AA157" t="s">
        <v>855</v>
      </c>
      <c r="AB157" t="s">
        <v>803</v>
      </c>
      <c r="AC157" t="s">
        <v>849</v>
      </c>
      <c r="AD157" t="s">
        <v>850</v>
      </c>
    </row>
    <row r="158" spans="1:30" x14ac:dyDescent="0.25">
      <c r="A158" t="s">
        <v>1435</v>
      </c>
      <c r="B158">
        <v>44713</v>
      </c>
      <c r="C158">
        <v>44749</v>
      </c>
      <c r="D158" t="s">
        <v>847</v>
      </c>
      <c r="E158">
        <v>6336</v>
      </c>
      <c r="F158">
        <v>227</v>
      </c>
      <c r="G158">
        <v>11</v>
      </c>
      <c r="H158">
        <v>44</v>
      </c>
      <c r="I158">
        <v>0</v>
      </c>
      <c r="J158">
        <v>30</v>
      </c>
      <c r="K158">
        <v>1</v>
      </c>
      <c r="L158">
        <v>0</v>
      </c>
      <c r="M158">
        <v>4</v>
      </c>
      <c r="N158">
        <v>9</v>
      </c>
      <c r="O158">
        <v>35</v>
      </c>
      <c r="P158">
        <v>44</v>
      </c>
      <c r="Q158">
        <v>0</v>
      </c>
      <c r="R158">
        <v>18</v>
      </c>
      <c r="S158">
        <v>44</v>
      </c>
      <c r="T158">
        <v>9</v>
      </c>
      <c r="U158">
        <v>0</v>
      </c>
      <c r="V158">
        <v>9</v>
      </c>
      <c r="W158">
        <v>8</v>
      </c>
      <c r="X158">
        <v>8</v>
      </c>
      <c r="Y158">
        <v>44</v>
      </c>
      <c r="Z158">
        <v>9</v>
      </c>
      <c r="AA158" t="s">
        <v>848</v>
      </c>
      <c r="AB158" t="s">
        <v>803</v>
      </c>
      <c r="AC158" t="s">
        <v>849</v>
      </c>
      <c r="AD158" t="s">
        <v>850</v>
      </c>
    </row>
    <row r="159" spans="1:30" x14ac:dyDescent="0.25">
      <c r="A159" t="s">
        <v>1435</v>
      </c>
      <c r="B159">
        <v>44713</v>
      </c>
      <c r="C159">
        <v>44749</v>
      </c>
      <c r="D159" t="s">
        <v>973</v>
      </c>
      <c r="E159">
        <v>4853</v>
      </c>
      <c r="F159">
        <v>237</v>
      </c>
      <c r="G159">
        <v>0</v>
      </c>
      <c r="H159">
        <v>52</v>
      </c>
      <c r="I159">
        <v>0</v>
      </c>
      <c r="J159">
        <v>45</v>
      </c>
      <c r="K159">
        <v>0</v>
      </c>
      <c r="L159">
        <v>1</v>
      </c>
      <c r="M159">
        <v>0</v>
      </c>
      <c r="N159">
        <v>2</v>
      </c>
      <c r="O159">
        <v>40</v>
      </c>
      <c r="P159">
        <v>52</v>
      </c>
      <c r="Q159">
        <v>0</v>
      </c>
      <c r="R159">
        <v>34</v>
      </c>
      <c r="S159">
        <v>53</v>
      </c>
      <c r="T159">
        <v>1</v>
      </c>
      <c r="U159">
        <v>0</v>
      </c>
      <c r="V159">
        <v>3</v>
      </c>
      <c r="W159">
        <v>3</v>
      </c>
      <c r="X159">
        <v>2</v>
      </c>
      <c r="Y159">
        <v>53</v>
      </c>
      <c r="Z159">
        <v>3</v>
      </c>
      <c r="AA159" t="s">
        <v>974</v>
      </c>
      <c r="AB159" t="s">
        <v>803</v>
      </c>
      <c r="AC159" t="s">
        <v>942</v>
      </c>
      <c r="AD159" t="s">
        <v>943</v>
      </c>
    </row>
    <row r="160" spans="1:30" x14ac:dyDescent="0.25">
      <c r="A160" t="s">
        <v>1435</v>
      </c>
      <c r="B160">
        <v>44713</v>
      </c>
      <c r="C160">
        <v>44749</v>
      </c>
      <c r="D160" t="s">
        <v>51</v>
      </c>
      <c r="E160">
        <v>8668</v>
      </c>
      <c r="F160">
        <v>392</v>
      </c>
      <c r="G160">
        <v>4</v>
      </c>
      <c r="H160">
        <v>49</v>
      </c>
      <c r="I160">
        <v>2</v>
      </c>
      <c r="J160">
        <v>209</v>
      </c>
      <c r="K160">
        <v>14</v>
      </c>
      <c r="L160">
        <v>14</v>
      </c>
      <c r="M160">
        <v>10</v>
      </c>
      <c r="N160">
        <v>24</v>
      </c>
      <c r="O160">
        <v>36</v>
      </c>
      <c r="P160">
        <v>49</v>
      </c>
      <c r="Q160">
        <v>0</v>
      </c>
      <c r="R160">
        <v>27</v>
      </c>
      <c r="S160">
        <v>49</v>
      </c>
      <c r="T160">
        <v>35</v>
      </c>
      <c r="U160">
        <v>0</v>
      </c>
      <c r="V160">
        <v>36</v>
      </c>
      <c r="W160">
        <v>34</v>
      </c>
      <c r="X160">
        <v>36</v>
      </c>
      <c r="Y160">
        <v>49</v>
      </c>
      <c r="Z160">
        <v>36</v>
      </c>
      <c r="AA160" t="s">
        <v>52</v>
      </c>
      <c r="AB160" t="s">
        <v>16</v>
      </c>
      <c r="AC160" t="s">
        <v>41</v>
      </c>
      <c r="AD160" t="s">
        <v>42</v>
      </c>
    </row>
    <row r="161" spans="1:30" x14ac:dyDescent="0.25">
      <c r="A161" t="s">
        <v>1435</v>
      </c>
      <c r="B161">
        <v>44713</v>
      </c>
      <c r="C161">
        <v>44749</v>
      </c>
      <c r="D161" t="s">
        <v>826</v>
      </c>
      <c r="E161">
        <v>6321</v>
      </c>
      <c r="F161">
        <v>216</v>
      </c>
      <c r="G161">
        <v>16</v>
      </c>
      <c r="H161">
        <v>17</v>
      </c>
      <c r="I161">
        <v>0</v>
      </c>
      <c r="J161">
        <v>20</v>
      </c>
      <c r="K161">
        <v>0</v>
      </c>
      <c r="L161">
        <v>0</v>
      </c>
      <c r="M161">
        <v>0</v>
      </c>
      <c r="N161">
        <v>0</v>
      </c>
      <c r="O161">
        <v>14</v>
      </c>
      <c r="P161">
        <v>18</v>
      </c>
      <c r="Q161">
        <v>0</v>
      </c>
      <c r="R161">
        <v>13</v>
      </c>
      <c r="S161">
        <v>18</v>
      </c>
      <c r="T161">
        <v>0</v>
      </c>
      <c r="U161">
        <v>0</v>
      </c>
      <c r="V161">
        <v>0</v>
      </c>
      <c r="W161">
        <v>0</v>
      </c>
      <c r="X161">
        <v>0</v>
      </c>
      <c r="Y161">
        <v>18</v>
      </c>
      <c r="Z161">
        <v>0</v>
      </c>
      <c r="AA161" t="s">
        <v>827</v>
      </c>
      <c r="AB161" t="s">
        <v>803</v>
      </c>
      <c r="AC161" t="s">
        <v>805</v>
      </c>
      <c r="AD161" t="s">
        <v>806</v>
      </c>
    </row>
    <row r="162" spans="1:30" x14ac:dyDescent="0.25">
      <c r="A162" t="s">
        <v>1435</v>
      </c>
      <c r="B162">
        <v>44713</v>
      </c>
      <c r="C162">
        <v>44749</v>
      </c>
      <c r="D162" t="s">
        <v>903</v>
      </c>
      <c r="E162">
        <v>15771</v>
      </c>
      <c r="F162">
        <v>586</v>
      </c>
      <c r="G162">
        <v>13</v>
      </c>
      <c r="H162">
        <v>73</v>
      </c>
      <c r="I162">
        <v>0</v>
      </c>
      <c r="J162">
        <v>68</v>
      </c>
      <c r="K162">
        <v>0</v>
      </c>
      <c r="L162">
        <v>0</v>
      </c>
      <c r="M162">
        <v>2</v>
      </c>
      <c r="N162">
        <v>1</v>
      </c>
      <c r="O162">
        <v>1</v>
      </c>
      <c r="P162">
        <v>74</v>
      </c>
      <c r="Q162">
        <v>5</v>
      </c>
      <c r="R162">
        <v>46</v>
      </c>
      <c r="S162">
        <v>75</v>
      </c>
      <c r="T162">
        <v>4</v>
      </c>
      <c r="U162">
        <v>0</v>
      </c>
      <c r="V162">
        <v>7</v>
      </c>
      <c r="W162">
        <v>7</v>
      </c>
      <c r="X162">
        <v>6</v>
      </c>
      <c r="Y162">
        <v>75</v>
      </c>
      <c r="Z162">
        <v>7</v>
      </c>
      <c r="AA162" t="s">
        <v>904</v>
      </c>
      <c r="AB162" t="s">
        <v>803</v>
      </c>
      <c r="AC162" t="s">
        <v>1451</v>
      </c>
      <c r="AD162" t="s">
        <v>1452</v>
      </c>
    </row>
    <row r="163" spans="1:30" x14ac:dyDescent="0.25">
      <c r="A163" t="s">
        <v>1435</v>
      </c>
      <c r="B163">
        <v>44713</v>
      </c>
      <c r="C163">
        <v>44749</v>
      </c>
      <c r="D163" t="s">
        <v>887</v>
      </c>
      <c r="E163">
        <v>6553</v>
      </c>
      <c r="F163">
        <v>272</v>
      </c>
      <c r="G163">
        <v>1</v>
      </c>
      <c r="H163">
        <v>37</v>
      </c>
      <c r="I163">
        <v>0</v>
      </c>
      <c r="J163">
        <v>93</v>
      </c>
      <c r="K163">
        <v>11</v>
      </c>
      <c r="L163">
        <v>0</v>
      </c>
      <c r="M163">
        <v>0</v>
      </c>
      <c r="N163">
        <v>12</v>
      </c>
      <c r="O163">
        <v>31</v>
      </c>
      <c r="P163">
        <v>38</v>
      </c>
      <c r="Q163">
        <v>1</v>
      </c>
      <c r="R163">
        <v>19</v>
      </c>
      <c r="S163">
        <v>37</v>
      </c>
      <c r="T163">
        <v>12</v>
      </c>
      <c r="U163">
        <v>0</v>
      </c>
      <c r="V163">
        <v>12</v>
      </c>
      <c r="W163">
        <v>9</v>
      </c>
      <c r="X163">
        <v>12</v>
      </c>
      <c r="Y163">
        <v>39</v>
      </c>
      <c r="Z163">
        <v>12</v>
      </c>
      <c r="AA163" t="s">
        <v>888</v>
      </c>
      <c r="AB163" t="s">
        <v>803</v>
      </c>
      <c r="AC163" t="s">
        <v>849</v>
      </c>
      <c r="AD163" t="s">
        <v>850</v>
      </c>
    </row>
    <row r="164" spans="1:30" x14ac:dyDescent="0.25">
      <c r="A164" t="s">
        <v>1435</v>
      </c>
      <c r="B164">
        <v>44713</v>
      </c>
      <c r="C164">
        <v>44749</v>
      </c>
      <c r="D164" t="s">
        <v>46</v>
      </c>
      <c r="E164">
        <v>5130</v>
      </c>
      <c r="F164">
        <v>216</v>
      </c>
      <c r="G164">
        <v>0</v>
      </c>
      <c r="H164">
        <v>43</v>
      </c>
      <c r="I164">
        <v>0</v>
      </c>
      <c r="J164">
        <v>101</v>
      </c>
      <c r="K164">
        <v>8</v>
      </c>
      <c r="L164">
        <v>0</v>
      </c>
      <c r="M164">
        <v>0</v>
      </c>
      <c r="N164">
        <v>1</v>
      </c>
      <c r="O164">
        <v>36</v>
      </c>
      <c r="P164">
        <v>43</v>
      </c>
      <c r="Q164">
        <v>0</v>
      </c>
      <c r="R164">
        <v>29</v>
      </c>
      <c r="S164">
        <v>43</v>
      </c>
      <c r="T164">
        <v>25</v>
      </c>
      <c r="U164">
        <v>0</v>
      </c>
      <c r="V164">
        <v>22</v>
      </c>
      <c r="W164">
        <v>25</v>
      </c>
      <c r="X164">
        <v>24</v>
      </c>
      <c r="Y164">
        <v>43</v>
      </c>
      <c r="Z164">
        <v>25</v>
      </c>
      <c r="AA164" t="s">
        <v>47</v>
      </c>
      <c r="AB164" t="s">
        <v>16</v>
      </c>
      <c r="AC164" t="s">
        <v>41</v>
      </c>
      <c r="AD164" t="s">
        <v>42</v>
      </c>
    </row>
    <row r="165" spans="1:30" x14ac:dyDescent="0.25">
      <c r="A165" t="s">
        <v>1435</v>
      </c>
      <c r="B165">
        <v>44713</v>
      </c>
      <c r="C165">
        <v>44749</v>
      </c>
      <c r="D165" t="s">
        <v>34</v>
      </c>
      <c r="E165">
        <v>21364</v>
      </c>
      <c r="F165">
        <v>422</v>
      </c>
      <c r="G165">
        <v>1</v>
      </c>
      <c r="H165">
        <v>46</v>
      </c>
      <c r="I165">
        <v>0</v>
      </c>
      <c r="J165">
        <v>95</v>
      </c>
      <c r="K165">
        <v>1</v>
      </c>
      <c r="L165">
        <v>2</v>
      </c>
      <c r="M165">
        <v>0</v>
      </c>
      <c r="N165">
        <v>2</v>
      </c>
      <c r="O165">
        <v>38</v>
      </c>
      <c r="P165">
        <v>44</v>
      </c>
      <c r="Q165">
        <v>0</v>
      </c>
      <c r="R165">
        <v>21</v>
      </c>
      <c r="S165">
        <v>46</v>
      </c>
      <c r="T165">
        <v>4</v>
      </c>
      <c r="U165">
        <v>0</v>
      </c>
      <c r="V165">
        <v>4</v>
      </c>
      <c r="W165">
        <v>4</v>
      </c>
      <c r="X165">
        <v>4</v>
      </c>
      <c r="Y165">
        <v>46</v>
      </c>
      <c r="Z165">
        <v>4</v>
      </c>
      <c r="AA165" t="s">
        <v>35</v>
      </c>
      <c r="AB165" t="s">
        <v>16</v>
      </c>
      <c r="AC165" t="s">
        <v>18</v>
      </c>
      <c r="AD165" t="s">
        <v>19</v>
      </c>
    </row>
    <row r="166" spans="1:30" x14ac:dyDescent="0.25">
      <c r="A166" t="s">
        <v>1435</v>
      </c>
      <c r="B166">
        <v>44713</v>
      </c>
      <c r="C166">
        <v>44749</v>
      </c>
      <c r="D166" t="s">
        <v>914</v>
      </c>
      <c r="E166">
        <v>5025</v>
      </c>
      <c r="F166">
        <v>237</v>
      </c>
      <c r="G166">
        <v>0</v>
      </c>
      <c r="H166">
        <v>4</v>
      </c>
      <c r="I166">
        <v>0</v>
      </c>
      <c r="J166">
        <v>31</v>
      </c>
      <c r="K166">
        <v>0</v>
      </c>
      <c r="L166">
        <v>0</v>
      </c>
      <c r="M166">
        <v>0</v>
      </c>
      <c r="N166">
        <v>0</v>
      </c>
      <c r="O166">
        <v>0</v>
      </c>
      <c r="P166">
        <v>6</v>
      </c>
      <c r="Q166">
        <v>0</v>
      </c>
      <c r="R166">
        <v>3</v>
      </c>
      <c r="S166">
        <v>6</v>
      </c>
      <c r="T166">
        <v>1</v>
      </c>
      <c r="U166">
        <v>0</v>
      </c>
      <c r="V166">
        <v>1</v>
      </c>
      <c r="W166">
        <v>1</v>
      </c>
      <c r="X166">
        <v>1</v>
      </c>
      <c r="Y166">
        <v>6</v>
      </c>
      <c r="Z166">
        <v>1</v>
      </c>
      <c r="AA166" t="s">
        <v>915</v>
      </c>
      <c r="AB166" t="s">
        <v>803</v>
      </c>
      <c r="AC166" t="s">
        <v>897</v>
      </c>
      <c r="AD166" t="s">
        <v>898</v>
      </c>
    </row>
    <row r="167" spans="1:30" x14ac:dyDescent="0.25">
      <c r="A167" t="s">
        <v>1435</v>
      </c>
      <c r="B167">
        <v>44713</v>
      </c>
      <c r="C167">
        <v>44749</v>
      </c>
      <c r="D167" t="s">
        <v>473</v>
      </c>
      <c r="E167">
        <v>4868</v>
      </c>
      <c r="F167">
        <v>201</v>
      </c>
      <c r="G167">
        <v>0</v>
      </c>
      <c r="H167">
        <v>12</v>
      </c>
      <c r="I167">
        <v>0</v>
      </c>
      <c r="J167">
        <v>63</v>
      </c>
      <c r="K167">
        <v>0</v>
      </c>
      <c r="L167">
        <v>0</v>
      </c>
      <c r="M167">
        <v>0</v>
      </c>
      <c r="N167">
        <v>1</v>
      </c>
      <c r="O167">
        <v>12</v>
      </c>
      <c r="P167">
        <v>12</v>
      </c>
      <c r="Q167">
        <v>0</v>
      </c>
      <c r="R167">
        <v>5</v>
      </c>
      <c r="S167">
        <v>13</v>
      </c>
      <c r="T167">
        <v>1</v>
      </c>
      <c r="U167">
        <v>1</v>
      </c>
      <c r="V167">
        <v>1</v>
      </c>
      <c r="W167">
        <v>1</v>
      </c>
      <c r="X167">
        <v>1</v>
      </c>
      <c r="Y167">
        <v>13</v>
      </c>
      <c r="Z167">
        <v>1</v>
      </c>
      <c r="AA167" t="s">
        <v>474</v>
      </c>
      <c r="AB167" t="s">
        <v>387</v>
      </c>
      <c r="AC167" t="s">
        <v>448</v>
      </c>
      <c r="AD167" t="s">
        <v>449</v>
      </c>
    </row>
    <row r="168" spans="1:30" x14ac:dyDescent="0.25">
      <c r="A168" t="s">
        <v>1435</v>
      </c>
      <c r="B168">
        <v>44713</v>
      </c>
      <c r="C168">
        <v>44749</v>
      </c>
      <c r="D168" t="s">
        <v>965</v>
      </c>
      <c r="E168">
        <v>7922</v>
      </c>
      <c r="F168">
        <v>344</v>
      </c>
      <c r="G168">
        <v>0</v>
      </c>
      <c r="H168">
        <v>27</v>
      </c>
      <c r="I168">
        <v>0</v>
      </c>
      <c r="J168">
        <v>64</v>
      </c>
      <c r="K168">
        <v>2</v>
      </c>
      <c r="L168">
        <v>0</v>
      </c>
      <c r="M168">
        <v>0</v>
      </c>
      <c r="N168">
        <v>3</v>
      </c>
      <c r="O168">
        <v>0</v>
      </c>
      <c r="P168">
        <v>27</v>
      </c>
      <c r="Q168">
        <v>0</v>
      </c>
      <c r="R168">
        <v>10</v>
      </c>
      <c r="S168">
        <v>25</v>
      </c>
      <c r="T168">
        <v>5</v>
      </c>
      <c r="U168">
        <v>0</v>
      </c>
      <c r="V168">
        <v>5</v>
      </c>
      <c r="W168">
        <v>5</v>
      </c>
      <c r="X168">
        <v>4</v>
      </c>
      <c r="Y168">
        <v>27</v>
      </c>
      <c r="Z168">
        <v>5</v>
      </c>
      <c r="AA168" t="s">
        <v>966</v>
      </c>
      <c r="AB168" t="s">
        <v>803</v>
      </c>
      <c r="AC168" t="s">
        <v>942</v>
      </c>
      <c r="AD168" t="s">
        <v>943</v>
      </c>
    </row>
    <row r="169" spans="1:30" x14ac:dyDescent="0.25">
      <c r="A169" t="s">
        <v>1435</v>
      </c>
      <c r="B169">
        <v>44713</v>
      </c>
      <c r="C169">
        <v>44749</v>
      </c>
      <c r="D169" t="s">
        <v>865</v>
      </c>
      <c r="E169">
        <v>3118</v>
      </c>
      <c r="F169">
        <v>119</v>
      </c>
      <c r="G169">
        <v>0</v>
      </c>
      <c r="H169">
        <v>6</v>
      </c>
      <c r="I169">
        <v>0</v>
      </c>
      <c r="J169">
        <v>20</v>
      </c>
      <c r="K169">
        <v>0</v>
      </c>
      <c r="L169">
        <v>0</v>
      </c>
      <c r="M169">
        <v>0</v>
      </c>
      <c r="N169">
        <v>0</v>
      </c>
      <c r="O169">
        <v>6</v>
      </c>
      <c r="P169">
        <v>7</v>
      </c>
      <c r="Q169">
        <v>0</v>
      </c>
      <c r="R169">
        <v>2</v>
      </c>
      <c r="S169">
        <v>7</v>
      </c>
      <c r="T169">
        <v>0</v>
      </c>
      <c r="U169">
        <v>0</v>
      </c>
      <c r="V169">
        <v>0</v>
      </c>
      <c r="W169">
        <v>0</v>
      </c>
      <c r="X169">
        <v>0</v>
      </c>
      <c r="Y169">
        <v>7</v>
      </c>
      <c r="Z169">
        <v>0</v>
      </c>
      <c r="AA169" t="s">
        <v>866</v>
      </c>
      <c r="AB169" t="s">
        <v>803</v>
      </c>
      <c r="AC169" t="s">
        <v>849</v>
      </c>
      <c r="AD169" t="s">
        <v>850</v>
      </c>
    </row>
    <row r="170" spans="1:30" x14ac:dyDescent="0.25">
      <c r="A170" t="s">
        <v>1435</v>
      </c>
      <c r="B170">
        <v>44713</v>
      </c>
      <c r="C170">
        <v>44749</v>
      </c>
      <c r="D170" t="s">
        <v>908</v>
      </c>
      <c r="E170">
        <v>7751</v>
      </c>
      <c r="F170">
        <v>208</v>
      </c>
      <c r="G170">
        <v>2</v>
      </c>
      <c r="H170">
        <v>9</v>
      </c>
      <c r="I170">
        <v>0</v>
      </c>
      <c r="J170">
        <v>41</v>
      </c>
      <c r="K170">
        <v>0</v>
      </c>
      <c r="L170">
        <v>1</v>
      </c>
      <c r="M170">
        <v>0</v>
      </c>
      <c r="N170">
        <v>1</v>
      </c>
      <c r="O170">
        <v>8</v>
      </c>
      <c r="P170">
        <v>8</v>
      </c>
      <c r="Q170">
        <v>0</v>
      </c>
      <c r="R170">
        <v>7</v>
      </c>
      <c r="S170">
        <v>9</v>
      </c>
      <c r="T170">
        <v>1</v>
      </c>
      <c r="U170">
        <v>0</v>
      </c>
      <c r="V170">
        <v>1</v>
      </c>
      <c r="W170">
        <v>1</v>
      </c>
      <c r="X170">
        <v>1</v>
      </c>
      <c r="Y170">
        <v>9</v>
      </c>
      <c r="Z170">
        <v>1</v>
      </c>
      <c r="AA170" t="s">
        <v>909</v>
      </c>
      <c r="AB170" t="s">
        <v>803</v>
      </c>
      <c r="AC170" t="s">
        <v>897</v>
      </c>
      <c r="AD170" t="s">
        <v>898</v>
      </c>
    </row>
    <row r="171" spans="1:30" x14ac:dyDescent="0.25">
      <c r="A171" t="s">
        <v>1435</v>
      </c>
      <c r="B171">
        <v>44713</v>
      </c>
      <c r="C171">
        <v>44749</v>
      </c>
      <c r="D171" t="s">
        <v>881</v>
      </c>
      <c r="E171">
        <v>3533</v>
      </c>
      <c r="F171">
        <v>109</v>
      </c>
      <c r="G171">
        <v>0</v>
      </c>
      <c r="H171">
        <v>3</v>
      </c>
      <c r="I171">
        <v>0</v>
      </c>
      <c r="J171">
        <v>26</v>
      </c>
      <c r="K171">
        <v>0</v>
      </c>
      <c r="L171">
        <v>0</v>
      </c>
      <c r="M171">
        <v>0</v>
      </c>
      <c r="N171">
        <v>0</v>
      </c>
      <c r="O171">
        <v>0</v>
      </c>
      <c r="P171">
        <v>3</v>
      </c>
      <c r="Q171">
        <v>0</v>
      </c>
      <c r="R171">
        <v>1</v>
      </c>
      <c r="S171">
        <v>3</v>
      </c>
      <c r="T171">
        <v>0</v>
      </c>
      <c r="U171">
        <v>0</v>
      </c>
      <c r="V171">
        <v>0</v>
      </c>
      <c r="W171">
        <v>0</v>
      </c>
      <c r="X171">
        <v>0</v>
      </c>
      <c r="Y171">
        <v>3</v>
      </c>
      <c r="Z171">
        <v>0</v>
      </c>
      <c r="AA171" t="s">
        <v>882</v>
      </c>
      <c r="AB171" t="s">
        <v>803</v>
      </c>
      <c r="AC171" t="s">
        <v>1451</v>
      </c>
      <c r="AD171" t="s">
        <v>1452</v>
      </c>
    </row>
    <row r="172" spans="1:30" x14ac:dyDescent="0.25">
      <c r="A172" t="s">
        <v>1435</v>
      </c>
      <c r="B172">
        <v>44713</v>
      </c>
      <c r="C172">
        <v>44749</v>
      </c>
      <c r="D172" t="s">
        <v>566</v>
      </c>
      <c r="E172">
        <v>12378</v>
      </c>
      <c r="F172">
        <v>606</v>
      </c>
      <c r="G172">
        <v>6</v>
      </c>
      <c r="H172">
        <v>66</v>
      </c>
      <c r="I172">
        <v>1</v>
      </c>
      <c r="J172">
        <v>181</v>
      </c>
      <c r="K172">
        <v>6</v>
      </c>
      <c r="L172">
        <v>11</v>
      </c>
      <c r="M172">
        <v>4</v>
      </c>
      <c r="N172">
        <v>1</v>
      </c>
      <c r="O172">
        <v>49</v>
      </c>
      <c r="P172">
        <v>65</v>
      </c>
      <c r="Q172">
        <v>0</v>
      </c>
      <c r="R172">
        <v>35</v>
      </c>
      <c r="S172">
        <v>65</v>
      </c>
      <c r="T172">
        <v>13</v>
      </c>
      <c r="U172">
        <v>0</v>
      </c>
      <c r="V172">
        <v>17</v>
      </c>
      <c r="W172">
        <v>17</v>
      </c>
      <c r="X172">
        <v>17</v>
      </c>
      <c r="Y172">
        <v>66</v>
      </c>
      <c r="Z172">
        <v>17</v>
      </c>
      <c r="AA172" t="s">
        <v>567</v>
      </c>
      <c r="AB172" t="s">
        <v>387</v>
      </c>
      <c r="AC172" t="s">
        <v>508</v>
      </c>
      <c r="AD172" t="s">
        <v>509</v>
      </c>
    </row>
    <row r="173" spans="1:30" x14ac:dyDescent="0.25">
      <c r="A173" t="s">
        <v>1435</v>
      </c>
      <c r="B173">
        <v>44713</v>
      </c>
      <c r="C173">
        <v>44749</v>
      </c>
      <c r="D173" t="s">
        <v>859</v>
      </c>
      <c r="E173">
        <v>3387</v>
      </c>
      <c r="F173">
        <v>142</v>
      </c>
      <c r="G173">
        <v>0</v>
      </c>
      <c r="H173">
        <v>9</v>
      </c>
      <c r="I173">
        <v>0</v>
      </c>
      <c r="J173">
        <v>21</v>
      </c>
      <c r="K173">
        <v>0</v>
      </c>
      <c r="L173">
        <v>0</v>
      </c>
      <c r="M173">
        <v>0</v>
      </c>
      <c r="N173">
        <v>0</v>
      </c>
      <c r="O173">
        <v>7</v>
      </c>
      <c r="P173">
        <v>11</v>
      </c>
      <c r="Q173">
        <v>0</v>
      </c>
      <c r="R173">
        <v>3</v>
      </c>
      <c r="S173">
        <v>10</v>
      </c>
      <c r="T173">
        <v>1</v>
      </c>
      <c r="U173">
        <v>0</v>
      </c>
      <c r="V173">
        <v>1</v>
      </c>
      <c r="W173">
        <v>1</v>
      </c>
      <c r="X173">
        <v>1</v>
      </c>
      <c r="Y173">
        <v>12</v>
      </c>
      <c r="Z173">
        <v>1</v>
      </c>
      <c r="AA173" t="s">
        <v>860</v>
      </c>
      <c r="AB173" t="s">
        <v>803</v>
      </c>
      <c r="AC173" t="s">
        <v>849</v>
      </c>
      <c r="AD173" t="s">
        <v>850</v>
      </c>
    </row>
    <row r="174" spans="1:30" x14ac:dyDescent="0.25">
      <c r="A174" t="s">
        <v>1435</v>
      </c>
      <c r="B174">
        <v>44713</v>
      </c>
      <c r="C174">
        <v>44749</v>
      </c>
      <c r="D174" t="s">
        <v>78</v>
      </c>
      <c r="E174">
        <v>7565</v>
      </c>
      <c r="F174">
        <v>279</v>
      </c>
      <c r="G174">
        <v>0</v>
      </c>
      <c r="H174">
        <v>54</v>
      </c>
      <c r="I174">
        <v>0</v>
      </c>
      <c r="J174">
        <v>47</v>
      </c>
      <c r="K174">
        <v>1</v>
      </c>
      <c r="L174">
        <v>1</v>
      </c>
      <c r="M174">
        <v>0</v>
      </c>
      <c r="N174">
        <v>0</v>
      </c>
      <c r="O174">
        <v>22</v>
      </c>
      <c r="P174">
        <v>54</v>
      </c>
      <c r="Q174">
        <v>0</v>
      </c>
      <c r="R174">
        <v>28</v>
      </c>
      <c r="S174">
        <v>57</v>
      </c>
      <c r="T174">
        <v>9</v>
      </c>
      <c r="U174">
        <v>0</v>
      </c>
      <c r="V174">
        <v>9</v>
      </c>
      <c r="W174">
        <v>9</v>
      </c>
      <c r="X174">
        <v>9</v>
      </c>
      <c r="Y174">
        <v>57</v>
      </c>
      <c r="Z174">
        <v>9</v>
      </c>
      <c r="AA174" t="s">
        <v>79</v>
      </c>
      <c r="AB174" t="s">
        <v>16</v>
      </c>
      <c r="AC174" t="s">
        <v>69</v>
      </c>
      <c r="AD174" t="s">
        <v>1583</v>
      </c>
    </row>
    <row r="175" spans="1:30" x14ac:dyDescent="0.25">
      <c r="A175" t="s">
        <v>1435</v>
      </c>
      <c r="B175">
        <v>44713</v>
      </c>
      <c r="C175">
        <v>44749</v>
      </c>
      <c r="D175" t="s">
        <v>173</v>
      </c>
      <c r="E175">
        <v>20671</v>
      </c>
      <c r="F175">
        <v>862</v>
      </c>
      <c r="G175">
        <v>2</v>
      </c>
      <c r="H175">
        <v>75</v>
      </c>
      <c r="I175">
        <v>2</v>
      </c>
      <c r="J175">
        <v>438</v>
      </c>
      <c r="K175">
        <v>10</v>
      </c>
      <c r="L175">
        <v>5</v>
      </c>
      <c r="M175">
        <v>2</v>
      </c>
      <c r="N175">
        <v>9</v>
      </c>
      <c r="O175">
        <v>66</v>
      </c>
      <c r="P175">
        <v>85</v>
      </c>
      <c r="Q175">
        <v>1</v>
      </c>
      <c r="R175">
        <v>59</v>
      </c>
      <c r="S175">
        <v>90</v>
      </c>
      <c r="T175">
        <v>49</v>
      </c>
      <c r="U175">
        <v>2</v>
      </c>
      <c r="V175">
        <v>52</v>
      </c>
      <c r="W175">
        <v>48</v>
      </c>
      <c r="X175">
        <v>50</v>
      </c>
      <c r="Y175">
        <v>92</v>
      </c>
      <c r="Z175">
        <v>52</v>
      </c>
      <c r="AA175" t="s">
        <v>174</v>
      </c>
      <c r="AB175" t="s">
        <v>16</v>
      </c>
      <c r="AC175" t="s">
        <v>168</v>
      </c>
      <c r="AD175" t="s">
        <v>1473</v>
      </c>
    </row>
    <row r="176" spans="1:30" x14ac:dyDescent="0.25">
      <c r="A176" t="s">
        <v>1435</v>
      </c>
      <c r="B176">
        <v>44713</v>
      </c>
      <c r="C176">
        <v>44749</v>
      </c>
      <c r="D176" t="s">
        <v>115</v>
      </c>
      <c r="E176">
        <v>9217</v>
      </c>
      <c r="F176">
        <v>290</v>
      </c>
      <c r="G176">
        <v>0</v>
      </c>
      <c r="H176">
        <v>41</v>
      </c>
      <c r="I176">
        <v>1</v>
      </c>
      <c r="J176">
        <v>77</v>
      </c>
      <c r="K176">
        <v>1</v>
      </c>
      <c r="L176">
        <v>2</v>
      </c>
      <c r="M176">
        <v>0</v>
      </c>
      <c r="N176">
        <v>6</v>
      </c>
      <c r="O176">
        <v>35</v>
      </c>
      <c r="P176">
        <v>41</v>
      </c>
      <c r="Q176">
        <v>0</v>
      </c>
      <c r="R176">
        <v>11</v>
      </c>
      <c r="S176">
        <v>42</v>
      </c>
      <c r="T176">
        <v>6</v>
      </c>
      <c r="U176">
        <v>0</v>
      </c>
      <c r="V176">
        <v>7</v>
      </c>
      <c r="W176">
        <v>7</v>
      </c>
      <c r="X176">
        <v>6</v>
      </c>
      <c r="Y176">
        <v>42</v>
      </c>
      <c r="Z176">
        <v>7</v>
      </c>
      <c r="AA176" t="s">
        <v>116</v>
      </c>
      <c r="AB176" t="s">
        <v>16</v>
      </c>
      <c r="AC176" t="s">
        <v>90</v>
      </c>
      <c r="AD176" t="s">
        <v>91</v>
      </c>
    </row>
    <row r="177" spans="1:30" x14ac:dyDescent="0.25">
      <c r="A177" t="s">
        <v>1435</v>
      </c>
      <c r="B177">
        <v>44713</v>
      </c>
      <c r="C177">
        <v>44749</v>
      </c>
      <c r="D177" t="s">
        <v>412</v>
      </c>
      <c r="E177">
        <v>3947</v>
      </c>
      <c r="F177">
        <v>117</v>
      </c>
      <c r="G177">
        <v>0</v>
      </c>
      <c r="H177">
        <v>18</v>
      </c>
      <c r="I177">
        <v>0</v>
      </c>
      <c r="J177">
        <v>49</v>
      </c>
      <c r="K177">
        <v>1</v>
      </c>
      <c r="L177">
        <v>0</v>
      </c>
      <c r="M177">
        <v>0</v>
      </c>
      <c r="N177">
        <v>2</v>
      </c>
      <c r="O177">
        <v>14</v>
      </c>
      <c r="P177">
        <v>19</v>
      </c>
      <c r="Q177">
        <v>0</v>
      </c>
      <c r="R177">
        <v>4</v>
      </c>
      <c r="S177">
        <v>23</v>
      </c>
      <c r="T177">
        <v>14</v>
      </c>
      <c r="U177">
        <v>0</v>
      </c>
      <c r="V177">
        <v>17</v>
      </c>
      <c r="W177">
        <v>15</v>
      </c>
      <c r="X177">
        <v>15</v>
      </c>
      <c r="Y177">
        <v>23</v>
      </c>
      <c r="Z177">
        <v>17</v>
      </c>
      <c r="AA177" t="s">
        <v>413</v>
      </c>
      <c r="AB177" t="s">
        <v>387</v>
      </c>
      <c r="AC177" t="s">
        <v>389</v>
      </c>
      <c r="AD177" t="s">
        <v>390</v>
      </c>
    </row>
    <row r="178" spans="1:30" x14ac:dyDescent="0.25">
      <c r="A178" t="s">
        <v>1435</v>
      </c>
      <c r="B178">
        <v>44713</v>
      </c>
      <c r="C178">
        <v>44749</v>
      </c>
      <c r="D178" t="s">
        <v>419</v>
      </c>
      <c r="E178">
        <v>3426</v>
      </c>
      <c r="F178">
        <v>128</v>
      </c>
      <c r="G178">
        <v>1</v>
      </c>
      <c r="H178">
        <v>16</v>
      </c>
      <c r="I178">
        <v>0</v>
      </c>
      <c r="J178">
        <v>58</v>
      </c>
      <c r="K178">
        <v>2</v>
      </c>
      <c r="L178">
        <v>0</v>
      </c>
      <c r="M178">
        <v>0</v>
      </c>
      <c r="N178">
        <v>1</v>
      </c>
      <c r="O178">
        <v>5</v>
      </c>
      <c r="P178">
        <v>18</v>
      </c>
      <c r="Q178">
        <v>0</v>
      </c>
      <c r="R178">
        <v>10</v>
      </c>
      <c r="S178">
        <v>18</v>
      </c>
      <c r="T178">
        <v>10</v>
      </c>
      <c r="U178">
        <v>0</v>
      </c>
      <c r="V178">
        <v>15</v>
      </c>
      <c r="W178">
        <v>15</v>
      </c>
      <c r="X178">
        <v>15</v>
      </c>
      <c r="Y178">
        <v>18</v>
      </c>
      <c r="Z178">
        <v>15</v>
      </c>
      <c r="AA178" t="s">
        <v>420</v>
      </c>
      <c r="AB178" t="s">
        <v>387</v>
      </c>
      <c r="AC178" t="s">
        <v>389</v>
      </c>
      <c r="AD178" t="s">
        <v>390</v>
      </c>
    </row>
    <row r="179" spans="1:30" x14ac:dyDescent="0.25">
      <c r="A179" t="s">
        <v>1435</v>
      </c>
      <c r="B179">
        <v>44713</v>
      </c>
      <c r="C179">
        <v>44749</v>
      </c>
      <c r="D179" t="s">
        <v>166</v>
      </c>
      <c r="E179">
        <v>5380</v>
      </c>
      <c r="F179">
        <v>140</v>
      </c>
      <c r="G179">
        <v>0</v>
      </c>
      <c r="H179">
        <v>4</v>
      </c>
      <c r="I179">
        <v>0</v>
      </c>
      <c r="J179">
        <v>62</v>
      </c>
      <c r="K179">
        <v>0</v>
      </c>
      <c r="L179">
        <v>0</v>
      </c>
      <c r="M179">
        <v>0</v>
      </c>
      <c r="N179">
        <v>1</v>
      </c>
      <c r="O179">
        <v>0</v>
      </c>
      <c r="P179">
        <v>4</v>
      </c>
      <c r="Q179">
        <v>0</v>
      </c>
      <c r="R179">
        <v>2</v>
      </c>
      <c r="S179">
        <v>4</v>
      </c>
      <c r="T179">
        <v>1</v>
      </c>
      <c r="U179">
        <v>0</v>
      </c>
      <c r="V179">
        <v>2</v>
      </c>
      <c r="W179">
        <v>2</v>
      </c>
      <c r="X179">
        <v>2</v>
      </c>
      <c r="Y179">
        <v>4</v>
      </c>
      <c r="Z179">
        <v>2</v>
      </c>
      <c r="AA179" t="s">
        <v>167</v>
      </c>
      <c r="AB179" t="s">
        <v>16</v>
      </c>
      <c r="AC179" t="s">
        <v>168</v>
      </c>
      <c r="AD179" t="s">
        <v>1473</v>
      </c>
    </row>
    <row r="180" spans="1:30" x14ac:dyDescent="0.25">
      <c r="A180" t="s">
        <v>1435</v>
      </c>
      <c r="B180">
        <v>44713</v>
      </c>
      <c r="C180">
        <v>44749</v>
      </c>
      <c r="D180" t="s">
        <v>481</v>
      </c>
      <c r="E180">
        <v>3447</v>
      </c>
      <c r="F180">
        <v>135</v>
      </c>
      <c r="G180">
        <v>0</v>
      </c>
      <c r="H180">
        <v>8</v>
      </c>
      <c r="I180">
        <v>0</v>
      </c>
      <c r="J180">
        <v>53</v>
      </c>
      <c r="K180">
        <v>0</v>
      </c>
      <c r="L180">
        <v>0</v>
      </c>
      <c r="M180">
        <v>0</v>
      </c>
      <c r="N180">
        <v>0</v>
      </c>
      <c r="O180">
        <v>0</v>
      </c>
      <c r="P180">
        <v>8</v>
      </c>
      <c r="Q180">
        <v>0</v>
      </c>
      <c r="R180">
        <v>2</v>
      </c>
      <c r="S180">
        <v>8</v>
      </c>
      <c r="T180">
        <v>0</v>
      </c>
      <c r="U180">
        <v>0</v>
      </c>
      <c r="V180">
        <v>1</v>
      </c>
      <c r="W180">
        <v>2</v>
      </c>
      <c r="X180">
        <v>2</v>
      </c>
      <c r="Y180">
        <v>8</v>
      </c>
      <c r="Z180">
        <v>2</v>
      </c>
      <c r="AA180" t="s">
        <v>482</v>
      </c>
      <c r="AB180" t="s">
        <v>387</v>
      </c>
      <c r="AC180" t="s">
        <v>448</v>
      </c>
      <c r="AD180" t="s">
        <v>449</v>
      </c>
    </row>
    <row r="181" spans="1:30" x14ac:dyDescent="0.25">
      <c r="A181" t="s">
        <v>1435</v>
      </c>
      <c r="B181">
        <v>44713</v>
      </c>
      <c r="C181">
        <v>44749</v>
      </c>
      <c r="D181" t="s">
        <v>536</v>
      </c>
      <c r="E181">
        <v>12418</v>
      </c>
      <c r="F181">
        <v>567</v>
      </c>
      <c r="G181">
        <v>0</v>
      </c>
      <c r="H181">
        <v>65</v>
      </c>
      <c r="I181">
        <v>0</v>
      </c>
      <c r="J181">
        <v>237</v>
      </c>
      <c r="K181">
        <v>0</v>
      </c>
      <c r="L181">
        <v>0</v>
      </c>
      <c r="M181">
        <v>0</v>
      </c>
      <c r="N181">
        <v>3</v>
      </c>
      <c r="O181">
        <v>14</v>
      </c>
      <c r="P181">
        <v>68</v>
      </c>
      <c r="Q181">
        <v>0</v>
      </c>
      <c r="R181">
        <v>36</v>
      </c>
      <c r="S181">
        <v>68</v>
      </c>
      <c r="T181">
        <v>0</v>
      </c>
      <c r="U181">
        <v>0</v>
      </c>
      <c r="V181">
        <v>12</v>
      </c>
      <c r="W181">
        <v>12</v>
      </c>
      <c r="X181">
        <v>12</v>
      </c>
      <c r="Y181">
        <v>68</v>
      </c>
      <c r="Z181">
        <v>12</v>
      </c>
      <c r="AA181" t="s">
        <v>537</v>
      </c>
      <c r="AB181" t="s">
        <v>387</v>
      </c>
      <c r="AC181" t="s">
        <v>508</v>
      </c>
      <c r="AD181" t="s">
        <v>509</v>
      </c>
    </row>
    <row r="182" spans="1:30" x14ac:dyDescent="0.25">
      <c r="A182" t="s">
        <v>1435</v>
      </c>
      <c r="B182">
        <v>44713</v>
      </c>
      <c r="C182">
        <v>44749</v>
      </c>
      <c r="D182" t="s">
        <v>571</v>
      </c>
      <c r="E182">
        <v>3376</v>
      </c>
      <c r="F182">
        <v>165</v>
      </c>
      <c r="G182">
        <v>0</v>
      </c>
      <c r="H182">
        <v>2</v>
      </c>
      <c r="I182">
        <v>0</v>
      </c>
      <c r="J182">
        <v>53</v>
      </c>
      <c r="K182">
        <v>0</v>
      </c>
      <c r="L182">
        <v>0</v>
      </c>
      <c r="M182">
        <v>0</v>
      </c>
      <c r="N182">
        <v>0</v>
      </c>
      <c r="O182">
        <v>1</v>
      </c>
      <c r="P182">
        <v>4</v>
      </c>
      <c r="Q182">
        <v>1</v>
      </c>
      <c r="R182">
        <v>0</v>
      </c>
      <c r="S182">
        <v>4</v>
      </c>
      <c r="T182">
        <v>0</v>
      </c>
      <c r="U182">
        <v>0</v>
      </c>
      <c r="V182">
        <v>3</v>
      </c>
      <c r="W182">
        <v>3</v>
      </c>
      <c r="X182">
        <v>3</v>
      </c>
      <c r="Y182">
        <v>4</v>
      </c>
      <c r="Z182">
        <v>3</v>
      </c>
      <c r="AA182" t="s">
        <v>572</v>
      </c>
      <c r="AB182" t="s">
        <v>387</v>
      </c>
      <c r="AC182" t="s">
        <v>508</v>
      </c>
      <c r="AD182" t="s">
        <v>509</v>
      </c>
    </row>
    <row r="183" spans="1:30" x14ac:dyDescent="0.25">
      <c r="A183" t="s">
        <v>1435</v>
      </c>
      <c r="B183">
        <v>44713</v>
      </c>
      <c r="C183">
        <v>44749</v>
      </c>
      <c r="D183" t="s">
        <v>513</v>
      </c>
      <c r="E183">
        <v>9327</v>
      </c>
      <c r="F183">
        <v>389</v>
      </c>
      <c r="G183">
        <v>0</v>
      </c>
      <c r="H183">
        <v>15</v>
      </c>
      <c r="I183">
        <v>0</v>
      </c>
      <c r="J183">
        <v>104</v>
      </c>
      <c r="K183">
        <v>0</v>
      </c>
      <c r="L183">
        <v>2</v>
      </c>
      <c r="M183">
        <v>0</v>
      </c>
      <c r="N183">
        <v>1</v>
      </c>
      <c r="O183">
        <v>7</v>
      </c>
      <c r="P183">
        <v>16</v>
      </c>
      <c r="Q183">
        <v>0</v>
      </c>
      <c r="R183">
        <v>9</v>
      </c>
      <c r="S183">
        <v>16</v>
      </c>
      <c r="T183">
        <v>1</v>
      </c>
      <c r="U183">
        <v>0</v>
      </c>
      <c r="V183">
        <v>9</v>
      </c>
      <c r="W183">
        <v>9</v>
      </c>
      <c r="X183">
        <v>8</v>
      </c>
      <c r="Y183">
        <v>17</v>
      </c>
      <c r="Z183">
        <v>9</v>
      </c>
      <c r="AA183" t="s">
        <v>514</v>
      </c>
      <c r="AB183" t="s">
        <v>387</v>
      </c>
      <c r="AC183" t="s">
        <v>508</v>
      </c>
      <c r="AD183" t="s">
        <v>509</v>
      </c>
    </row>
    <row r="184" spans="1:30" x14ac:dyDescent="0.25">
      <c r="A184" t="s">
        <v>1435</v>
      </c>
      <c r="B184">
        <v>44713</v>
      </c>
      <c r="C184">
        <v>44749</v>
      </c>
      <c r="D184" t="s">
        <v>88</v>
      </c>
      <c r="E184">
        <v>11360</v>
      </c>
      <c r="F184">
        <v>513</v>
      </c>
      <c r="G184">
        <v>4</v>
      </c>
      <c r="H184">
        <v>37</v>
      </c>
      <c r="I184">
        <v>1</v>
      </c>
      <c r="J184">
        <v>76</v>
      </c>
      <c r="K184">
        <v>0</v>
      </c>
      <c r="L184">
        <v>0</v>
      </c>
      <c r="M184">
        <v>1</v>
      </c>
      <c r="N184">
        <v>1</v>
      </c>
      <c r="O184">
        <v>20</v>
      </c>
      <c r="P184">
        <v>39</v>
      </c>
      <c r="Q184">
        <v>0</v>
      </c>
      <c r="R184">
        <v>21</v>
      </c>
      <c r="S184">
        <v>41</v>
      </c>
      <c r="T184">
        <v>5</v>
      </c>
      <c r="U184">
        <v>0</v>
      </c>
      <c r="V184">
        <v>8</v>
      </c>
      <c r="W184">
        <v>7</v>
      </c>
      <c r="X184">
        <v>8</v>
      </c>
      <c r="Y184">
        <v>41</v>
      </c>
      <c r="Z184">
        <v>8</v>
      </c>
      <c r="AA184" t="s">
        <v>89</v>
      </c>
      <c r="AB184" t="s">
        <v>16</v>
      </c>
      <c r="AC184" t="s">
        <v>90</v>
      </c>
      <c r="AD184" t="s">
        <v>91</v>
      </c>
    </row>
    <row r="185" spans="1:30" x14ac:dyDescent="0.25">
      <c r="A185" t="s">
        <v>1435</v>
      </c>
      <c r="B185">
        <v>44713</v>
      </c>
      <c r="C185">
        <v>44749</v>
      </c>
      <c r="D185" t="s">
        <v>178</v>
      </c>
      <c r="E185">
        <v>7327</v>
      </c>
      <c r="F185">
        <v>317</v>
      </c>
      <c r="G185">
        <v>19</v>
      </c>
      <c r="H185">
        <v>22</v>
      </c>
      <c r="I185">
        <v>0</v>
      </c>
      <c r="J185">
        <v>107</v>
      </c>
      <c r="K185">
        <v>0</v>
      </c>
      <c r="L185">
        <v>1</v>
      </c>
      <c r="M185">
        <v>1</v>
      </c>
      <c r="N185">
        <v>1</v>
      </c>
      <c r="O185">
        <v>20</v>
      </c>
      <c r="P185">
        <v>23</v>
      </c>
      <c r="Q185">
        <v>19</v>
      </c>
      <c r="R185">
        <v>21</v>
      </c>
      <c r="S185">
        <v>22</v>
      </c>
      <c r="T185">
        <v>1</v>
      </c>
      <c r="U185">
        <v>1</v>
      </c>
      <c r="V185">
        <v>1</v>
      </c>
      <c r="W185">
        <v>1</v>
      </c>
      <c r="X185">
        <v>1</v>
      </c>
      <c r="Y185">
        <v>23</v>
      </c>
      <c r="Z185">
        <v>1</v>
      </c>
      <c r="AA185" t="s">
        <v>179</v>
      </c>
      <c r="AB185" t="s">
        <v>16</v>
      </c>
      <c r="AC185" t="s">
        <v>168</v>
      </c>
      <c r="AD185" t="s">
        <v>1473</v>
      </c>
    </row>
    <row r="186" spans="1:30" x14ac:dyDescent="0.25">
      <c r="A186" t="s">
        <v>1435</v>
      </c>
      <c r="B186">
        <v>44713</v>
      </c>
      <c r="C186">
        <v>44749</v>
      </c>
      <c r="D186" t="s">
        <v>430</v>
      </c>
      <c r="E186">
        <v>17240</v>
      </c>
      <c r="F186">
        <v>646</v>
      </c>
      <c r="G186">
        <v>1</v>
      </c>
      <c r="H186">
        <v>77</v>
      </c>
      <c r="I186">
        <v>1</v>
      </c>
      <c r="J186">
        <v>195</v>
      </c>
      <c r="K186">
        <v>1</v>
      </c>
      <c r="L186">
        <v>5</v>
      </c>
      <c r="M186">
        <v>3</v>
      </c>
      <c r="N186">
        <v>15</v>
      </c>
      <c r="O186">
        <v>25</v>
      </c>
      <c r="P186">
        <v>83</v>
      </c>
      <c r="Q186">
        <v>2</v>
      </c>
      <c r="R186">
        <v>33</v>
      </c>
      <c r="S186">
        <v>85</v>
      </c>
      <c r="T186">
        <v>26</v>
      </c>
      <c r="U186">
        <v>3</v>
      </c>
      <c r="V186">
        <v>26</v>
      </c>
      <c r="W186">
        <v>22</v>
      </c>
      <c r="X186">
        <v>26</v>
      </c>
      <c r="Y186">
        <v>85</v>
      </c>
      <c r="Z186">
        <v>26</v>
      </c>
      <c r="AA186" t="s">
        <v>431</v>
      </c>
      <c r="AB186" t="s">
        <v>387</v>
      </c>
      <c r="AC186" t="s">
        <v>432</v>
      </c>
      <c r="AD186" t="s">
        <v>433</v>
      </c>
    </row>
    <row r="187" spans="1:30" x14ac:dyDescent="0.25">
      <c r="A187" t="s">
        <v>1435</v>
      </c>
      <c r="B187">
        <v>44713</v>
      </c>
      <c r="C187">
        <v>44749</v>
      </c>
      <c r="D187" t="s">
        <v>417</v>
      </c>
      <c r="E187">
        <v>4426</v>
      </c>
      <c r="F187">
        <v>201</v>
      </c>
      <c r="G187">
        <v>41</v>
      </c>
      <c r="H187">
        <v>51</v>
      </c>
      <c r="I187">
        <v>0</v>
      </c>
      <c r="J187">
        <v>76</v>
      </c>
      <c r="K187">
        <v>8</v>
      </c>
      <c r="L187">
        <v>11</v>
      </c>
      <c r="M187">
        <v>18</v>
      </c>
      <c r="N187">
        <v>17</v>
      </c>
      <c r="O187">
        <v>47</v>
      </c>
      <c r="P187">
        <v>52</v>
      </c>
      <c r="Q187">
        <v>3</v>
      </c>
      <c r="R187">
        <v>32</v>
      </c>
      <c r="S187">
        <v>53</v>
      </c>
      <c r="T187">
        <v>19</v>
      </c>
      <c r="U187">
        <v>0</v>
      </c>
      <c r="V187">
        <v>19</v>
      </c>
      <c r="W187">
        <v>19</v>
      </c>
      <c r="X187">
        <v>19</v>
      </c>
      <c r="Y187">
        <v>53</v>
      </c>
      <c r="Z187">
        <v>19</v>
      </c>
      <c r="AA187" t="s">
        <v>418</v>
      </c>
      <c r="AB187" t="s">
        <v>387</v>
      </c>
      <c r="AC187" t="s">
        <v>389</v>
      </c>
      <c r="AD187" t="s">
        <v>390</v>
      </c>
    </row>
    <row r="188" spans="1:30" x14ac:dyDescent="0.25">
      <c r="A188" t="s">
        <v>1435</v>
      </c>
      <c r="B188">
        <v>44713</v>
      </c>
      <c r="C188">
        <v>44749</v>
      </c>
      <c r="D188" t="s">
        <v>142</v>
      </c>
      <c r="E188">
        <v>9711</v>
      </c>
      <c r="F188">
        <v>396</v>
      </c>
      <c r="G188">
        <v>0</v>
      </c>
      <c r="H188">
        <v>7</v>
      </c>
      <c r="I188">
        <v>0</v>
      </c>
      <c r="J188">
        <v>156</v>
      </c>
      <c r="K188">
        <v>0</v>
      </c>
      <c r="L188">
        <v>0</v>
      </c>
      <c r="M188">
        <v>0</v>
      </c>
      <c r="N188">
        <v>1</v>
      </c>
      <c r="O188">
        <v>6</v>
      </c>
      <c r="P188">
        <v>9</v>
      </c>
      <c r="Q188">
        <v>0</v>
      </c>
      <c r="R188">
        <v>3</v>
      </c>
      <c r="S188">
        <v>10</v>
      </c>
      <c r="T188">
        <v>2</v>
      </c>
      <c r="U188">
        <v>0</v>
      </c>
      <c r="V188">
        <v>5</v>
      </c>
      <c r="W188">
        <v>4</v>
      </c>
      <c r="X188">
        <v>5</v>
      </c>
      <c r="Y188">
        <v>10</v>
      </c>
      <c r="Z188">
        <v>5</v>
      </c>
      <c r="AA188" t="s">
        <v>143</v>
      </c>
      <c r="AB188" t="s">
        <v>16</v>
      </c>
      <c r="AC188" t="s">
        <v>127</v>
      </c>
      <c r="AD188" t="s">
        <v>128</v>
      </c>
    </row>
    <row r="189" spans="1:30" x14ac:dyDescent="0.25">
      <c r="A189" t="s">
        <v>1435</v>
      </c>
      <c r="B189">
        <v>44713</v>
      </c>
      <c r="C189">
        <v>44749</v>
      </c>
      <c r="D189" t="s">
        <v>83</v>
      </c>
      <c r="E189">
        <v>2308</v>
      </c>
      <c r="F189">
        <v>42</v>
      </c>
      <c r="G189">
        <v>0</v>
      </c>
      <c r="H189">
        <v>3</v>
      </c>
      <c r="I189">
        <v>0</v>
      </c>
      <c r="J189">
        <v>7</v>
      </c>
      <c r="K189">
        <v>0</v>
      </c>
      <c r="L189">
        <v>0</v>
      </c>
      <c r="M189">
        <v>0</v>
      </c>
      <c r="N189">
        <v>0</v>
      </c>
      <c r="O189">
        <v>0</v>
      </c>
      <c r="P189">
        <v>3</v>
      </c>
      <c r="Q189">
        <v>0</v>
      </c>
      <c r="R189">
        <v>0</v>
      </c>
      <c r="S189">
        <v>3</v>
      </c>
      <c r="T189">
        <v>0</v>
      </c>
      <c r="U189">
        <v>0</v>
      </c>
      <c r="V189">
        <v>0</v>
      </c>
      <c r="W189">
        <v>0</v>
      </c>
      <c r="X189">
        <v>0</v>
      </c>
      <c r="Y189">
        <v>3</v>
      </c>
      <c r="Z189">
        <v>0</v>
      </c>
      <c r="AA189" t="s">
        <v>84</v>
      </c>
      <c r="AB189" t="s">
        <v>16</v>
      </c>
      <c r="AC189" t="s">
        <v>69</v>
      </c>
      <c r="AD189" t="s">
        <v>1583</v>
      </c>
    </row>
    <row r="190" spans="1:30" x14ac:dyDescent="0.25">
      <c r="A190" t="s">
        <v>1435</v>
      </c>
      <c r="B190">
        <v>44713</v>
      </c>
      <c r="C190">
        <v>44749</v>
      </c>
      <c r="D190" t="s">
        <v>490</v>
      </c>
      <c r="E190">
        <v>13967</v>
      </c>
      <c r="F190">
        <v>631</v>
      </c>
      <c r="G190">
        <v>11</v>
      </c>
      <c r="H190">
        <v>58</v>
      </c>
      <c r="I190">
        <v>0</v>
      </c>
      <c r="J190">
        <v>272</v>
      </c>
      <c r="K190">
        <v>0</v>
      </c>
      <c r="L190">
        <v>1</v>
      </c>
      <c r="M190">
        <v>5</v>
      </c>
      <c r="N190">
        <v>2</v>
      </c>
      <c r="O190">
        <v>59</v>
      </c>
      <c r="P190">
        <v>59</v>
      </c>
      <c r="Q190">
        <v>9</v>
      </c>
      <c r="R190">
        <v>52</v>
      </c>
      <c r="S190">
        <v>61</v>
      </c>
      <c r="T190">
        <v>3</v>
      </c>
      <c r="U190">
        <v>3</v>
      </c>
      <c r="V190">
        <v>10</v>
      </c>
      <c r="W190">
        <v>9</v>
      </c>
      <c r="X190">
        <v>10</v>
      </c>
      <c r="Y190">
        <v>61</v>
      </c>
      <c r="Z190">
        <v>11</v>
      </c>
      <c r="AA190" t="s">
        <v>491</v>
      </c>
      <c r="AB190" t="s">
        <v>387</v>
      </c>
      <c r="AC190" t="s">
        <v>448</v>
      </c>
      <c r="AD190" t="s">
        <v>449</v>
      </c>
    </row>
    <row r="191" spans="1:30" x14ac:dyDescent="0.25">
      <c r="A191" t="s">
        <v>1435</v>
      </c>
      <c r="B191">
        <v>44713</v>
      </c>
      <c r="C191">
        <v>44749</v>
      </c>
      <c r="D191" t="s">
        <v>95</v>
      </c>
      <c r="E191">
        <v>2193</v>
      </c>
      <c r="F191">
        <v>76</v>
      </c>
      <c r="G191">
        <v>0</v>
      </c>
      <c r="H191">
        <v>10</v>
      </c>
      <c r="I191">
        <v>0</v>
      </c>
      <c r="J191">
        <v>31</v>
      </c>
      <c r="K191">
        <v>0</v>
      </c>
      <c r="L191">
        <v>0</v>
      </c>
      <c r="M191">
        <v>0</v>
      </c>
      <c r="N191">
        <v>0</v>
      </c>
      <c r="O191">
        <v>11</v>
      </c>
      <c r="P191">
        <v>12</v>
      </c>
      <c r="Q191">
        <v>0</v>
      </c>
      <c r="R191">
        <v>12</v>
      </c>
      <c r="S191">
        <v>12</v>
      </c>
      <c r="T191">
        <v>2</v>
      </c>
      <c r="U191">
        <v>0</v>
      </c>
      <c r="V191">
        <v>3</v>
      </c>
      <c r="W191">
        <v>3</v>
      </c>
      <c r="X191">
        <v>1</v>
      </c>
      <c r="Y191">
        <v>13</v>
      </c>
      <c r="Z191">
        <v>3</v>
      </c>
      <c r="AA191" t="s">
        <v>96</v>
      </c>
      <c r="AB191" t="s">
        <v>16</v>
      </c>
      <c r="AC191" t="s">
        <v>69</v>
      </c>
      <c r="AD191" t="s">
        <v>1583</v>
      </c>
    </row>
    <row r="192" spans="1:30" x14ac:dyDescent="0.25">
      <c r="A192" t="s">
        <v>1435</v>
      </c>
      <c r="B192">
        <v>44713</v>
      </c>
      <c r="C192">
        <v>44749</v>
      </c>
      <c r="D192" t="s">
        <v>147</v>
      </c>
      <c r="E192">
        <v>6972</v>
      </c>
      <c r="F192">
        <v>298</v>
      </c>
      <c r="G192">
        <v>2</v>
      </c>
      <c r="H192">
        <v>21</v>
      </c>
      <c r="I192">
        <v>0</v>
      </c>
      <c r="J192">
        <v>139</v>
      </c>
      <c r="K192">
        <v>3</v>
      </c>
      <c r="L192">
        <v>0</v>
      </c>
      <c r="M192">
        <v>2</v>
      </c>
      <c r="N192">
        <v>5</v>
      </c>
      <c r="O192">
        <v>17</v>
      </c>
      <c r="P192">
        <v>19</v>
      </c>
      <c r="Q192">
        <v>4</v>
      </c>
      <c r="R192">
        <v>13</v>
      </c>
      <c r="S192">
        <v>21</v>
      </c>
      <c r="T192">
        <v>6</v>
      </c>
      <c r="U192">
        <v>0</v>
      </c>
      <c r="V192">
        <v>7</v>
      </c>
      <c r="W192">
        <v>7</v>
      </c>
      <c r="X192">
        <v>6</v>
      </c>
      <c r="Y192">
        <v>22</v>
      </c>
      <c r="Z192">
        <v>7</v>
      </c>
      <c r="AA192" t="s">
        <v>148</v>
      </c>
      <c r="AB192" t="s">
        <v>16</v>
      </c>
      <c r="AC192" t="s">
        <v>127</v>
      </c>
      <c r="AD192" t="s">
        <v>128</v>
      </c>
    </row>
    <row r="193" spans="1:30" x14ac:dyDescent="0.25">
      <c r="A193" t="s">
        <v>1435</v>
      </c>
      <c r="B193">
        <v>44713</v>
      </c>
      <c r="C193">
        <v>44749</v>
      </c>
      <c r="D193" t="s">
        <v>152</v>
      </c>
      <c r="E193">
        <v>3894</v>
      </c>
      <c r="F193">
        <v>99</v>
      </c>
      <c r="G193">
        <v>0</v>
      </c>
      <c r="H193">
        <v>3</v>
      </c>
      <c r="I193">
        <v>0</v>
      </c>
      <c r="J193">
        <v>24</v>
      </c>
      <c r="K193">
        <v>0</v>
      </c>
      <c r="L193">
        <v>0</v>
      </c>
      <c r="M193">
        <v>0</v>
      </c>
      <c r="N193">
        <v>0</v>
      </c>
      <c r="O193">
        <v>0</v>
      </c>
      <c r="P193">
        <v>3</v>
      </c>
      <c r="Q193">
        <v>0</v>
      </c>
      <c r="R193">
        <v>3</v>
      </c>
      <c r="S193">
        <v>3</v>
      </c>
      <c r="T193">
        <v>0</v>
      </c>
      <c r="U193">
        <v>0</v>
      </c>
      <c r="V193">
        <v>0</v>
      </c>
      <c r="W193">
        <v>0</v>
      </c>
      <c r="X193">
        <v>0</v>
      </c>
      <c r="Y193">
        <v>3</v>
      </c>
      <c r="Z193">
        <v>0</v>
      </c>
      <c r="AA193" t="s">
        <v>153</v>
      </c>
      <c r="AB193" t="s">
        <v>16</v>
      </c>
      <c r="AC193" t="s">
        <v>127</v>
      </c>
      <c r="AD193" t="s">
        <v>128</v>
      </c>
    </row>
    <row r="194" spans="1:30" x14ac:dyDescent="0.25">
      <c r="A194" t="s">
        <v>1435</v>
      </c>
      <c r="B194">
        <v>44713</v>
      </c>
      <c r="C194">
        <v>44749</v>
      </c>
      <c r="D194" t="s">
        <v>471</v>
      </c>
      <c r="E194">
        <v>6910</v>
      </c>
      <c r="F194">
        <v>311</v>
      </c>
      <c r="G194">
        <v>1</v>
      </c>
      <c r="H194">
        <v>43</v>
      </c>
      <c r="I194">
        <v>0</v>
      </c>
      <c r="J194">
        <v>137</v>
      </c>
      <c r="K194">
        <v>1</v>
      </c>
      <c r="L194">
        <v>0</v>
      </c>
      <c r="M194">
        <v>0</v>
      </c>
      <c r="N194">
        <v>5</v>
      </c>
      <c r="O194">
        <v>6</v>
      </c>
      <c r="P194">
        <v>43</v>
      </c>
      <c r="Q194">
        <v>0</v>
      </c>
      <c r="R194">
        <v>15</v>
      </c>
      <c r="S194">
        <v>43</v>
      </c>
      <c r="T194">
        <v>1</v>
      </c>
      <c r="U194">
        <v>0</v>
      </c>
      <c r="V194">
        <v>15</v>
      </c>
      <c r="W194">
        <v>15</v>
      </c>
      <c r="X194">
        <v>12</v>
      </c>
      <c r="Y194">
        <v>43</v>
      </c>
      <c r="Z194">
        <v>15</v>
      </c>
      <c r="AA194" t="s">
        <v>472</v>
      </c>
      <c r="AB194" t="s">
        <v>387</v>
      </c>
      <c r="AC194" t="s">
        <v>448</v>
      </c>
      <c r="AD194" t="s">
        <v>449</v>
      </c>
    </row>
    <row r="195" spans="1:30" x14ac:dyDescent="0.25">
      <c r="A195" t="s">
        <v>1435</v>
      </c>
      <c r="B195">
        <v>44713</v>
      </c>
      <c r="C195">
        <v>44749</v>
      </c>
      <c r="D195" t="s">
        <v>132</v>
      </c>
      <c r="E195">
        <v>5736</v>
      </c>
      <c r="F195">
        <v>190</v>
      </c>
      <c r="G195">
        <v>8</v>
      </c>
      <c r="H195">
        <v>20</v>
      </c>
      <c r="I195">
        <v>0</v>
      </c>
      <c r="J195">
        <v>98</v>
      </c>
      <c r="K195">
        <v>0</v>
      </c>
      <c r="L195">
        <v>0</v>
      </c>
      <c r="M195">
        <v>7</v>
      </c>
      <c r="N195">
        <v>7</v>
      </c>
      <c r="O195">
        <v>16</v>
      </c>
      <c r="P195">
        <v>21</v>
      </c>
      <c r="Q195">
        <v>1</v>
      </c>
      <c r="R195">
        <v>13</v>
      </c>
      <c r="S195">
        <v>21</v>
      </c>
      <c r="T195">
        <v>10</v>
      </c>
      <c r="U195">
        <v>0</v>
      </c>
      <c r="V195">
        <v>12</v>
      </c>
      <c r="W195">
        <v>13</v>
      </c>
      <c r="X195">
        <v>13</v>
      </c>
      <c r="Y195">
        <v>21</v>
      </c>
      <c r="Z195">
        <v>13</v>
      </c>
      <c r="AA195" t="s">
        <v>133</v>
      </c>
      <c r="AB195" t="s">
        <v>16</v>
      </c>
      <c r="AC195" t="s">
        <v>127</v>
      </c>
      <c r="AD195" t="s">
        <v>128</v>
      </c>
    </row>
    <row r="196" spans="1:30" x14ac:dyDescent="0.25">
      <c r="A196" t="s">
        <v>1435</v>
      </c>
      <c r="B196">
        <v>44713</v>
      </c>
      <c r="C196">
        <v>44749</v>
      </c>
      <c r="D196" t="s">
        <v>162</v>
      </c>
      <c r="E196">
        <v>4200</v>
      </c>
      <c r="F196">
        <v>169</v>
      </c>
      <c r="G196">
        <v>0</v>
      </c>
      <c r="H196">
        <v>10</v>
      </c>
      <c r="I196">
        <v>0</v>
      </c>
      <c r="J196">
        <v>41</v>
      </c>
      <c r="K196">
        <v>0</v>
      </c>
      <c r="L196">
        <v>0</v>
      </c>
      <c r="M196">
        <v>0</v>
      </c>
      <c r="N196">
        <v>0</v>
      </c>
      <c r="O196">
        <v>2</v>
      </c>
      <c r="P196">
        <v>11</v>
      </c>
      <c r="Q196">
        <v>0</v>
      </c>
      <c r="R196">
        <v>5</v>
      </c>
      <c r="S196">
        <v>9</v>
      </c>
      <c r="T196">
        <v>1</v>
      </c>
      <c r="U196">
        <v>0</v>
      </c>
      <c r="V196">
        <v>4</v>
      </c>
      <c r="W196">
        <v>4</v>
      </c>
      <c r="X196">
        <v>3</v>
      </c>
      <c r="Y196">
        <v>11</v>
      </c>
      <c r="Z196">
        <v>4</v>
      </c>
      <c r="AA196" t="s">
        <v>1584</v>
      </c>
      <c r="AB196" t="s">
        <v>16</v>
      </c>
      <c r="AC196" t="s">
        <v>127</v>
      </c>
      <c r="AD196" t="s">
        <v>128</v>
      </c>
    </row>
    <row r="197" spans="1:30" x14ac:dyDescent="0.25">
      <c r="A197" t="s">
        <v>1435</v>
      </c>
      <c r="B197">
        <v>44713</v>
      </c>
      <c r="C197">
        <v>44749</v>
      </c>
      <c r="D197" t="s">
        <v>157</v>
      </c>
      <c r="E197">
        <v>5575</v>
      </c>
      <c r="F197">
        <v>140</v>
      </c>
      <c r="G197">
        <v>0</v>
      </c>
      <c r="H197">
        <v>5</v>
      </c>
      <c r="I197">
        <v>0</v>
      </c>
      <c r="J197">
        <v>54</v>
      </c>
      <c r="K197">
        <v>0</v>
      </c>
      <c r="L197">
        <v>0</v>
      </c>
      <c r="M197">
        <v>0</v>
      </c>
      <c r="N197">
        <v>0</v>
      </c>
      <c r="O197">
        <v>0</v>
      </c>
      <c r="P197">
        <v>6</v>
      </c>
      <c r="Q197">
        <v>0</v>
      </c>
      <c r="R197">
        <v>3</v>
      </c>
      <c r="S197">
        <v>5</v>
      </c>
      <c r="T197">
        <v>0</v>
      </c>
      <c r="U197">
        <v>0</v>
      </c>
      <c r="V197">
        <v>5</v>
      </c>
      <c r="W197">
        <v>4</v>
      </c>
      <c r="X197">
        <v>4</v>
      </c>
      <c r="Y197">
        <v>6</v>
      </c>
      <c r="Z197">
        <v>5</v>
      </c>
      <c r="AA197" t="s">
        <v>158</v>
      </c>
      <c r="AB197" t="s">
        <v>16</v>
      </c>
      <c r="AC197" t="s">
        <v>127</v>
      </c>
      <c r="AD197" t="s">
        <v>128</v>
      </c>
    </row>
    <row r="198" spans="1:30" x14ac:dyDescent="0.25">
      <c r="A198" t="s">
        <v>1435</v>
      </c>
      <c r="B198">
        <v>44713</v>
      </c>
      <c r="C198">
        <v>44749</v>
      </c>
      <c r="D198" t="s">
        <v>531</v>
      </c>
      <c r="E198">
        <v>9621</v>
      </c>
      <c r="F198">
        <v>370</v>
      </c>
      <c r="G198">
        <v>4</v>
      </c>
      <c r="H198">
        <v>11</v>
      </c>
      <c r="I198">
        <v>0</v>
      </c>
      <c r="J198">
        <v>158</v>
      </c>
      <c r="K198">
        <v>0</v>
      </c>
      <c r="L198">
        <v>0</v>
      </c>
      <c r="M198">
        <v>0</v>
      </c>
      <c r="N198">
        <v>4</v>
      </c>
      <c r="O198">
        <v>7</v>
      </c>
      <c r="P198">
        <v>13</v>
      </c>
      <c r="Q198">
        <v>0</v>
      </c>
      <c r="R198">
        <v>4</v>
      </c>
      <c r="S198">
        <v>13</v>
      </c>
      <c r="T198">
        <v>5</v>
      </c>
      <c r="U198">
        <v>0</v>
      </c>
      <c r="V198">
        <v>12</v>
      </c>
      <c r="W198">
        <v>9</v>
      </c>
      <c r="X198">
        <v>10</v>
      </c>
      <c r="Y198">
        <v>13</v>
      </c>
      <c r="Z198">
        <v>13</v>
      </c>
      <c r="AA198" t="s">
        <v>1455</v>
      </c>
      <c r="AB198" t="s">
        <v>387</v>
      </c>
      <c r="AC198" t="s">
        <v>508</v>
      </c>
      <c r="AD198" t="s">
        <v>509</v>
      </c>
    </row>
    <row r="199" spans="1:30" x14ac:dyDescent="0.25">
      <c r="A199" t="s">
        <v>1435</v>
      </c>
      <c r="B199">
        <v>44713</v>
      </c>
      <c r="C199">
        <v>44749</v>
      </c>
      <c r="D199" t="s">
        <v>137</v>
      </c>
      <c r="E199">
        <v>5378</v>
      </c>
      <c r="F199">
        <v>202</v>
      </c>
      <c r="G199">
        <v>18</v>
      </c>
      <c r="H199">
        <v>27</v>
      </c>
      <c r="I199">
        <v>0</v>
      </c>
      <c r="J199">
        <v>80</v>
      </c>
      <c r="K199">
        <v>2</v>
      </c>
      <c r="L199">
        <v>3</v>
      </c>
      <c r="M199">
        <v>11</v>
      </c>
      <c r="N199">
        <v>9</v>
      </c>
      <c r="O199">
        <v>14</v>
      </c>
      <c r="P199">
        <v>27</v>
      </c>
      <c r="Q199">
        <v>13</v>
      </c>
      <c r="R199">
        <v>16</v>
      </c>
      <c r="S199">
        <v>27</v>
      </c>
      <c r="T199">
        <v>13</v>
      </c>
      <c r="U199">
        <v>6</v>
      </c>
      <c r="V199">
        <v>14</v>
      </c>
      <c r="W199">
        <v>14</v>
      </c>
      <c r="X199">
        <v>16</v>
      </c>
      <c r="Y199">
        <v>27</v>
      </c>
      <c r="Z199">
        <v>17</v>
      </c>
      <c r="AA199" t="s">
        <v>138</v>
      </c>
      <c r="AB199" t="s">
        <v>16</v>
      </c>
      <c r="AC199" t="s">
        <v>127</v>
      </c>
      <c r="AD199" t="s">
        <v>128</v>
      </c>
    </row>
    <row r="200" spans="1:30" x14ac:dyDescent="0.25">
      <c r="A200" t="s">
        <v>1435</v>
      </c>
      <c r="B200">
        <v>44713</v>
      </c>
      <c r="C200">
        <v>44749</v>
      </c>
      <c r="D200" t="s">
        <v>110</v>
      </c>
      <c r="E200">
        <v>4986</v>
      </c>
      <c r="F200">
        <v>148</v>
      </c>
      <c r="G200">
        <v>8</v>
      </c>
      <c r="H200">
        <v>10</v>
      </c>
      <c r="I200">
        <v>0</v>
      </c>
      <c r="J200">
        <v>33</v>
      </c>
      <c r="K200">
        <v>1</v>
      </c>
      <c r="L200">
        <v>0</v>
      </c>
      <c r="M200">
        <v>2</v>
      </c>
      <c r="N200">
        <v>2</v>
      </c>
      <c r="O200">
        <v>8</v>
      </c>
      <c r="P200">
        <v>10</v>
      </c>
      <c r="Q200">
        <v>0</v>
      </c>
      <c r="R200">
        <v>8</v>
      </c>
      <c r="S200">
        <v>10</v>
      </c>
      <c r="T200">
        <v>2</v>
      </c>
      <c r="U200">
        <v>0</v>
      </c>
      <c r="V200">
        <v>2</v>
      </c>
      <c r="W200">
        <v>2</v>
      </c>
      <c r="X200">
        <v>2</v>
      </c>
      <c r="Y200">
        <v>10</v>
      </c>
      <c r="Z200">
        <v>2</v>
      </c>
      <c r="AA200" t="s">
        <v>111</v>
      </c>
      <c r="AB200" t="s">
        <v>16</v>
      </c>
      <c r="AC200" t="s">
        <v>90</v>
      </c>
      <c r="AD200" t="s">
        <v>91</v>
      </c>
    </row>
    <row r="201" spans="1:30" x14ac:dyDescent="0.25">
      <c r="A201" t="s">
        <v>1435</v>
      </c>
      <c r="B201">
        <v>44713</v>
      </c>
      <c r="C201">
        <v>44749</v>
      </c>
      <c r="D201" t="s">
        <v>496</v>
      </c>
      <c r="E201">
        <v>6967</v>
      </c>
      <c r="F201">
        <v>343</v>
      </c>
      <c r="G201">
        <v>0</v>
      </c>
      <c r="H201">
        <v>29</v>
      </c>
      <c r="I201">
        <v>6</v>
      </c>
      <c r="J201">
        <v>155</v>
      </c>
      <c r="K201">
        <v>1</v>
      </c>
      <c r="L201">
        <v>0</v>
      </c>
      <c r="M201">
        <v>0</v>
      </c>
      <c r="N201">
        <v>0</v>
      </c>
      <c r="O201">
        <v>6</v>
      </c>
      <c r="P201">
        <v>28</v>
      </c>
      <c r="Q201">
        <v>0</v>
      </c>
      <c r="R201">
        <v>14</v>
      </c>
      <c r="S201">
        <v>29</v>
      </c>
      <c r="T201">
        <v>7</v>
      </c>
      <c r="U201">
        <v>0</v>
      </c>
      <c r="V201">
        <v>10</v>
      </c>
      <c r="W201">
        <v>9</v>
      </c>
      <c r="X201">
        <v>9</v>
      </c>
      <c r="Y201">
        <v>30</v>
      </c>
      <c r="Z201">
        <v>10</v>
      </c>
      <c r="AA201" t="s">
        <v>497</v>
      </c>
      <c r="AB201" t="s">
        <v>387</v>
      </c>
      <c r="AC201" t="s">
        <v>448</v>
      </c>
      <c r="AD201" t="s">
        <v>449</v>
      </c>
    </row>
    <row r="202" spans="1:30" x14ac:dyDescent="0.25">
      <c r="A202" t="s">
        <v>1435</v>
      </c>
      <c r="B202">
        <v>44713</v>
      </c>
      <c r="C202">
        <v>44749</v>
      </c>
      <c r="D202" t="s">
        <v>105</v>
      </c>
      <c r="E202">
        <v>5908</v>
      </c>
      <c r="F202">
        <v>208</v>
      </c>
      <c r="G202">
        <v>4</v>
      </c>
      <c r="H202">
        <v>22</v>
      </c>
      <c r="I202">
        <v>0</v>
      </c>
      <c r="J202">
        <v>81</v>
      </c>
      <c r="K202">
        <v>0</v>
      </c>
      <c r="L202">
        <v>0</v>
      </c>
      <c r="M202">
        <v>0</v>
      </c>
      <c r="N202">
        <v>0</v>
      </c>
      <c r="O202">
        <v>3</v>
      </c>
      <c r="P202">
        <v>22</v>
      </c>
      <c r="Q202">
        <v>0</v>
      </c>
      <c r="R202">
        <v>6</v>
      </c>
      <c r="S202">
        <v>22</v>
      </c>
      <c r="T202">
        <v>4</v>
      </c>
      <c r="U202">
        <v>0</v>
      </c>
      <c r="V202">
        <v>4</v>
      </c>
      <c r="W202">
        <v>3</v>
      </c>
      <c r="X202">
        <v>4</v>
      </c>
      <c r="Y202">
        <v>22</v>
      </c>
      <c r="Z202">
        <v>4</v>
      </c>
      <c r="AA202" t="s">
        <v>106</v>
      </c>
      <c r="AB202" t="s">
        <v>16</v>
      </c>
      <c r="AC202" t="s">
        <v>90</v>
      </c>
      <c r="AD202" t="s">
        <v>91</v>
      </c>
    </row>
    <row r="203" spans="1:30" x14ac:dyDescent="0.25">
      <c r="A203" t="s">
        <v>1435</v>
      </c>
      <c r="B203">
        <v>44713</v>
      </c>
      <c r="C203">
        <v>44749</v>
      </c>
      <c r="D203" t="s">
        <v>542</v>
      </c>
      <c r="E203">
        <v>3379</v>
      </c>
      <c r="F203">
        <v>102</v>
      </c>
      <c r="G203">
        <v>0</v>
      </c>
      <c r="H203">
        <v>2</v>
      </c>
      <c r="I203">
        <v>0</v>
      </c>
      <c r="J203">
        <v>72</v>
      </c>
      <c r="K203">
        <v>0</v>
      </c>
      <c r="L203">
        <v>0</v>
      </c>
      <c r="M203">
        <v>0</v>
      </c>
      <c r="N203">
        <v>2</v>
      </c>
      <c r="O203">
        <v>1</v>
      </c>
      <c r="P203">
        <v>2</v>
      </c>
      <c r="Q203">
        <v>0</v>
      </c>
      <c r="R203">
        <v>2</v>
      </c>
      <c r="S203">
        <v>2</v>
      </c>
      <c r="T203">
        <v>2</v>
      </c>
      <c r="U203">
        <v>0</v>
      </c>
      <c r="V203">
        <v>2</v>
      </c>
      <c r="W203">
        <v>2</v>
      </c>
      <c r="X203">
        <v>2</v>
      </c>
      <c r="Y203">
        <v>2</v>
      </c>
      <c r="Z203">
        <v>2</v>
      </c>
      <c r="AA203" t="s">
        <v>1475</v>
      </c>
      <c r="AB203" t="s">
        <v>387</v>
      </c>
      <c r="AC203" t="s">
        <v>508</v>
      </c>
      <c r="AD203" t="s">
        <v>509</v>
      </c>
    </row>
    <row r="204" spans="1:30" x14ac:dyDescent="0.25">
      <c r="A204" t="s">
        <v>1435</v>
      </c>
      <c r="B204">
        <v>44713</v>
      </c>
      <c r="C204">
        <v>44749</v>
      </c>
      <c r="D204" t="s">
        <v>501</v>
      </c>
      <c r="E204">
        <v>2915</v>
      </c>
      <c r="F204">
        <v>115</v>
      </c>
      <c r="G204">
        <v>8</v>
      </c>
      <c r="H204">
        <v>10</v>
      </c>
      <c r="I204">
        <v>0</v>
      </c>
      <c r="J204">
        <v>48</v>
      </c>
      <c r="K204">
        <v>2</v>
      </c>
      <c r="L204">
        <v>0</v>
      </c>
      <c r="M204">
        <v>15</v>
      </c>
      <c r="N204">
        <v>15</v>
      </c>
      <c r="O204">
        <v>6</v>
      </c>
      <c r="P204">
        <v>9</v>
      </c>
      <c r="Q204">
        <v>0</v>
      </c>
      <c r="R204">
        <v>9</v>
      </c>
      <c r="S204">
        <v>10</v>
      </c>
      <c r="T204">
        <v>17</v>
      </c>
      <c r="U204">
        <v>1</v>
      </c>
      <c r="V204">
        <v>18</v>
      </c>
      <c r="W204">
        <v>15</v>
      </c>
      <c r="X204">
        <v>18</v>
      </c>
      <c r="Y204">
        <v>10</v>
      </c>
      <c r="Z204">
        <v>18</v>
      </c>
      <c r="AA204" t="s">
        <v>502</v>
      </c>
      <c r="AB204" t="s">
        <v>387</v>
      </c>
      <c r="AC204" t="s">
        <v>448</v>
      </c>
      <c r="AD204" t="s">
        <v>449</v>
      </c>
    </row>
    <row r="205" spans="1:30" x14ac:dyDescent="0.25">
      <c r="A205" t="s">
        <v>1435</v>
      </c>
      <c r="B205">
        <v>44713</v>
      </c>
      <c r="C205">
        <v>44749</v>
      </c>
      <c r="D205" t="s">
        <v>400</v>
      </c>
      <c r="E205">
        <v>6495</v>
      </c>
      <c r="F205">
        <v>330</v>
      </c>
      <c r="G205">
        <v>0</v>
      </c>
      <c r="H205">
        <v>24</v>
      </c>
      <c r="I205">
        <v>0</v>
      </c>
      <c r="J205">
        <v>99</v>
      </c>
      <c r="K205">
        <v>0</v>
      </c>
      <c r="L205">
        <v>0</v>
      </c>
      <c r="M205">
        <v>0</v>
      </c>
      <c r="N205">
        <v>7</v>
      </c>
      <c r="O205">
        <v>19</v>
      </c>
      <c r="P205">
        <v>26</v>
      </c>
      <c r="Q205">
        <v>4</v>
      </c>
      <c r="R205">
        <v>16</v>
      </c>
      <c r="S205">
        <v>28</v>
      </c>
      <c r="T205">
        <v>7</v>
      </c>
      <c r="U205">
        <v>0</v>
      </c>
      <c r="V205">
        <v>14</v>
      </c>
      <c r="W205">
        <v>14</v>
      </c>
      <c r="X205">
        <v>13</v>
      </c>
      <c r="Y205">
        <v>28</v>
      </c>
      <c r="Z205">
        <v>14</v>
      </c>
      <c r="AA205" t="s">
        <v>401</v>
      </c>
      <c r="AB205" t="s">
        <v>387</v>
      </c>
      <c r="AC205" t="s">
        <v>389</v>
      </c>
      <c r="AD205" t="s">
        <v>390</v>
      </c>
    </row>
    <row r="206" spans="1:30" x14ac:dyDescent="0.25">
      <c r="A206" t="s">
        <v>1435</v>
      </c>
      <c r="B206">
        <v>44713</v>
      </c>
      <c r="C206">
        <v>44749</v>
      </c>
      <c r="D206" t="s">
        <v>576</v>
      </c>
      <c r="E206">
        <v>3910</v>
      </c>
      <c r="F206">
        <v>192</v>
      </c>
      <c r="G206">
        <v>0</v>
      </c>
      <c r="H206">
        <v>43</v>
      </c>
      <c r="I206">
        <v>0</v>
      </c>
      <c r="J206">
        <v>64</v>
      </c>
      <c r="K206">
        <v>16</v>
      </c>
      <c r="L206">
        <v>10</v>
      </c>
      <c r="M206">
        <v>25</v>
      </c>
      <c r="N206">
        <v>29</v>
      </c>
      <c r="O206">
        <v>1</v>
      </c>
      <c r="P206">
        <v>44</v>
      </c>
      <c r="Q206">
        <v>0</v>
      </c>
      <c r="R206">
        <v>21</v>
      </c>
      <c r="S206">
        <v>45</v>
      </c>
      <c r="T206">
        <v>36</v>
      </c>
      <c r="U206">
        <v>1</v>
      </c>
      <c r="V206">
        <v>37</v>
      </c>
      <c r="W206">
        <v>36</v>
      </c>
      <c r="X206">
        <v>37</v>
      </c>
      <c r="Y206">
        <v>45</v>
      </c>
      <c r="Z206">
        <v>37</v>
      </c>
      <c r="AA206" t="s">
        <v>577</v>
      </c>
      <c r="AB206" t="s">
        <v>387</v>
      </c>
      <c r="AC206" t="s">
        <v>508</v>
      </c>
      <c r="AD206" t="s">
        <v>509</v>
      </c>
    </row>
    <row r="207" spans="1:30" x14ac:dyDescent="0.25">
      <c r="A207" t="s">
        <v>1435</v>
      </c>
      <c r="B207">
        <v>44713</v>
      </c>
      <c r="C207">
        <v>44749</v>
      </c>
      <c r="D207" t="s">
        <v>546</v>
      </c>
      <c r="E207">
        <v>5652</v>
      </c>
      <c r="F207">
        <v>203</v>
      </c>
      <c r="G207">
        <v>0</v>
      </c>
      <c r="H207">
        <v>13</v>
      </c>
      <c r="I207">
        <v>0</v>
      </c>
      <c r="J207">
        <v>84</v>
      </c>
      <c r="K207">
        <v>0</v>
      </c>
      <c r="L207">
        <v>0</v>
      </c>
      <c r="M207">
        <v>0</v>
      </c>
      <c r="N207">
        <v>1</v>
      </c>
      <c r="O207">
        <v>5</v>
      </c>
      <c r="P207">
        <v>16</v>
      </c>
      <c r="Q207">
        <v>0</v>
      </c>
      <c r="R207">
        <v>8</v>
      </c>
      <c r="S207">
        <v>16</v>
      </c>
      <c r="T207">
        <v>5</v>
      </c>
      <c r="U207">
        <v>0</v>
      </c>
      <c r="V207">
        <v>11</v>
      </c>
      <c r="W207">
        <v>11</v>
      </c>
      <c r="X207">
        <v>11</v>
      </c>
      <c r="Y207">
        <v>17</v>
      </c>
      <c r="Z207">
        <v>11</v>
      </c>
      <c r="AA207" t="s">
        <v>1476</v>
      </c>
      <c r="AB207" t="s">
        <v>387</v>
      </c>
      <c r="AC207" t="s">
        <v>508</v>
      </c>
      <c r="AD207" t="s">
        <v>509</v>
      </c>
    </row>
    <row r="208" spans="1:30" x14ac:dyDescent="0.25">
      <c r="A208" t="s">
        <v>1435</v>
      </c>
      <c r="B208">
        <v>44713</v>
      </c>
      <c r="C208">
        <v>44749</v>
      </c>
      <c r="D208" t="s">
        <v>56</v>
      </c>
      <c r="E208">
        <v>4558</v>
      </c>
      <c r="F208">
        <v>188</v>
      </c>
      <c r="G208">
        <v>16</v>
      </c>
      <c r="H208">
        <v>22</v>
      </c>
      <c r="I208">
        <v>2</v>
      </c>
      <c r="J208">
        <v>72</v>
      </c>
      <c r="K208">
        <v>0</v>
      </c>
      <c r="L208">
        <v>5</v>
      </c>
      <c r="M208">
        <v>13</v>
      </c>
      <c r="N208">
        <v>10</v>
      </c>
      <c r="O208">
        <v>17</v>
      </c>
      <c r="P208">
        <v>24</v>
      </c>
      <c r="Q208">
        <v>2</v>
      </c>
      <c r="R208">
        <v>22</v>
      </c>
      <c r="S208">
        <v>25</v>
      </c>
      <c r="T208">
        <v>16</v>
      </c>
      <c r="U208">
        <v>1</v>
      </c>
      <c r="V208">
        <v>16</v>
      </c>
      <c r="W208">
        <v>15</v>
      </c>
      <c r="X208">
        <v>16</v>
      </c>
      <c r="Y208">
        <v>25</v>
      </c>
      <c r="Z208">
        <v>16</v>
      </c>
    </row>
    <row r="209" spans="1:30" x14ac:dyDescent="0.25">
      <c r="A209" t="s">
        <v>1435</v>
      </c>
      <c r="B209">
        <v>44713</v>
      </c>
      <c r="C209">
        <v>44749</v>
      </c>
      <c r="D209" t="s">
        <v>125</v>
      </c>
      <c r="E209">
        <v>3884</v>
      </c>
      <c r="F209">
        <v>124</v>
      </c>
      <c r="G209">
        <v>12</v>
      </c>
      <c r="H209">
        <v>12</v>
      </c>
      <c r="I209">
        <v>0</v>
      </c>
      <c r="J209">
        <v>112</v>
      </c>
      <c r="K209">
        <v>2</v>
      </c>
      <c r="L209">
        <v>1</v>
      </c>
      <c r="M209">
        <v>9</v>
      </c>
      <c r="N209">
        <v>7</v>
      </c>
      <c r="O209">
        <v>10</v>
      </c>
      <c r="P209">
        <v>12</v>
      </c>
      <c r="Q209">
        <v>0</v>
      </c>
      <c r="R209">
        <v>5</v>
      </c>
      <c r="S209">
        <v>12</v>
      </c>
      <c r="T209">
        <v>9</v>
      </c>
      <c r="U209">
        <v>2</v>
      </c>
      <c r="V209">
        <v>9</v>
      </c>
      <c r="W209">
        <v>7</v>
      </c>
      <c r="X209">
        <v>9</v>
      </c>
      <c r="Y209">
        <v>13</v>
      </c>
      <c r="Z209">
        <v>9</v>
      </c>
      <c r="AA209" t="s">
        <v>126</v>
      </c>
      <c r="AB209" t="s">
        <v>16</v>
      </c>
      <c r="AC209" t="s">
        <v>127</v>
      </c>
      <c r="AD209" t="s">
        <v>128</v>
      </c>
    </row>
    <row r="210" spans="1:30" x14ac:dyDescent="0.25">
      <c r="A210" t="s">
        <v>1435</v>
      </c>
      <c r="B210">
        <v>44713</v>
      </c>
      <c r="C210">
        <v>44749</v>
      </c>
      <c r="D210" t="s">
        <v>67</v>
      </c>
      <c r="E210">
        <v>4917</v>
      </c>
      <c r="F210">
        <v>142</v>
      </c>
      <c r="G210">
        <v>6</v>
      </c>
      <c r="H210">
        <v>7</v>
      </c>
      <c r="I210">
        <v>2</v>
      </c>
      <c r="J210">
        <v>33</v>
      </c>
      <c r="K210">
        <v>0</v>
      </c>
      <c r="L210">
        <v>0</v>
      </c>
      <c r="M210">
        <v>0</v>
      </c>
      <c r="N210">
        <v>0</v>
      </c>
      <c r="O210">
        <v>10</v>
      </c>
      <c r="P210">
        <v>11</v>
      </c>
      <c r="Q210">
        <v>0</v>
      </c>
      <c r="R210">
        <v>2</v>
      </c>
      <c r="S210">
        <v>11</v>
      </c>
      <c r="T210">
        <v>0</v>
      </c>
      <c r="U210">
        <v>0</v>
      </c>
      <c r="V210">
        <v>0</v>
      </c>
      <c r="W210">
        <v>0</v>
      </c>
      <c r="X210">
        <v>0</v>
      </c>
      <c r="Y210">
        <v>11</v>
      </c>
      <c r="Z210">
        <v>0</v>
      </c>
      <c r="AA210" t="s">
        <v>68</v>
      </c>
      <c r="AB210" t="s">
        <v>16</v>
      </c>
      <c r="AC210" t="s">
        <v>69</v>
      </c>
      <c r="AD210" t="s">
        <v>1583</v>
      </c>
    </row>
    <row r="211" spans="1:30" x14ac:dyDescent="0.25">
      <c r="A211" t="s">
        <v>1435</v>
      </c>
      <c r="B211">
        <v>44713</v>
      </c>
      <c r="C211">
        <v>44749</v>
      </c>
      <c r="D211" t="s">
        <v>74</v>
      </c>
      <c r="E211">
        <v>19515</v>
      </c>
      <c r="F211">
        <v>634</v>
      </c>
      <c r="G211">
        <v>0</v>
      </c>
      <c r="H211">
        <v>32</v>
      </c>
      <c r="I211">
        <v>4</v>
      </c>
      <c r="J211">
        <v>191</v>
      </c>
      <c r="K211">
        <v>15</v>
      </c>
      <c r="L211">
        <v>3</v>
      </c>
      <c r="M211">
        <v>0</v>
      </c>
      <c r="N211">
        <v>19</v>
      </c>
      <c r="O211">
        <v>4</v>
      </c>
      <c r="P211">
        <v>35</v>
      </c>
      <c r="Q211">
        <v>0</v>
      </c>
      <c r="R211">
        <v>18</v>
      </c>
      <c r="S211">
        <v>36</v>
      </c>
      <c r="T211">
        <v>29</v>
      </c>
      <c r="U211">
        <v>3</v>
      </c>
      <c r="V211">
        <v>28</v>
      </c>
      <c r="W211">
        <v>29</v>
      </c>
      <c r="X211">
        <v>27</v>
      </c>
      <c r="Y211">
        <v>36</v>
      </c>
      <c r="Z211">
        <v>29</v>
      </c>
      <c r="AA211" t="s">
        <v>1412</v>
      </c>
      <c r="AB211" t="s">
        <v>16</v>
      </c>
      <c r="AC211" t="s">
        <v>69</v>
      </c>
      <c r="AD211" t="s">
        <v>1583</v>
      </c>
    </row>
    <row r="212" spans="1:30" x14ac:dyDescent="0.25">
      <c r="A212" t="s">
        <v>1435</v>
      </c>
      <c r="B212">
        <v>44713</v>
      </c>
      <c r="C212">
        <v>44749</v>
      </c>
      <c r="D212" t="s">
        <v>515</v>
      </c>
      <c r="E212">
        <v>4532</v>
      </c>
      <c r="F212">
        <v>201</v>
      </c>
      <c r="G212">
        <v>0</v>
      </c>
      <c r="H212">
        <v>1</v>
      </c>
      <c r="I212">
        <v>0</v>
      </c>
      <c r="J212">
        <v>108</v>
      </c>
      <c r="K212">
        <v>0</v>
      </c>
      <c r="L212">
        <v>0</v>
      </c>
      <c r="M212">
        <v>0</v>
      </c>
      <c r="N212">
        <v>0</v>
      </c>
      <c r="O212">
        <v>0</v>
      </c>
      <c r="P212">
        <v>9</v>
      </c>
      <c r="Q212">
        <v>0</v>
      </c>
      <c r="R212">
        <v>4</v>
      </c>
      <c r="S212">
        <v>9</v>
      </c>
      <c r="T212">
        <v>0</v>
      </c>
      <c r="U212">
        <v>0</v>
      </c>
      <c r="V212">
        <v>3</v>
      </c>
      <c r="W212">
        <v>3</v>
      </c>
      <c r="X212">
        <v>3</v>
      </c>
      <c r="Y212">
        <v>9</v>
      </c>
      <c r="Z212">
        <v>3</v>
      </c>
      <c r="AA212" t="s">
        <v>1598</v>
      </c>
      <c r="AB212" t="s">
        <v>387</v>
      </c>
      <c r="AC212" t="s">
        <v>508</v>
      </c>
      <c r="AD212" t="s">
        <v>509</v>
      </c>
    </row>
    <row r="213" spans="1:30" x14ac:dyDescent="0.25">
      <c r="A213" t="s">
        <v>1435</v>
      </c>
      <c r="B213">
        <v>44713</v>
      </c>
      <c r="C213">
        <v>44749</v>
      </c>
      <c r="D213" t="s">
        <v>555</v>
      </c>
      <c r="E213">
        <v>5164</v>
      </c>
      <c r="F213">
        <v>218</v>
      </c>
      <c r="G213">
        <v>0</v>
      </c>
      <c r="H213">
        <v>20</v>
      </c>
      <c r="I213">
        <v>0</v>
      </c>
      <c r="J213">
        <v>78</v>
      </c>
      <c r="K213">
        <v>3</v>
      </c>
      <c r="L213">
        <v>0</v>
      </c>
      <c r="M213">
        <v>0</v>
      </c>
      <c r="N213">
        <v>11</v>
      </c>
      <c r="O213">
        <v>4</v>
      </c>
      <c r="P213">
        <v>23</v>
      </c>
      <c r="Q213">
        <v>0</v>
      </c>
      <c r="R213">
        <v>17</v>
      </c>
      <c r="S213">
        <v>24</v>
      </c>
      <c r="T213">
        <v>12</v>
      </c>
      <c r="U213">
        <v>0</v>
      </c>
      <c r="V213">
        <v>14</v>
      </c>
      <c r="W213">
        <v>13</v>
      </c>
      <c r="X213">
        <v>14</v>
      </c>
      <c r="Y213">
        <v>24</v>
      </c>
      <c r="Z213">
        <v>14</v>
      </c>
      <c r="AA213" t="s">
        <v>1450</v>
      </c>
      <c r="AB213" t="s">
        <v>387</v>
      </c>
      <c r="AC213" t="s">
        <v>508</v>
      </c>
      <c r="AD213" t="s">
        <v>509</v>
      </c>
    </row>
    <row r="214" spans="1:30" x14ac:dyDescent="0.25">
      <c r="A214" t="s">
        <v>1435</v>
      </c>
      <c r="B214">
        <v>44713</v>
      </c>
      <c r="C214">
        <v>44749</v>
      </c>
      <c r="D214" t="s">
        <v>469</v>
      </c>
      <c r="E214">
        <v>7177</v>
      </c>
      <c r="F214">
        <v>342</v>
      </c>
      <c r="G214">
        <v>0</v>
      </c>
      <c r="H214">
        <v>26</v>
      </c>
      <c r="I214">
        <v>0</v>
      </c>
      <c r="J214">
        <v>165</v>
      </c>
      <c r="K214">
        <v>0</v>
      </c>
      <c r="L214">
        <v>0</v>
      </c>
      <c r="M214">
        <v>0</v>
      </c>
      <c r="N214">
        <v>23</v>
      </c>
      <c r="O214">
        <v>2</v>
      </c>
      <c r="P214">
        <v>27</v>
      </c>
      <c r="Q214">
        <v>0</v>
      </c>
      <c r="R214">
        <v>23</v>
      </c>
      <c r="S214">
        <v>26</v>
      </c>
      <c r="T214">
        <v>23</v>
      </c>
      <c r="U214">
        <v>0</v>
      </c>
      <c r="V214">
        <v>22</v>
      </c>
      <c r="W214">
        <v>22</v>
      </c>
      <c r="X214">
        <v>22</v>
      </c>
      <c r="Y214">
        <v>27</v>
      </c>
      <c r="Z214">
        <v>24</v>
      </c>
      <c r="AA214" t="s">
        <v>470</v>
      </c>
      <c r="AB214" t="s">
        <v>387</v>
      </c>
      <c r="AC214" t="s">
        <v>448</v>
      </c>
      <c r="AD214" t="s">
        <v>449</v>
      </c>
    </row>
    <row r="215" spans="1:30" x14ac:dyDescent="0.25">
      <c r="A215" t="s">
        <v>1435</v>
      </c>
      <c r="B215">
        <v>44713</v>
      </c>
      <c r="C215">
        <v>44749</v>
      </c>
      <c r="D215" t="s">
        <v>100</v>
      </c>
      <c r="E215">
        <v>3147</v>
      </c>
      <c r="F215">
        <v>93</v>
      </c>
      <c r="G215">
        <v>0</v>
      </c>
      <c r="H215">
        <v>4</v>
      </c>
      <c r="I215">
        <v>0</v>
      </c>
      <c r="J215">
        <v>38</v>
      </c>
      <c r="K215">
        <v>0</v>
      </c>
      <c r="L215">
        <v>0</v>
      </c>
      <c r="M215">
        <v>0</v>
      </c>
      <c r="N215">
        <v>1</v>
      </c>
      <c r="O215">
        <v>0</v>
      </c>
      <c r="P215">
        <v>4</v>
      </c>
      <c r="Q215">
        <v>0</v>
      </c>
      <c r="R215">
        <v>2</v>
      </c>
      <c r="S215">
        <v>4</v>
      </c>
      <c r="T215">
        <v>0</v>
      </c>
      <c r="U215">
        <v>0</v>
      </c>
      <c r="V215">
        <v>1</v>
      </c>
      <c r="W215">
        <v>1</v>
      </c>
      <c r="X215">
        <v>1</v>
      </c>
      <c r="Y215">
        <v>4</v>
      </c>
      <c r="Z215">
        <v>1</v>
      </c>
      <c r="AA215" t="s">
        <v>101</v>
      </c>
      <c r="AB215" t="s">
        <v>16</v>
      </c>
      <c r="AC215" t="s">
        <v>90</v>
      </c>
      <c r="AD215" t="s">
        <v>91</v>
      </c>
    </row>
    <row r="216" spans="1:30" x14ac:dyDescent="0.25">
      <c r="A216" t="s">
        <v>1435</v>
      </c>
      <c r="B216">
        <v>44713</v>
      </c>
      <c r="C216">
        <v>44749</v>
      </c>
      <c r="D216" t="s">
        <v>406</v>
      </c>
      <c r="E216">
        <v>6804</v>
      </c>
      <c r="F216">
        <v>236</v>
      </c>
      <c r="G216">
        <v>0</v>
      </c>
      <c r="H216">
        <v>19</v>
      </c>
      <c r="I216">
        <v>0</v>
      </c>
      <c r="J216">
        <v>82</v>
      </c>
      <c r="K216">
        <v>1</v>
      </c>
      <c r="L216">
        <v>0</v>
      </c>
      <c r="M216">
        <v>0</v>
      </c>
      <c r="N216">
        <v>6</v>
      </c>
      <c r="O216">
        <v>4</v>
      </c>
      <c r="P216">
        <v>20</v>
      </c>
      <c r="Q216">
        <v>1</v>
      </c>
      <c r="R216">
        <v>11</v>
      </c>
      <c r="S216">
        <v>21</v>
      </c>
      <c r="T216">
        <v>7</v>
      </c>
      <c r="U216">
        <v>1</v>
      </c>
      <c r="V216">
        <v>9</v>
      </c>
      <c r="W216">
        <v>9</v>
      </c>
      <c r="X216">
        <v>6</v>
      </c>
      <c r="Y216">
        <v>21</v>
      </c>
      <c r="Z216">
        <v>9</v>
      </c>
      <c r="AA216" t="s">
        <v>407</v>
      </c>
      <c r="AB216" t="s">
        <v>387</v>
      </c>
      <c r="AC216" t="s">
        <v>389</v>
      </c>
      <c r="AD216" t="s">
        <v>390</v>
      </c>
    </row>
    <row r="217" spans="1:30" x14ac:dyDescent="0.25">
      <c r="A217" t="s">
        <v>1435</v>
      </c>
      <c r="B217">
        <v>44713</v>
      </c>
      <c r="C217">
        <v>44749</v>
      </c>
      <c r="D217" t="s">
        <v>437</v>
      </c>
      <c r="E217">
        <v>9903</v>
      </c>
      <c r="F217">
        <v>468</v>
      </c>
      <c r="G217">
        <v>0</v>
      </c>
      <c r="H217">
        <v>14</v>
      </c>
      <c r="I217">
        <v>0</v>
      </c>
      <c r="J217">
        <v>119</v>
      </c>
      <c r="K217">
        <v>0</v>
      </c>
      <c r="L217">
        <v>0</v>
      </c>
      <c r="M217">
        <v>0</v>
      </c>
      <c r="N217">
        <v>0</v>
      </c>
      <c r="O217">
        <v>2</v>
      </c>
      <c r="P217">
        <v>15</v>
      </c>
      <c r="Q217">
        <v>0</v>
      </c>
      <c r="R217">
        <v>12</v>
      </c>
      <c r="S217">
        <v>14</v>
      </c>
      <c r="T217">
        <v>1</v>
      </c>
      <c r="U217">
        <v>0</v>
      </c>
      <c r="V217">
        <v>2</v>
      </c>
      <c r="W217">
        <v>3</v>
      </c>
      <c r="X217">
        <v>2</v>
      </c>
      <c r="Y217">
        <v>15</v>
      </c>
      <c r="Z217">
        <v>3</v>
      </c>
      <c r="AA217" t="s">
        <v>438</v>
      </c>
      <c r="AB217" t="s">
        <v>387</v>
      </c>
      <c r="AC217" t="s">
        <v>432</v>
      </c>
      <c r="AD217" t="s">
        <v>433</v>
      </c>
    </row>
    <row r="218" spans="1:30" x14ac:dyDescent="0.25">
      <c r="A218" t="s">
        <v>1435</v>
      </c>
      <c r="B218">
        <v>44743</v>
      </c>
      <c r="C218">
        <v>44749</v>
      </c>
      <c r="D218" t="s">
        <v>462</v>
      </c>
      <c r="E218">
        <v>3230</v>
      </c>
      <c r="F218">
        <v>115</v>
      </c>
      <c r="G218">
        <v>0</v>
      </c>
      <c r="H218">
        <v>23</v>
      </c>
      <c r="I218">
        <v>0</v>
      </c>
      <c r="J218">
        <v>81</v>
      </c>
      <c r="K218">
        <v>1</v>
      </c>
      <c r="L218">
        <v>0</v>
      </c>
      <c r="M218">
        <v>0</v>
      </c>
      <c r="N218">
        <v>1</v>
      </c>
      <c r="O218">
        <v>0</v>
      </c>
      <c r="P218">
        <v>27</v>
      </c>
      <c r="Q218">
        <v>0</v>
      </c>
      <c r="R218">
        <v>10</v>
      </c>
      <c r="S218">
        <v>27</v>
      </c>
      <c r="T218">
        <v>8</v>
      </c>
      <c r="U218">
        <v>0</v>
      </c>
      <c r="V218">
        <v>43</v>
      </c>
      <c r="W218">
        <v>40</v>
      </c>
      <c r="X218">
        <v>45</v>
      </c>
      <c r="Y218">
        <v>27</v>
      </c>
      <c r="Z218">
        <v>45</v>
      </c>
      <c r="AA218" t="s">
        <v>463</v>
      </c>
      <c r="AB218" t="s">
        <v>387</v>
      </c>
      <c r="AC218" t="s">
        <v>448</v>
      </c>
      <c r="AD218" t="s">
        <v>449</v>
      </c>
    </row>
    <row r="219" spans="1:30" x14ac:dyDescent="0.25">
      <c r="A219" t="s">
        <v>1435</v>
      </c>
      <c r="B219">
        <v>44743</v>
      </c>
      <c r="C219">
        <v>44749</v>
      </c>
      <c r="D219" t="s">
        <v>29</v>
      </c>
      <c r="E219">
        <v>6998</v>
      </c>
      <c r="F219">
        <v>221</v>
      </c>
      <c r="G219">
        <v>2</v>
      </c>
      <c r="H219">
        <v>64</v>
      </c>
      <c r="I219">
        <v>2</v>
      </c>
      <c r="J219">
        <v>66</v>
      </c>
      <c r="K219">
        <v>0</v>
      </c>
      <c r="L219">
        <v>2</v>
      </c>
      <c r="M219">
        <v>1</v>
      </c>
      <c r="N219">
        <v>4</v>
      </c>
      <c r="O219">
        <v>30</v>
      </c>
      <c r="P219">
        <v>65</v>
      </c>
      <c r="Q219">
        <v>0</v>
      </c>
      <c r="R219">
        <v>23</v>
      </c>
      <c r="S219">
        <v>65</v>
      </c>
      <c r="T219">
        <v>4</v>
      </c>
      <c r="U219">
        <v>0</v>
      </c>
      <c r="V219">
        <v>8</v>
      </c>
      <c r="W219">
        <v>6</v>
      </c>
      <c r="X219">
        <v>8</v>
      </c>
      <c r="Y219">
        <v>65</v>
      </c>
      <c r="Z219">
        <v>8</v>
      </c>
      <c r="AA219" t="s">
        <v>30</v>
      </c>
      <c r="AB219" t="s">
        <v>16</v>
      </c>
      <c r="AC219" t="s">
        <v>18</v>
      </c>
      <c r="AD219" t="s">
        <v>19</v>
      </c>
    </row>
    <row r="220" spans="1:30" x14ac:dyDescent="0.25">
      <c r="A220" t="s">
        <v>1435</v>
      </c>
      <c r="B220">
        <v>44743</v>
      </c>
      <c r="C220">
        <v>44749</v>
      </c>
      <c r="D220" t="s">
        <v>395</v>
      </c>
      <c r="E220">
        <v>3948</v>
      </c>
      <c r="F220">
        <v>106</v>
      </c>
      <c r="G220">
        <v>6</v>
      </c>
      <c r="H220">
        <v>9</v>
      </c>
      <c r="I220">
        <v>0</v>
      </c>
      <c r="J220">
        <v>45</v>
      </c>
      <c r="K220">
        <v>0</v>
      </c>
      <c r="L220">
        <v>2</v>
      </c>
      <c r="M220">
        <v>2</v>
      </c>
      <c r="N220">
        <v>2</v>
      </c>
      <c r="O220">
        <v>5</v>
      </c>
      <c r="P220">
        <v>9</v>
      </c>
      <c r="Q220">
        <v>1</v>
      </c>
      <c r="R220">
        <v>1</v>
      </c>
      <c r="S220">
        <v>9</v>
      </c>
      <c r="T220">
        <v>2</v>
      </c>
      <c r="U220">
        <v>0</v>
      </c>
      <c r="V220">
        <v>2</v>
      </c>
      <c r="W220">
        <v>2</v>
      </c>
      <c r="X220">
        <v>2</v>
      </c>
      <c r="Y220">
        <v>9</v>
      </c>
      <c r="Z220">
        <v>2</v>
      </c>
      <c r="AA220" t="s">
        <v>396</v>
      </c>
      <c r="AB220" t="s">
        <v>387</v>
      </c>
      <c r="AC220" t="s">
        <v>389</v>
      </c>
      <c r="AD220" t="s">
        <v>390</v>
      </c>
    </row>
    <row r="221" spans="1:30" x14ac:dyDescent="0.25">
      <c r="A221" t="s">
        <v>1435</v>
      </c>
      <c r="B221">
        <v>44743</v>
      </c>
      <c r="C221">
        <v>44749</v>
      </c>
      <c r="D221" t="s">
        <v>465</v>
      </c>
      <c r="E221">
        <v>3326</v>
      </c>
      <c r="F221">
        <v>143</v>
      </c>
      <c r="G221">
        <v>0</v>
      </c>
      <c r="H221">
        <v>67</v>
      </c>
      <c r="I221">
        <v>0</v>
      </c>
      <c r="J221">
        <v>47</v>
      </c>
      <c r="K221">
        <v>0</v>
      </c>
      <c r="L221">
        <v>0</v>
      </c>
      <c r="M221">
        <v>0</v>
      </c>
      <c r="N221">
        <v>0</v>
      </c>
      <c r="O221">
        <v>41</v>
      </c>
      <c r="P221">
        <v>68</v>
      </c>
      <c r="Q221">
        <v>0</v>
      </c>
      <c r="R221">
        <v>30</v>
      </c>
      <c r="S221">
        <v>67</v>
      </c>
      <c r="T221">
        <v>13</v>
      </c>
      <c r="U221">
        <v>0</v>
      </c>
      <c r="V221">
        <v>14</v>
      </c>
      <c r="W221">
        <v>12</v>
      </c>
      <c r="X221">
        <v>14</v>
      </c>
      <c r="Y221">
        <v>68</v>
      </c>
      <c r="Z221">
        <v>14</v>
      </c>
      <c r="AA221" t="s">
        <v>1474</v>
      </c>
      <c r="AB221" t="s">
        <v>387</v>
      </c>
      <c r="AC221" t="s">
        <v>448</v>
      </c>
      <c r="AD221" t="s">
        <v>449</v>
      </c>
    </row>
    <row r="222" spans="1:30" x14ac:dyDescent="0.25">
      <c r="A222" t="s">
        <v>1435</v>
      </c>
      <c r="B222">
        <v>44743</v>
      </c>
      <c r="C222">
        <v>44749</v>
      </c>
      <c r="D222" t="s">
        <v>152</v>
      </c>
      <c r="E222">
        <v>3877</v>
      </c>
      <c r="F222">
        <v>97</v>
      </c>
      <c r="G222">
        <v>0</v>
      </c>
      <c r="H222">
        <v>7</v>
      </c>
      <c r="I222">
        <v>0</v>
      </c>
      <c r="J222">
        <v>24</v>
      </c>
      <c r="K222">
        <v>0</v>
      </c>
      <c r="L222">
        <v>0</v>
      </c>
      <c r="M222">
        <v>0</v>
      </c>
      <c r="N222">
        <v>0</v>
      </c>
      <c r="O222">
        <v>0</v>
      </c>
      <c r="P222">
        <v>10</v>
      </c>
      <c r="Q222">
        <v>0</v>
      </c>
      <c r="R222">
        <v>7</v>
      </c>
      <c r="S222">
        <v>10</v>
      </c>
      <c r="T222">
        <v>0</v>
      </c>
      <c r="U222">
        <v>0</v>
      </c>
      <c r="V222">
        <v>2</v>
      </c>
      <c r="W222">
        <v>2</v>
      </c>
      <c r="X222">
        <v>2</v>
      </c>
      <c r="Y222">
        <v>10</v>
      </c>
      <c r="Z222">
        <v>2</v>
      </c>
      <c r="AA222" t="s">
        <v>153</v>
      </c>
      <c r="AB222" t="s">
        <v>16</v>
      </c>
      <c r="AC222" t="s">
        <v>127</v>
      </c>
      <c r="AD222" t="s">
        <v>128</v>
      </c>
    </row>
    <row r="223" spans="1:30" x14ac:dyDescent="0.25">
      <c r="A223" t="s">
        <v>1435</v>
      </c>
      <c r="B223">
        <v>44743</v>
      </c>
      <c r="C223">
        <v>44749</v>
      </c>
      <c r="D223" t="s">
        <v>60</v>
      </c>
      <c r="E223">
        <v>4872</v>
      </c>
      <c r="F223">
        <v>203</v>
      </c>
      <c r="G223">
        <v>0</v>
      </c>
      <c r="H223">
        <v>18</v>
      </c>
      <c r="I223">
        <v>1</v>
      </c>
      <c r="J223">
        <v>120</v>
      </c>
      <c r="K223">
        <v>0</v>
      </c>
      <c r="L223">
        <v>0</v>
      </c>
      <c r="M223">
        <v>0</v>
      </c>
      <c r="N223">
        <v>2</v>
      </c>
      <c r="O223">
        <v>14</v>
      </c>
      <c r="P223">
        <v>17</v>
      </c>
      <c r="Q223">
        <v>0</v>
      </c>
      <c r="R223">
        <v>16</v>
      </c>
      <c r="S223">
        <v>18</v>
      </c>
      <c r="T223">
        <v>7</v>
      </c>
      <c r="U223">
        <v>0</v>
      </c>
      <c r="V223">
        <v>12</v>
      </c>
      <c r="W223">
        <v>11</v>
      </c>
      <c r="X223">
        <v>12</v>
      </c>
      <c r="Y223">
        <v>18</v>
      </c>
      <c r="Z223">
        <v>12</v>
      </c>
      <c r="AA223" t="s">
        <v>61</v>
      </c>
      <c r="AB223" t="s">
        <v>16</v>
      </c>
      <c r="AC223" t="s">
        <v>41</v>
      </c>
      <c r="AD223" t="s">
        <v>42</v>
      </c>
    </row>
    <row r="224" spans="1:30" x14ac:dyDescent="0.25">
      <c r="A224" t="s">
        <v>1435</v>
      </c>
      <c r="B224">
        <v>44743</v>
      </c>
      <c r="C224">
        <v>44749</v>
      </c>
      <c r="D224" t="s">
        <v>842</v>
      </c>
      <c r="E224">
        <v>3867</v>
      </c>
      <c r="F224">
        <v>174</v>
      </c>
      <c r="G224">
        <v>4</v>
      </c>
      <c r="H224">
        <v>12</v>
      </c>
      <c r="I224">
        <v>1</v>
      </c>
      <c r="J224">
        <v>17</v>
      </c>
      <c r="K224">
        <v>0</v>
      </c>
      <c r="L224">
        <v>0</v>
      </c>
      <c r="M224">
        <v>0</v>
      </c>
      <c r="N224">
        <v>0</v>
      </c>
      <c r="O224">
        <v>8</v>
      </c>
      <c r="P224">
        <v>8</v>
      </c>
      <c r="Q224">
        <v>0</v>
      </c>
      <c r="R224">
        <v>9</v>
      </c>
      <c r="S224">
        <v>14</v>
      </c>
      <c r="T224">
        <v>0</v>
      </c>
      <c r="U224">
        <v>0</v>
      </c>
      <c r="V224">
        <v>1</v>
      </c>
      <c r="W224">
        <v>0</v>
      </c>
      <c r="X224">
        <v>1</v>
      </c>
      <c r="Y224">
        <v>14</v>
      </c>
      <c r="Z224">
        <v>1</v>
      </c>
      <c r="AA224" t="s">
        <v>843</v>
      </c>
      <c r="AB224" t="s">
        <v>803</v>
      </c>
      <c r="AC224" t="s">
        <v>805</v>
      </c>
      <c r="AD224" t="s">
        <v>806</v>
      </c>
    </row>
    <row r="225" spans="1:30" x14ac:dyDescent="0.25">
      <c r="A225" t="s">
        <v>1435</v>
      </c>
      <c r="B225">
        <v>44743</v>
      </c>
      <c r="C225">
        <v>44749</v>
      </c>
      <c r="D225" t="s">
        <v>871</v>
      </c>
      <c r="E225">
        <v>6792</v>
      </c>
      <c r="F225">
        <v>217</v>
      </c>
      <c r="G225">
        <v>3</v>
      </c>
      <c r="H225">
        <v>40</v>
      </c>
      <c r="I225">
        <v>0</v>
      </c>
      <c r="J225">
        <v>56</v>
      </c>
      <c r="K225">
        <v>0</v>
      </c>
      <c r="L225">
        <v>0</v>
      </c>
      <c r="M225">
        <v>0</v>
      </c>
      <c r="N225">
        <v>1</v>
      </c>
      <c r="O225">
        <v>30</v>
      </c>
      <c r="P225">
        <v>42</v>
      </c>
      <c r="Q225">
        <v>0</v>
      </c>
      <c r="R225">
        <v>21</v>
      </c>
      <c r="S225">
        <v>41</v>
      </c>
      <c r="T225">
        <v>1</v>
      </c>
      <c r="U225">
        <v>0</v>
      </c>
      <c r="V225">
        <v>1</v>
      </c>
      <c r="W225">
        <v>1</v>
      </c>
      <c r="X225">
        <v>1</v>
      </c>
      <c r="Y225">
        <v>42</v>
      </c>
      <c r="Z225">
        <v>1</v>
      </c>
      <c r="AA225" t="s">
        <v>872</v>
      </c>
      <c r="AB225" t="s">
        <v>803</v>
      </c>
      <c r="AC225" t="s">
        <v>849</v>
      </c>
      <c r="AD225" t="s">
        <v>850</v>
      </c>
    </row>
    <row r="226" spans="1:30" x14ac:dyDescent="0.25">
      <c r="A226" t="s">
        <v>1435</v>
      </c>
      <c r="B226">
        <v>44743</v>
      </c>
      <c r="C226">
        <v>44749</v>
      </c>
      <c r="D226" t="s">
        <v>821</v>
      </c>
      <c r="E226">
        <v>6600</v>
      </c>
      <c r="F226">
        <v>342</v>
      </c>
      <c r="G226">
        <v>0</v>
      </c>
      <c r="H226">
        <v>90</v>
      </c>
      <c r="I226">
        <v>1</v>
      </c>
      <c r="J226">
        <v>26</v>
      </c>
      <c r="K226">
        <v>0</v>
      </c>
      <c r="L226">
        <v>0</v>
      </c>
      <c r="M226">
        <v>0</v>
      </c>
      <c r="N226">
        <v>1</v>
      </c>
      <c r="O226">
        <v>39</v>
      </c>
      <c r="P226">
        <v>90</v>
      </c>
      <c r="Q226">
        <v>0</v>
      </c>
      <c r="R226">
        <v>46</v>
      </c>
      <c r="S226">
        <v>91</v>
      </c>
      <c r="T226">
        <v>16</v>
      </c>
      <c r="U226">
        <v>0</v>
      </c>
      <c r="V226">
        <v>16</v>
      </c>
      <c r="W226">
        <v>14</v>
      </c>
      <c r="X226">
        <v>16</v>
      </c>
      <c r="Y226">
        <v>91</v>
      </c>
      <c r="Z226">
        <v>16</v>
      </c>
      <c r="AA226" t="s">
        <v>822</v>
      </c>
      <c r="AB226" t="s">
        <v>803</v>
      </c>
      <c r="AC226" t="s">
        <v>805</v>
      </c>
      <c r="AD226" t="s">
        <v>806</v>
      </c>
    </row>
    <row r="227" spans="1:30" x14ac:dyDescent="0.25">
      <c r="A227" t="s">
        <v>1435</v>
      </c>
      <c r="B227">
        <v>44743</v>
      </c>
      <c r="C227">
        <v>44749</v>
      </c>
      <c r="D227" t="s">
        <v>560</v>
      </c>
      <c r="E227">
        <v>5283</v>
      </c>
      <c r="F227">
        <v>238</v>
      </c>
      <c r="G227">
        <v>3</v>
      </c>
      <c r="H227">
        <v>40</v>
      </c>
      <c r="I227">
        <v>3</v>
      </c>
      <c r="J227">
        <v>88</v>
      </c>
      <c r="K227">
        <v>1</v>
      </c>
      <c r="L227">
        <v>0</v>
      </c>
      <c r="M227">
        <v>2</v>
      </c>
      <c r="N227">
        <v>8</v>
      </c>
      <c r="O227">
        <v>18</v>
      </c>
      <c r="P227">
        <v>42</v>
      </c>
      <c r="Q227">
        <v>0</v>
      </c>
      <c r="R227">
        <v>19</v>
      </c>
      <c r="S227">
        <v>42</v>
      </c>
      <c r="T227">
        <v>10</v>
      </c>
      <c r="U227">
        <v>0</v>
      </c>
      <c r="V227">
        <v>18</v>
      </c>
      <c r="W227">
        <v>17</v>
      </c>
      <c r="X227">
        <v>18</v>
      </c>
      <c r="Y227">
        <v>42</v>
      </c>
      <c r="Z227">
        <v>18</v>
      </c>
      <c r="AA227" t="s">
        <v>561</v>
      </c>
      <c r="AB227" t="s">
        <v>387</v>
      </c>
      <c r="AC227" t="s">
        <v>508</v>
      </c>
      <c r="AD227" t="s">
        <v>509</v>
      </c>
    </row>
    <row r="228" spans="1:30" x14ac:dyDescent="0.25">
      <c r="A228" t="s">
        <v>1435</v>
      </c>
      <c r="B228">
        <v>44743</v>
      </c>
      <c r="C228">
        <v>44749</v>
      </c>
      <c r="D228" t="s">
        <v>34</v>
      </c>
      <c r="E228">
        <v>21359</v>
      </c>
      <c r="F228">
        <v>424</v>
      </c>
      <c r="G228">
        <v>2</v>
      </c>
      <c r="H228">
        <v>131</v>
      </c>
      <c r="I228">
        <v>0</v>
      </c>
      <c r="J228">
        <v>94</v>
      </c>
      <c r="K228">
        <v>1</v>
      </c>
      <c r="L228">
        <v>2</v>
      </c>
      <c r="M228">
        <v>0</v>
      </c>
      <c r="N228">
        <v>7</v>
      </c>
      <c r="O228">
        <v>104</v>
      </c>
      <c r="P228">
        <v>134</v>
      </c>
      <c r="Q228">
        <v>0</v>
      </c>
      <c r="R228">
        <v>64</v>
      </c>
      <c r="S228">
        <v>136</v>
      </c>
      <c r="T228">
        <v>10</v>
      </c>
      <c r="U228">
        <v>0</v>
      </c>
      <c r="V228">
        <v>10</v>
      </c>
      <c r="W228">
        <v>11</v>
      </c>
      <c r="X228">
        <v>11</v>
      </c>
      <c r="Y228">
        <v>136</v>
      </c>
      <c r="Z228">
        <v>11</v>
      </c>
      <c r="AA228" t="s">
        <v>35</v>
      </c>
      <c r="AB228" t="s">
        <v>16</v>
      </c>
      <c r="AC228" t="s">
        <v>18</v>
      </c>
      <c r="AD228" t="s">
        <v>19</v>
      </c>
    </row>
    <row r="229" spans="1:30" x14ac:dyDescent="0.25">
      <c r="A229" t="s">
        <v>1435</v>
      </c>
      <c r="B229">
        <v>44743</v>
      </c>
      <c r="C229">
        <v>44749</v>
      </c>
      <c r="D229" t="s">
        <v>425</v>
      </c>
      <c r="E229">
        <v>3491</v>
      </c>
      <c r="F229">
        <v>132</v>
      </c>
      <c r="G229">
        <v>0</v>
      </c>
      <c r="H229">
        <v>13</v>
      </c>
      <c r="I229">
        <v>0</v>
      </c>
      <c r="J229">
        <v>52</v>
      </c>
      <c r="K229">
        <v>0</v>
      </c>
      <c r="L229">
        <v>0</v>
      </c>
      <c r="M229">
        <v>0</v>
      </c>
      <c r="N229">
        <v>0</v>
      </c>
      <c r="O229">
        <v>7</v>
      </c>
      <c r="P229">
        <v>13</v>
      </c>
      <c r="Q229">
        <v>0</v>
      </c>
      <c r="R229">
        <v>7</v>
      </c>
      <c r="S229">
        <v>12</v>
      </c>
      <c r="T229">
        <v>6</v>
      </c>
      <c r="U229">
        <v>0</v>
      </c>
      <c r="V229">
        <v>8</v>
      </c>
      <c r="W229">
        <v>7</v>
      </c>
      <c r="X229">
        <v>8</v>
      </c>
      <c r="Y229">
        <v>13</v>
      </c>
      <c r="Z229">
        <v>8</v>
      </c>
      <c r="AA229" t="s">
        <v>426</v>
      </c>
      <c r="AB229" t="s">
        <v>387</v>
      </c>
      <c r="AC229" t="s">
        <v>508</v>
      </c>
      <c r="AD229" t="s">
        <v>509</v>
      </c>
    </row>
    <row r="230" spans="1:30" x14ac:dyDescent="0.25">
      <c r="A230" t="s">
        <v>1435</v>
      </c>
      <c r="B230">
        <v>44743</v>
      </c>
      <c r="C230">
        <v>44749</v>
      </c>
      <c r="D230" t="s">
        <v>83</v>
      </c>
      <c r="E230">
        <v>2323</v>
      </c>
      <c r="F230">
        <v>43</v>
      </c>
      <c r="G230">
        <v>0</v>
      </c>
      <c r="H230">
        <v>5</v>
      </c>
      <c r="I230">
        <v>0</v>
      </c>
      <c r="J230">
        <v>7</v>
      </c>
      <c r="K230">
        <v>0</v>
      </c>
      <c r="L230">
        <v>0</v>
      </c>
      <c r="M230">
        <v>0</v>
      </c>
      <c r="N230">
        <v>0</v>
      </c>
      <c r="O230">
        <v>0</v>
      </c>
      <c r="P230">
        <v>5</v>
      </c>
      <c r="Q230">
        <v>0</v>
      </c>
      <c r="R230">
        <v>0</v>
      </c>
      <c r="S230">
        <v>5</v>
      </c>
      <c r="T230">
        <v>0</v>
      </c>
      <c r="U230">
        <v>0</v>
      </c>
      <c r="V230">
        <v>0</v>
      </c>
      <c r="W230">
        <v>0</v>
      </c>
      <c r="X230">
        <v>0</v>
      </c>
      <c r="Y230">
        <v>5</v>
      </c>
      <c r="Z230">
        <v>0</v>
      </c>
      <c r="AA230" t="s">
        <v>84</v>
      </c>
      <c r="AB230" t="s">
        <v>16</v>
      </c>
      <c r="AC230" t="s">
        <v>69</v>
      </c>
      <c r="AD230" t="s">
        <v>1583</v>
      </c>
    </row>
    <row r="231" spans="1:30" x14ac:dyDescent="0.25">
      <c r="A231" t="s">
        <v>1435</v>
      </c>
      <c r="B231">
        <v>44743</v>
      </c>
      <c r="C231">
        <v>44749</v>
      </c>
      <c r="D231" t="s">
        <v>162</v>
      </c>
      <c r="E231">
        <v>4248</v>
      </c>
      <c r="F231">
        <v>173</v>
      </c>
      <c r="G231">
        <v>0</v>
      </c>
      <c r="H231">
        <v>27</v>
      </c>
      <c r="I231">
        <v>0</v>
      </c>
      <c r="J231">
        <v>41</v>
      </c>
      <c r="K231">
        <v>0</v>
      </c>
      <c r="L231">
        <v>0</v>
      </c>
      <c r="M231">
        <v>0</v>
      </c>
      <c r="N231">
        <v>1</v>
      </c>
      <c r="O231">
        <v>8</v>
      </c>
      <c r="P231">
        <v>32</v>
      </c>
      <c r="Q231">
        <v>2</v>
      </c>
      <c r="R231">
        <v>14</v>
      </c>
      <c r="S231">
        <v>30</v>
      </c>
      <c r="T231">
        <v>2</v>
      </c>
      <c r="U231">
        <v>1</v>
      </c>
      <c r="V231">
        <v>5</v>
      </c>
      <c r="W231">
        <v>5</v>
      </c>
      <c r="X231">
        <v>4</v>
      </c>
      <c r="Y231">
        <v>32</v>
      </c>
      <c r="Z231">
        <v>5</v>
      </c>
      <c r="AA231" t="s">
        <v>1584</v>
      </c>
      <c r="AB231" t="s">
        <v>16</v>
      </c>
      <c r="AC231" t="s">
        <v>127</v>
      </c>
      <c r="AD231" t="s">
        <v>128</v>
      </c>
    </row>
    <row r="232" spans="1:30" x14ac:dyDescent="0.25">
      <c r="A232" t="s">
        <v>1435</v>
      </c>
      <c r="B232">
        <v>44743</v>
      </c>
      <c r="C232">
        <v>44749</v>
      </c>
      <c r="D232" t="s">
        <v>486</v>
      </c>
      <c r="E232">
        <v>8600</v>
      </c>
      <c r="F232">
        <v>312</v>
      </c>
      <c r="G232">
        <v>0</v>
      </c>
      <c r="H232">
        <v>41</v>
      </c>
      <c r="I232">
        <v>12</v>
      </c>
      <c r="J232">
        <v>63</v>
      </c>
      <c r="K232">
        <v>0</v>
      </c>
      <c r="L232">
        <v>1</v>
      </c>
      <c r="M232">
        <v>0</v>
      </c>
      <c r="N232">
        <v>1</v>
      </c>
      <c r="O232">
        <v>20</v>
      </c>
      <c r="P232">
        <v>44</v>
      </c>
      <c r="Q232">
        <v>0</v>
      </c>
      <c r="R232">
        <v>16</v>
      </c>
      <c r="S232">
        <v>46</v>
      </c>
      <c r="T232">
        <v>1</v>
      </c>
      <c r="U232">
        <v>1</v>
      </c>
      <c r="V232">
        <v>1</v>
      </c>
      <c r="W232">
        <v>3</v>
      </c>
      <c r="X232">
        <v>2</v>
      </c>
      <c r="Y232">
        <v>46</v>
      </c>
      <c r="Z232">
        <v>3</v>
      </c>
      <c r="AA232" t="s">
        <v>1454</v>
      </c>
      <c r="AB232" t="s">
        <v>387</v>
      </c>
      <c r="AC232" t="s">
        <v>448</v>
      </c>
      <c r="AD232" t="s">
        <v>449</v>
      </c>
    </row>
    <row r="233" spans="1:30" x14ac:dyDescent="0.25">
      <c r="A233" t="s">
        <v>1435</v>
      </c>
      <c r="B233">
        <v>44743</v>
      </c>
      <c r="C233">
        <v>44749</v>
      </c>
      <c r="D233" t="s">
        <v>953</v>
      </c>
      <c r="E233">
        <v>4490</v>
      </c>
      <c r="F233">
        <v>196</v>
      </c>
      <c r="G233">
        <v>1</v>
      </c>
      <c r="H233">
        <v>52</v>
      </c>
      <c r="I233">
        <v>0</v>
      </c>
      <c r="J233">
        <v>56</v>
      </c>
      <c r="K233">
        <v>0</v>
      </c>
      <c r="L233">
        <v>2</v>
      </c>
      <c r="M233">
        <v>3</v>
      </c>
      <c r="N233">
        <v>13</v>
      </c>
      <c r="O233">
        <v>16</v>
      </c>
      <c r="P233">
        <v>51</v>
      </c>
      <c r="Q233">
        <v>0</v>
      </c>
      <c r="R233">
        <v>30</v>
      </c>
      <c r="S233">
        <v>52</v>
      </c>
      <c r="T233">
        <v>18</v>
      </c>
      <c r="U233">
        <v>0</v>
      </c>
      <c r="V233">
        <v>19</v>
      </c>
      <c r="W233">
        <v>19</v>
      </c>
      <c r="X233">
        <v>18</v>
      </c>
      <c r="Y233">
        <v>52</v>
      </c>
      <c r="Z233">
        <v>19</v>
      </c>
      <c r="AA233" t="s">
        <v>954</v>
      </c>
      <c r="AB233" t="s">
        <v>803</v>
      </c>
      <c r="AC233" t="s">
        <v>942</v>
      </c>
      <c r="AD233" t="s">
        <v>943</v>
      </c>
    </row>
    <row r="234" spans="1:30" x14ac:dyDescent="0.25">
      <c r="A234" t="s">
        <v>1435</v>
      </c>
      <c r="B234">
        <v>44743</v>
      </c>
      <c r="C234">
        <v>44749</v>
      </c>
      <c r="D234" t="s">
        <v>1008</v>
      </c>
      <c r="E234">
        <v>26176</v>
      </c>
      <c r="F234">
        <v>585</v>
      </c>
      <c r="G234">
        <v>0</v>
      </c>
      <c r="H234">
        <v>87</v>
      </c>
      <c r="I234">
        <v>0</v>
      </c>
      <c r="J234">
        <v>89</v>
      </c>
      <c r="K234">
        <v>0</v>
      </c>
      <c r="L234">
        <v>0</v>
      </c>
      <c r="M234">
        <v>0</v>
      </c>
      <c r="N234">
        <v>0</v>
      </c>
      <c r="O234">
        <v>81</v>
      </c>
      <c r="P234">
        <v>88</v>
      </c>
      <c r="Q234">
        <v>8</v>
      </c>
      <c r="R234">
        <v>35</v>
      </c>
      <c r="S234">
        <v>90</v>
      </c>
      <c r="T234">
        <v>1</v>
      </c>
      <c r="U234">
        <v>0</v>
      </c>
      <c r="V234">
        <v>1</v>
      </c>
      <c r="W234">
        <v>1</v>
      </c>
      <c r="X234">
        <v>1</v>
      </c>
      <c r="Y234">
        <v>90</v>
      </c>
      <c r="Z234">
        <v>1</v>
      </c>
      <c r="AA234" t="s">
        <v>1009</v>
      </c>
      <c r="AB234" t="s">
        <v>803</v>
      </c>
      <c r="AC234" t="s">
        <v>998</v>
      </c>
      <c r="AD234" t="s">
        <v>999</v>
      </c>
    </row>
    <row r="235" spans="1:30" x14ac:dyDescent="0.25">
      <c r="A235" t="s">
        <v>1435</v>
      </c>
      <c r="B235">
        <v>44743</v>
      </c>
      <c r="C235">
        <v>44749</v>
      </c>
      <c r="D235" t="s">
        <v>178</v>
      </c>
      <c r="E235">
        <v>7322</v>
      </c>
      <c r="F235">
        <v>312</v>
      </c>
      <c r="G235">
        <v>37</v>
      </c>
      <c r="H235">
        <v>44</v>
      </c>
      <c r="I235">
        <v>0</v>
      </c>
      <c r="J235">
        <v>107</v>
      </c>
      <c r="K235">
        <v>0</v>
      </c>
      <c r="L235">
        <v>2</v>
      </c>
      <c r="M235">
        <v>2</v>
      </c>
      <c r="N235">
        <v>2</v>
      </c>
      <c r="O235">
        <v>38</v>
      </c>
      <c r="P235">
        <v>44</v>
      </c>
      <c r="Q235">
        <v>37</v>
      </c>
      <c r="R235">
        <v>44</v>
      </c>
      <c r="S235">
        <v>44</v>
      </c>
      <c r="T235">
        <v>2</v>
      </c>
      <c r="U235">
        <v>2</v>
      </c>
      <c r="V235">
        <v>2</v>
      </c>
      <c r="W235">
        <v>2</v>
      </c>
      <c r="X235">
        <v>2</v>
      </c>
      <c r="Y235">
        <v>46</v>
      </c>
      <c r="Z235">
        <v>2</v>
      </c>
      <c r="AA235" t="s">
        <v>179</v>
      </c>
      <c r="AB235" t="s">
        <v>16</v>
      </c>
      <c r="AC235" t="s">
        <v>168</v>
      </c>
      <c r="AD235" t="s">
        <v>1473</v>
      </c>
    </row>
    <row r="236" spans="1:30" x14ac:dyDescent="0.25">
      <c r="A236" t="s">
        <v>1435</v>
      </c>
      <c r="B236">
        <v>44743</v>
      </c>
      <c r="C236">
        <v>44749</v>
      </c>
      <c r="D236" t="s">
        <v>473</v>
      </c>
      <c r="E236">
        <v>4874</v>
      </c>
      <c r="F236">
        <v>192</v>
      </c>
      <c r="G236">
        <v>0</v>
      </c>
      <c r="H236">
        <v>26</v>
      </c>
      <c r="I236">
        <v>0</v>
      </c>
      <c r="J236">
        <v>62</v>
      </c>
      <c r="K236">
        <v>1</v>
      </c>
      <c r="L236">
        <v>0</v>
      </c>
      <c r="M236">
        <v>0</v>
      </c>
      <c r="N236">
        <v>2</v>
      </c>
      <c r="O236">
        <v>25</v>
      </c>
      <c r="P236">
        <v>24</v>
      </c>
      <c r="Q236">
        <v>0</v>
      </c>
      <c r="R236">
        <v>10</v>
      </c>
      <c r="S236">
        <v>27</v>
      </c>
      <c r="T236">
        <v>4</v>
      </c>
      <c r="U236">
        <v>1</v>
      </c>
      <c r="V236">
        <v>6</v>
      </c>
      <c r="W236">
        <v>5</v>
      </c>
      <c r="X236">
        <v>6</v>
      </c>
      <c r="Y236">
        <v>27</v>
      </c>
      <c r="Z236">
        <v>6</v>
      </c>
      <c r="AA236" t="s">
        <v>474</v>
      </c>
      <c r="AB236" t="s">
        <v>387</v>
      </c>
      <c r="AC236" t="s">
        <v>448</v>
      </c>
      <c r="AD236" t="s">
        <v>449</v>
      </c>
    </row>
    <row r="237" spans="1:30" x14ac:dyDescent="0.25">
      <c r="A237" t="s">
        <v>1435</v>
      </c>
      <c r="B237">
        <v>44743</v>
      </c>
      <c r="C237">
        <v>44749</v>
      </c>
      <c r="D237" t="s">
        <v>919</v>
      </c>
      <c r="E237">
        <v>8021</v>
      </c>
      <c r="F237">
        <v>367</v>
      </c>
      <c r="G237">
        <v>5</v>
      </c>
      <c r="H237">
        <v>69</v>
      </c>
      <c r="I237">
        <v>1</v>
      </c>
      <c r="J237">
        <v>63</v>
      </c>
      <c r="K237">
        <v>3</v>
      </c>
      <c r="L237">
        <v>1</v>
      </c>
      <c r="M237">
        <v>3</v>
      </c>
      <c r="N237">
        <v>5</v>
      </c>
      <c r="O237">
        <v>11</v>
      </c>
      <c r="P237">
        <v>109</v>
      </c>
      <c r="Q237">
        <v>1</v>
      </c>
      <c r="R237">
        <v>70</v>
      </c>
      <c r="S237">
        <v>111</v>
      </c>
      <c r="T237">
        <v>10</v>
      </c>
      <c r="U237">
        <v>0</v>
      </c>
      <c r="V237">
        <v>13</v>
      </c>
      <c r="W237">
        <v>12</v>
      </c>
      <c r="X237">
        <v>13</v>
      </c>
      <c r="Y237">
        <v>112</v>
      </c>
      <c r="Z237">
        <v>13</v>
      </c>
      <c r="AA237" t="s">
        <v>920</v>
      </c>
      <c r="AB237" t="s">
        <v>803</v>
      </c>
      <c r="AC237" t="s">
        <v>897</v>
      </c>
      <c r="AD237" t="s">
        <v>898</v>
      </c>
    </row>
    <row r="238" spans="1:30" x14ac:dyDescent="0.25">
      <c r="A238" t="s">
        <v>1435</v>
      </c>
      <c r="B238">
        <v>44743</v>
      </c>
      <c r="C238">
        <v>44749</v>
      </c>
      <c r="D238" t="s">
        <v>816</v>
      </c>
      <c r="E238">
        <v>5326</v>
      </c>
      <c r="F238">
        <v>212</v>
      </c>
      <c r="G238">
        <v>0</v>
      </c>
      <c r="H238">
        <v>20</v>
      </c>
      <c r="I238">
        <v>1</v>
      </c>
      <c r="J238">
        <v>32</v>
      </c>
      <c r="K238">
        <v>4</v>
      </c>
      <c r="L238">
        <v>0</v>
      </c>
      <c r="M238">
        <v>0</v>
      </c>
      <c r="N238">
        <v>8</v>
      </c>
      <c r="O238">
        <v>11</v>
      </c>
      <c r="P238">
        <v>20</v>
      </c>
      <c r="Q238">
        <v>0</v>
      </c>
      <c r="R238">
        <v>9</v>
      </c>
      <c r="S238">
        <v>20</v>
      </c>
      <c r="T238">
        <v>8</v>
      </c>
      <c r="U238">
        <v>0</v>
      </c>
      <c r="V238">
        <v>9</v>
      </c>
      <c r="W238">
        <v>8</v>
      </c>
      <c r="X238">
        <v>9</v>
      </c>
      <c r="Y238">
        <v>20</v>
      </c>
      <c r="Z238">
        <v>9</v>
      </c>
      <c r="AA238" t="s">
        <v>817</v>
      </c>
      <c r="AB238" t="s">
        <v>803</v>
      </c>
      <c r="AC238" t="s">
        <v>805</v>
      </c>
      <c r="AD238" t="s">
        <v>806</v>
      </c>
    </row>
    <row r="239" spans="1:30" x14ac:dyDescent="0.25">
      <c r="A239" t="s">
        <v>1435</v>
      </c>
      <c r="B239">
        <v>44743</v>
      </c>
      <c r="C239">
        <v>44749</v>
      </c>
      <c r="D239" t="s">
        <v>991</v>
      </c>
      <c r="E239">
        <v>9615</v>
      </c>
      <c r="F239">
        <v>467</v>
      </c>
      <c r="G239">
        <v>0</v>
      </c>
      <c r="H239">
        <v>126</v>
      </c>
      <c r="I239">
        <v>0</v>
      </c>
      <c r="J239">
        <v>121</v>
      </c>
      <c r="K239">
        <v>0</v>
      </c>
      <c r="L239">
        <v>14</v>
      </c>
      <c r="M239">
        <v>0</v>
      </c>
      <c r="N239">
        <v>24</v>
      </c>
      <c r="O239">
        <v>93</v>
      </c>
      <c r="P239">
        <v>126</v>
      </c>
      <c r="Q239">
        <v>0</v>
      </c>
      <c r="R239">
        <v>67</v>
      </c>
      <c r="S239">
        <v>126</v>
      </c>
      <c r="T239">
        <v>30</v>
      </c>
      <c r="U239">
        <v>0</v>
      </c>
      <c r="V239">
        <v>29</v>
      </c>
      <c r="W239">
        <v>31</v>
      </c>
      <c r="X239">
        <v>30</v>
      </c>
      <c r="Y239">
        <v>127</v>
      </c>
      <c r="Z239">
        <v>31</v>
      </c>
      <c r="AA239" t="s">
        <v>992</v>
      </c>
      <c r="AB239" t="s">
        <v>803</v>
      </c>
      <c r="AC239" t="s">
        <v>942</v>
      </c>
      <c r="AD239" t="s">
        <v>943</v>
      </c>
    </row>
    <row r="240" spans="1:30" x14ac:dyDescent="0.25">
      <c r="A240" t="s">
        <v>1435</v>
      </c>
      <c r="B240">
        <v>44743</v>
      </c>
      <c r="C240">
        <v>44749</v>
      </c>
      <c r="D240" t="s">
        <v>959</v>
      </c>
      <c r="E240">
        <v>8031</v>
      </c>
      <c r="F240">
        <v>315</v>
      </c>
      <c r="G240">
        <v>0</v>
      </c>
      <c r="H240">
        <v>14</v>
      </c>
      <c r="I240">
        <v>0</v>
      </c>
      <c r="J240">
        <v>78</v>
      </c>
      <c r="K240">
        <v>1</v>
      </c>
      <c r="L240">
        <v>1</v>
      </c>
      <c r="M240">
        <v>0</v>
      </c>
      <c r="N240">
        <v>3</v>
      </c>
      <c r="O240">
        <v>7</v>
      </c>
      <c r="P240">
        <v>17</v>
      </c>
      <c r="Q240">
        <v>0</v>
      </c>
      <c r="R240">
        <v>8</v>
      </c>
      <c r="S240">
        <v>20</v>
      </c>
      <c r="T240">
        <v>4</v>
      </c>
      <c r="U240">
        <v>0</v>
      </c>
      <c r="V240">
        <v>4</v>
      </c>
      <c r="W240">
        <v>4</v>
      </c>
      <c r="X240">
        <v>3</v>
      </c>
      <c r="Y240">
        <v>20</v>
      </c>
      <c r="Z240">
        <v>4</v>
      </c>
      <c r="AA240" t="s">
        <v>960</v>
      </c>
      <c r="AB240" t="s">
        <v>803</v>
      </c>
      <c r="AC240" t="s">
        <v>942</v>
      </c>
      <c r="AD240" t="s">
        <v>943</v>
      </c>
    </row>
    <row r="241" spans="1:30" x14ac:dyDescent="0.25">
      <c r="A241" t="s">
        <v>1435</v>
      </c>
      <c r="B241">
        <v>44743</v>
      </c>
      <c r="C241">
        <v>44749</v>
      </c>
      <c r="D241" t="s">
        <v>903</v>
      </c>
      <c r="E241">
        <v>15697</v>
      </c>
      <c r="F241">
        <v>577</v>
      </c>
      <c r="G241">
        <v>24</v>
      </c>
      <c r="H241">
        <v>119</v>
      </c>
      <c r="I241">
        <v>0</v>
      </c>
      <c r="J241">
        <v>69</v>
      </c>
      <c r="K241">
        <v>0</v>
      </c>
      <c r="L241">
        <v>0</v>
      </c>
      <c r="M241">
        <v>5</v>
      </c>
      <c r="N241">
        <v>2</v>
      </c>
      <c r="O241">
        <v>2</v>
      </c>
      <c r="P241">
        <v>124</v>
      </c>
      <c r="Q241">
        <v>11</v>
      </c>
      <c r="R241">
        <v>75</v>
      </c>
      <c r="S241">
        <v>127</v>
      </c>
      <c r="T241">
        <v>6</v>
      </c>
      <c r="U241">
        <v>2</v>
      </c>
      <c r="V241">
        <v>13</v>
      </c>
      <c r="W241">
        <v>13</v>
      </c>
      <c r="X241">
        <v>12</v>
      </c>
      <c r="Y241">
        <v>127</v>
      </c>
      <c r="Z241">
        <v>13</v>
      </c>
      <c r="AA241" t="s">
        <v>904</v>
      </c>
      <c r="AB241" t="s">
        <v>803</v>
      </c>
      <c r="AC241" t="s">
        <v>1451</v>
      </c>
      <c r="AD241" t="s">
        <v>1452</v>
      </c>
    </row>
    <row r="242" spans="1:30" x14ac:dyDescent="0.25">
      <c r="A242" t="s">
        <v>1435</v>
      </c>
      <c r="B242">
        <v>44743</v>
      </c>
      <c r="C242">
        <v>44749</v>
      </c>
      <c r="D242" t="s">
        <v>973</v>
      </c>
      <c r="E242">
        <v>4864</v>
      </c>
      <c r="F242">
        <v>236</v>
      </c>
      <c r="G242">
        <v>0</v>
      </c>
      <c r="H242">
        <v>72</v>
      </c>
      <c r="I242">
        <v>0</v>
      </c>
      <c r="J242">
        <v>45</v>
      </c>
      <c r="K242">
        <v>0</v>
      </c>
      <c r="L242">
        <v>1</v>
      </c>
      <c r="M242">
        <v>0</v>
      </c>
      <c r="N242">
        <v>2</v>
      </c>
      <c r="O242">
        <v>55</v>
      </c>
      <c r="P242">
        <v>71</v>
      </c>
      <c r="Q242">
        <v>0</v>
      </c>
      <c r="R242">
        <v>42</v>
      </c>
      <c r="S242">
        <v>73</v>
      </c>
      <c r="T242">
        <v>1</v>
      </c>
      <c r="U242">
        <v>0</v>
      </c>
      <c r="V242">
        <v>3</v>
      </c>
      <c r="W242">
        <v>3</v>
      </c>
      <c r="X242">
        <v>2</v>
      </c>
      <c r="Y242">
        <v>73</v>
      </c>
      <c r="Z242">
        <v>3</v>
      </c>
      <c r="AA242" t="s">
        <v>974</v>
      </c>
      <c r="AB242" t="s">
        <v>803</v>
      </c>
      <c r="AC242" t="s">
        <v>942</v>
      </c>
      <c r="AD242" t="s">
        <v>943</v>
      </c>
    </row>
    <row r="243" spans="1:30" x14ac:dyDescent="0.25">
      <c r="A243" t="s">
        <v>1435</v>
      </c>
      <c r="B243">
        <v>44743</v>
      </c>
      <c r="C243">
        <v>44749</v>
      </c>
      <c r="D243" t="s">
        <v>854</v>
      </c>
      <c r="E243">
        <v>6664</v>
      </c>
      <c r="F243">
        <v>276</v>
      </c>
      <c r="G243">
        <v>1</v>
      </c>
      <c r="H243">
        <v>28</v>
      </c>
      <c r="I243">
        <v>0</v>
      </c>
      <c r="J243">
        <v>39</v>
      </c>
      <c r="K243">
        <v>1</v>
      </c>
      <c r="L243">
        <v>0</v>
      </c>
      <c r="M243">
        <v>0</v>
      </c>
      <c r="N243">
        <v>6</v>
      </c>
      <c r="O243">
        <v>24</v>
      </c>
      <c r="P243">
        <v>29</v>
      </c>
      <c r="Q243">
        <v>0</v>
      </c>
      <c r="R243">
        <v>16</v>
      </c>
      <c r="S243">
        <v>30</v>
      </c>
      <c r="T243">
        <v>6</v>
      </c>
      <c r="U243">
        <v>0</v>
      </c>
      <c r="V243">
        <v>7</v>
      </c>
      <c r="W243">
        <v>7</v>
      </c>
      <c r="X243">
        <v>7</v>
      </c>
      <c r="Y243">
        <v>30</v>
      </c>
      <c r="Z243">
        <v>7</v>
      </c>
      <c r="AA243" t="s">
        <v>855</v>
      </c>
      <c r="AB243" t="s">
        <v>803</v>
      </c>
      <c r="AC243" t="s">
        <v>849</v>
      </c>
      <c r="AD243" t="s">
        <v>850</v>
      </c>
    </row>
    <row r="244" spans="1:30" x14ac:dyDescent="0.25">
      <c r="A244" t="s">
        <v>1435</v>
      </c>
      <c r="B244">
        <v>44743</v>
      </c>
      <c r="C244">
        <v>44749</v>
      </c>
      <c r="D244" t="s">
        <v>881</v>
      </c>
      <c r="E244">
        <v>3551</v>
      </c>
      <c r="F244">
        <v>109</v>
      </c>
      <c r="G244">
        <v>0</v>
      </c>
      <c r="H244">
        <v>8</v>
      </c>
      <c r="I244">
        <v>0</v>
      </c>
      <c r="J244">
        <v>26</v>
      </c>
      <c r="K244">
        <v>0</v>
      </c>
      <c r="L244">
        <v>0</v>
      </c>
      <c r="M244">
        <v>0</v>
      </c>
      <c r="N244">
        <v>0</v>
      </c>
      <c r="O244">
        <v>1</v>
      </c>
      <c r="P244">
        <v>7</v>
      </c>
      <c r="Q244">
        <v>0</v>
      </c>
      <c r="R244">
        <v>2</v>
      </c>
      <c r="S244">
        <v>8</v>
      </c>
      <c r="T244">
        <v>0</v>
      </c>
      <c r="U244">
        <v>0</v>
      </c>
      <c r="V244">
        <v>0</v>
      </c>
      <c r="W244">
        <v>0</v>
      </c>
      <c r="X244">
        <v>0</v>
      </c>
      <c r="Y244">
        <v>8</v>
      </c>
      <c r="Z244">
        <v>0</v>
      </c>
      <c r="AA244" t="s">
        <v>882</v>
      </c>
      <c r="AB244" t="s">
        <v>803</v>
      </c>
      <c r="AC244" t="s">
        <v>1451</v>
      </c>
      <c r="AD244" t="s">
        <v>1452</v>
      </c>
    </row>
    <row r="245" spans="1:30" x14ac:dyDescent="0.25">
      <c r="A245" t="s">
        <v>1435</v>
      </c>
      <c r="B245">
        <v>44743</v>
      </c>
      <c r="C245">
        <v>44749</v>
      </c>
      <c r="D245" t="s">
        <v>847</v>
      </c>
      <c r="E245">
        <v>6358</v>
      </c>
      <c r="F245">
        <v>228</v>
      </c>
      <c r="G245">
        <v>15</v>
      </c>
      <c r="H245">
        <v>59</v>
      </c>
      <c r="I245">
        <v>0</v>
      </c>
      <c r="J245">
        <v>30</v>
      </c>
      <c r="K245">
        <v>1</v>
      </c>
      <c r="L245">
        <v>0</v>
      </c>
      <c r="M245">
        <v>5</v>
      </c>
      <c r="N245">
        <v>10</v>
      </c>
      <c r="O245">
        <v>45</v>
      </c>
      <c r="P245">
        <v>59</v>
      </c>
      <c r="Q245">
        <v>0</v>
      </c>
      <c r="R245">
        <v>30</v>
      </c>
      <c r="S245">
        <v>59</v>
      </c>
      <c r="T245">
        <v>10</v>
      </c>
      <c r="U245">
        <v>0</v>
      </c>
      <c r="V245">
        <v>10</v>
      </c>
      <c r="W245">
        <v>9</v>
      </c>
      <c r="X245">
        <v>9</v>
      </c>
      <c r="Y245">
        <v>59</v>
      </c>
      <c r="Z245">
        <v>10</v>
      </c>
      <c r="AA245" t="s">
        <v>848</v>
      </c>
      <c r="AB245" t="s">
        <v>803</v>
      </c>
      <c r="AC245" t="s">
        <v>849</v>
      </c>
      <c r="AD245" t="s">
        <v>850</v>
      </c>
    </row>
    <row r="246" spans="1:30" x14ac:dyDescent="0.25">
      <c r="A246" t="s">
        <v>1435</v>
      </c>
      <c r="B246">
        <v>44743</v>
      </c>
      <c r="C246">
        <v>44749</v>
      </c>
      <c r="D246" t="s">
        <v>876</v>
      </c>
      <c r="E246">
        <v>15148</v>
      </c>
      <c r="F246">
        <v>548</v>
      </c>
      <c r="G246">
        <v>0</v>
      </c>
      <c r="H246">
        <v>277</v>
      </c>
      <c r="I246">
        <v>0</v>
      </c>
      <c r="J246">
        <v>130</v>
      </c>
      <c r="K246">
        <v>0</v>
      </c>
      <c r="L246">
        <v>1</v>
      </c>
      <c r="M246">
        <v>0</v>
      </c>
      <c r="N246">
        <v>3</v>
      </c>
      <c r="O246">
        <v>13</v>
      </c>
      <c r="P246">
        <v>284</v>
      </c>
      <c r="Q246">
        <v>0</v>
      </c>
      <c r="R246">
        <v>91</v>
      </c>
      <c r="S246">
        <v>285</v>
      </c>
      <c r="T246">
        <v>7</v>
      </c>
      <c r="U246">
        <v>0</v>
      </c>
      <c r="V246">
        <v>9</v>
      </c>
      <c r="W246">
        <v>8</v>
      </c>
      <c r="X246">
        <v>10</v>
      </c>
      <c r="Y246">
        <v>286</v>
      </c>
      <c r="Z246">
        <v>10</v>
      </c>
      <c r="AA246" t="s">
        <v>877</v>
      </c>
      <c r="AB246" t="s">
        <v>803</v>
      </c>
      <c r="AC246" t="s">
        <v>1451</v>
      </c>
      <c r="AD246" t="s">
        <v>1452</v>
      </c>
    </row>
    <row r="247" spans="1:30" x14ac:dyDescent="0.25">
      <c r="A247" t="s">
        <v>1435</v>
      </c>
      <c r="B247">
        <v>44743</v>
      </c>
      <c r="C247">
        <v>44749</v>
      </c>
      <c r="D247" t="s">
        <v>948</v>
      </c>
      <c r="E247">
        <v>9674</v>
      </c>
      <c r="F247">
        <v>411</v>
      </c>
      <c r="G247">
        <v>0</v>
      </c>
      <c r="H247">
        <v>20</v>
      </c>
      <c r="I247">
        <v>0</v>
      </c>
      <c r="J247">
        <v>108</v>
      </c>
      <c r="K247">
        <v>0</v>
      </c>
      <c r="L247">
        <v>0</v>
      </c>
      <c r="M247">
        <v>0</v>
      </c>
      <c r="N247">
        <v>1</v>
      </c>
      <c r="O247">
        <v>11</v>
      </c>
      <c r="P247">
        <v>26</v>
      </c>
      <c r="Q247">
        <v>0</v>
      </c>
      <c r="R247">
        <v>11</v>
      </c>
      <c r="S247">
        <v>26</v>
      </c>
      <c r="T247">
        <v>2</v>
      </c>
      <c r="U247">
        <v>0</v>
      </c>
      <c r="V247">
        <v>10</v>
      </c>
      <c r="W247">
        <v>6</v>
      </c>
      <c r="X247">
        <v>10</v>
      </c>
      <c r="Y247">
        <v>27</v>
      </c>
      <c r="Z247">
        <v>10</v>
      </c>
      <c r="AA247" t="s">
        <v>949</v>
      </c>
      <c r="AB247" t="s">
        <v>803</v>
      </c>
      <c r="AC247" t="s">
        <v>942</v>
      </c>
      <c r="AD247" t="s">
        <v>943</v>
      </c>
    </row>
    <row r="248" spans="1:30" x14ac:dyDescent="0.25">
      <c r="A248" t="s">
        <v>1435</v>
      </c>
      <c r="B248">
        <v>44743</v>
      </c>
      <c r="C248">
        <v>44749</v>
      </c>
      <c r="D248" t="s">
        <v>924</v>
      </c>
      <c r="E248">
        <v>5865</v>
      </c>
      <c r="F248">
        <v>203</v>
      </c>
      <c r="G248">
        <v>1</v>
      </c>
      <c r="H248">
        <v>55</v>
      </c>
      <c r="I248">
        <v>4</v>
      </c>
      <c r="J248">
        <v>49</v>
      </c>
      <c r="K248">
        <v>0</v>
      </c>
      <c r="L248">
        <v>0</v>
      </c>
      <c r="M248">
        <v>0</v>
      </c>
      <c r="N248">
        <v>0</v>
      </c>
      <c r="O248">
        <v>36</v>
      </c>
      <c r="P248">
        <v>59</v>
      </c>
      <c r="Q248">
        <v>0</v>
      </c>
      <c r="R248">
        <v>35</v>
      </c>
      <c r="S248">
        <v>59</v>
      </c>
      <c r="T248">
        <v>6</v>
      </c>
      <c r="U248">
        <v>1</v>
      </c>
      <c r="V248">
        <v>8</v>
      </c>
      <c r="W248">
        <v>8</v>
      </c>
      <c r="X248">
        <v>7</v>
      </c>
      <c r="Y248">
        <v>59</v>
      </c>
      <c r="Z248">
        <v>8</v>
      </c>
      <c r="AA248" t="s">
        <v>925</v>
      </c>
      <c r="AB248" t="s">
        <v>803</v>
      </c>
      <c r="AC248" t="s">
        <v>897</v>
      </c>
      <c r="AD248" t="s">
        <v>898</v>
      </c>
    </row>
    <row r="249" spans="1:30" x14ac:dyDescent="0.25">
      <c r="A249" t="s">
        <v>1435</v>
      </c>
      <c r="B249">
        <v>44743</v>
      </c>
      <c r="C249">
        <v>44749</v>
      </c>
      <c r="D249" t="s">
        <v>940</v>
      </c>
      <c r="E249">
        <v>9607</v>
      </c>
      <c r="F249">
        <v>457</v>
      </c>
      <c r="G249">
        <v>0</v>
      </c>
      <c r="H249">
        <v>36</v>
      </c>
      <c r="I249">
        <v>0</v>
      </c>
      <c r="J249">
        <v>84</v>
      </c>
      <c r="K249">
        <v>3</v>
      </c>
      <c r="L249">
        <v>0</v>
      </c>
      <c r="M249">
        <v>1</v>
      </c>
      <c r="N249">
        <v>9</v>
      </c>
      <c r="O249">
        <v>2</v>
      </c>
      <c r="P249">
        <v>39</v>
      </c>
      <c r="Q249">
        <v>0</v>
      </c>
      <c r="R249">
        <v>16</v>
      </c>
      <c r="S249">
        <v>42</v>
      </c>
      <c r="T249">
        <v>17</v>
      </c>
      <c r="U249">
        <v>0</v>
      </c>
      <c r="V249">
        <v>25</v>
      </c>
      <c r="W249">
        <v>26</v>
      </c>
      <c r="X249">
        <v>26</v>
      </c>
      <c r="Y249">
        <v>42</v>
      </c>
      <c r="Z249">
        <v>26</v>
      </c>
      <c r="AA249" t="s">
        <v>941</v>
      </c>
      <c r="AB249" t="s">
        <v>803</v>
      </c>
      <c r="AC249" t="s">
        <v>942</v>
      </c>
      <c r="AD249" t="s">
        <v>943</v>
      </c>
    </row>
    <row r="250" spans="1:30" x14ac:dyDescent="0.25">
      <c r="A250" t="s">
        <v>1435</v>
      </c>
      <c r="B250">
        <v>44743</v>
      </c>
      <c r="C250">
        <v>44749</v>
      </c>
      <c r="D250" t="s">
        <v>930</v>
      </c>
      <c r="E250">
        <v>10553</v>
      </c>
      <c r="F250">
        <v>373</v>
      </c>
      <c r="G250">
        <v>0</v>
      </c>
      <c r="H250">
        <v>40</v>
      </c>
      <c r="I250">
        <v>7</v>
      </c>
      <c r="J250">
        <v>50</v>
      </c>
      <c r="K250">
        <v>2</v>
      </c>
      <c r="L250">
        <v>1</v>
      </c>
      <c r="M250">
        <v>0</v>
      </c>
      <c r="N250">
        <v>4</v>
      </c>
      <c r="O250">
        <v>28</v>
      </c>
      <c r="P250">
        <v>42</v>
      </c>
      <c r="Q250">
        <v>0</v>
      </c>
      <c r="R250">
        <v>21</v>
      </c>
      <c r="S250">
        <v>42</v>
      </c>
      <c r="T250">
        <v>4</v>
      </c>
      <c r="U250">
        <v>0</v>
      </c>
      <c r="V250">
        <v>4</v>
      </c>
      <c r="W250">
        <v>4</v>
      </c>
      <c r="X250">
        <v>4</v>
      </c>
      <c r="Y250">
        <v>42</v>
      </c>
      <c r="Z250">
        <v>4</v>
      </c>
      <c r="AA250" t="s">
        <v>931</v>
      </c>
      <c r="AB250" t="s">
        <v>803</v>
      </c>
      <c r="AC250" t="s">
        <v>897</v>
      </c>
      <c r="AD250" t="s">
        <v>898</v>
      </c>
    </row>
    <row r="251" spans="1:30" x14ac:dyDescent="0.25">
      <c r="A251" t="s">
        <v>1435</v>
      </c>
      <c r="B251">
        <v>44743</v>
      </c>
      <c r="C251">
        <v>44749</v>
      </c>
      <c r="D251" t="s">
        <v>826</v>
      </c>
      <c r="E251">
        <v>6310</v>
      </c>
      <c r="F251">
        <v>211</v>
      </c>
      <c r="G251">
        <v>17</v>
      </c>
      <c r="H251">
        <v>20</v>
      </c>
      <c r="I251">
        <v>0</v>
      </c>
      <c r="J251">
        <v>20</v>
      </c>
      <c r="K251">
        <v>0</v>
      </c>
      <c r="L251">
        <v>0</v>
      </c>
      <c r="M251">
        <v>1</v>
      </c>
      <c r="N251">
        <v>1</v>
      </c>
      <c r="O251">
        <v>16</v>
      </c>
      <c r="P251">
        <v>20</v>
      </c>
      <c r="Q251">
        <v>0</v>
      </c>
      <c r="R251">
        <v>15</v>
      </c>
      <c r="S251">
        <v>20</v>
      </c>
      <c r="T251">
        <v>1</v>
      </c>
      <c r="U251">
        <v>0</v>
      </c>
      <c r="V251">
        <v>2</v>
      </c>
      <c r="W251">
        <v>2</v>
      </c>
      <c r="X251">
        <v>2</v>
      </c>
      <c r="Y251">
        <v>20</v>
      </c>
      <c r="Z251">
        <v>2</v>
      </c>
      <c r="AA251" t="s">
        <v>827</v>
      </c>
      <c r="AB251" t="s">
        <v>803</v>
      </c>
      <c r="AC251" t="s">
        <v>805</v>
      </c>
      <c r="AD251" t="s">
        <v>806</v>
      </c>
    </row>
    <row r="252" spans="1:30" x14ac:dyDescent="0.25">
      <c r="A252" t="s">
        <v>1435</v>
      </c>
      <c r="B252">
        <v>44743</v>
      </c>
      <c r="C252">
        <v>44749</v>
      </c>
      <c r="D252" t="s">
        <v>887</v>
      </c>
      <c r="E252">
        <v>6564</v>
      </c>
      <c r="F252">
        <v>273</v>
      </c>
      <c r="G252">
        <v>1</v>
      </c>
      <c r="H252">
        <v>58</v>
      </c>
      <c r="I252">
        <v>0</v>
      </c>
      <c r="J252">
        <v>92</v>
      </c>
      <c r="K252">
        <v>11</v>
      </c>
      <c r="L252">
        <v>0</v>
      </c>
      <c r="M252">
        <v>0</v>
      </c>
      <c r="N252">
        <v>17</v>
      </c>
      <c r="O252">
        <v>52</v>
      </c>
      <c r="P252">
        <v>61</v>
      </c>
      <c r="Q252">
        <v>1</v>
      </c>
      <c r="R252">
        <v>26</v>
      </c>
      <c r="S252">
        <v>60</v>
      </c>
      <c r="T252">
        <v>18</v>
      </c>
      <c r="U252">
        <v>0</v>
      </c>
      <c r="V252">
        <v>19</v>
      </c>
      <c r="W252">
        <v>14</v>
      </c>
      <c r="X252">
        <v>20</v>
      </c>
      <c r="Y252">
        <v>62</v>
      </c>
      <c r="Z252">
        <v>20</v>
      </c>
      <c r="AA252" t="s">
        <v>888</v>
      </c>
      <c r="AB252" t="s">
        <v>803</v>
      </c>
      <c r="AC252" t="s">
        <v>849</v>
      </c>
      <c r="AD252" t="s">
        <v>850</v>
      </c>
    </row>
    <row r="253" spans="1:30" x14ac:dyDescent="0.25">
      <c r="A253" t="s">
        <v>1435</v>
      </c>
      <c r="B253">
        <v>44743</v>
      </c>
      <c r="C253">
        <v>44749</v>
      </c>
      <c r="D253" t="s">
        <v>157</v>
      </c>
      <c r="E253">
        <v>5582</v>
      </c>
      <c r="F253">
        <v>142</v>
      </c>
      <c r="G253">
        <v>0</v>
      </c>
      <c r="H253">
        <v>9</v>
      </c>
      <c r="I253">
        <v>0</v>
      </c>
      <c r="J253">
        <v>54</v>
      </c>
      <c r="K253">
        <v>0</v>
      </c>
      <c r="L253">
        <v>0</v>
      </c>
      <c r="M253">
        <v>0</v>
      </c>
      <c r="N253">
        <v>0</v>
      </c>
      <c r="O253">
        <v>0</v>
      </c>
      <c r="P253">
        <v>10</v>
      </c>
      <c r="Q253">
        <v>0</v>
      </c>
      <c r="R253">
        <v>3</v>
      </c>
      <c r="S253">
        <v>9</v>
      </c>
      <c r="T253">
        <v>0</v>
      </c>
      <c r="U253">
        <v>0</v>
      </c>
      <c r="V253">
        <v>8</v>
      </c>
      <c r="W253">
        <v>7</v>
      </c>
      <c r="X253">
        <v>7</v>
      </c>
      <c r="Y253">
        <v>10</v>
      </c>
      <c r="Z253">
        <v>8</v>
      </c>
      <c r="AA253" t="s">
        <v>158</v>
      </c>
      <c r="AB253" t="s">
        <v>16</v>
      </c>
      <c r="AC253" t="s">
        <v>127</v>
      </c>
      <c r="AD253" t="s">
        <v>128</v>
      </c>
    </row>
    <row r="254" spans="1:30" x14ac:dyDescent="0.25">
      <c r="A254" t="s">
        <v>1435</v>
      </c>
      <c r="B254">
        <v>44743</v>
      </c>
      <c r="C254">
        <v>44749</v>
      </c>
      <c r="D254" t="s">
        <v>968</v>
      </c>
      <c r="E254">
        <v>5829</v>
      </c>
      <c r="F254">
        <v>275</v>
      </c>
      <c r="G254">
        <v>26</v>
      </c>
      <c r="H254">
        <v>57</v>
      </c>
      <c r="I254">
        <v>0</v>
      </c>
      <c r="J254">
        <v>42</v>
      </c>
      <c r="K254">
        <v>0</v>
      </c>
      <c r="L254">
        <v>0</v>
      </c>
      <c r="M254">
        <v>0</v>
      </c>
      <c r="N254">
        <v>0</v>
      </c>
      <c r="O254">
        <v>30</v>
      </c>
      <c r="P254">
        <v>57</v>
      </c>
      <c r="Q254">
        <v>27</v>
      </c>
      <c r="R254">
        <v>33</v>
      </c>
      <c r="S254">
        <v>57</v>
      </c>
      <c r="T254">
        <v>4</v>
      </c>
      <c r="U254">
        <v>0</v>
      </c>
      <c r="V254">
        <v>4</v>
      </c>
      <c r="W254">
        <v>4</v>
      </c>
      <c r="X254">
        <v>3</v>
      </c>
      <c r="Y254">
        <v>57</v>
      </c>
      <c r="Z254">
        <v>4</v>
      </c>
      <c r="AA254" t="s">
        <v>969</v>
      </c>
      <c r="AB254" t="s">
        <v>803</v>
      </c>
      <c r="AC254" t="s">
        <v>942</v>
      </c>
      <c r="AD254" t="s">
        <v>943</v>
      </c>
    </row>
    <row r="255" spans="1:30" x14ac:dyDescent="0.25">
      <c r="A255" t="s">
        <v>1435</v>
      </c>
      <c r="B255">
        <v>44743</v>
      </c>
      <c r="C255">
        <v>44749</v>
      </c>
      <c r="D255" t="s">
        <v>908</v>
      </c>
      <c r="E255">
        <v>7731</v>
      </c>
      <c r="F255">
        <v>209</v>
      </c>
      <c r="G255">
        <v>2</v>
      </c>
      <c r="H255">
        <v>23</v>
      </c>
      <c r="I255">
        <v>1</v>
      </c>
      <c r="J255">
        <v>41</v>
      </c>
      <c r="K255">
        <v>1</v>
      </c>
      <c r="L255">
        <v>3</v>
      </c>
      <c r="M255">
        <v>0</v>
      </c>
      <c r="N255">
        <v>8</v>
      </c>
      <c r="O255">
        <v>21</v>
      </c>
      <c r="P255">
        <v>22</v>
      </c>
      <c r="Q255">
        <v>0</v>
      </c>
      <c r="R255">
        <v>20</v>
      </c>
      <c r="S255">
        <v>23</v>
      </c>
      <c r="T255">
        <v>9</v>
      </c>
      <c r="U255">
        <v>0</v>
      </c>
      <c r="V255">
        <v>9</v>
      </c>
      <c r="W255">
        <v>9</v>
      </c>
      <c r="X255">
        <v>9</v>
      </c>
      <c r="Y255">
        <v>24</v>
      </c>
      <c r="Z255">
        <v>9</v>
      </c>
      <c r="AA255" t="s">
        <v>909</v>
      </c>
      <c r="AB255" t="s">
        <v>803</v>
      </c>
      <c r="AC255" t="s">
        <v>897</v>
      </c>
      <c r="AD255" t="s">
        <v>898</v>
      </c>
    </row>
    <row r="256" spans="1:30" x14ac:dyDescent="0.25">
      <c r="A256" t="s">
        <v>1435</v>
      </c>
      <c r="B256">
        <v>44743</v>
      </c>
      <c r="C256">
        <v>44749</v>
      </c>
      <c r="D256" t="s">
        <v>447</v>
      </c>
      <c r="E256">
        <v>3630</v>
      </c>
      <c r="F256">
        <v>115</v>
      </c>
      <c r="G256">
        <v>0</v>
      </c>
      <c r="H256">
        <v>8</v>
      </c>
      <c r="I256">
        <v>0</v>
      </c>
      <c r="J256">
        <v>13</v>
      </c>
      <c r="K256">
        <v>1</v>
      </c>
      <c r="L256">
        <v>0</v>
      </c>
      <c r="M256">
        <v>0</v>
      </c>
      <c r="N256">
        <v>2</v>
      </c>
      <c r="O256">
        <v>9</v>
      </c>
      <c r="P256">
        <v>9</v>
      </c>
      <c r="Q256">
        <v>0</v>
      </c>
      <c r="R256">
        <v>4</v>
      </c>
      <c r="S256">
        <v>9</v>
      </c>
      <c r="T256">
        <v>2</v>
      </c>
      <c r="U256">
        <v>0</v>
      </c>
      <c r="V256">
        <v>2</v>
      </c>
      <c r="W256">
        <v>2</v>
      </c>
      <c r="X256">
        <v>2</v>
      </c>
      <c r="Y256">
        <v>9</v>
      </c>
      <c r="Z256">
        <v>2</v>
      </c>
      <c r="AA256" t="s">
        <v>1529</v>
      </c>
      <c r="AB256" t="s">
        <v>387</v>
      </c>
      <c r="AC256" t="s">
        <v>448</v>
      </c>
      <c r="AD256" t="s">
        <v>449</v>
      </c>
    </row>
    <row r="257" spans="1:30" x14ac:dyDescent="0.25">
      <c r="A257" t="s">
        <v>1435</v>
      </c>
      <c r="B257">
        <v>44743</v>
      </c>
      <c r="C257">
        <v>44749</v>
      </c>
      <c r="D257" t="s">
        <v>978</v>
      </c>
      <c r="E257">
        <v>5336</v>
      </c>
      <c r="F257">
        <v>213</v>
      </c>
      <c r="G257">
        <v>0</v>
      </c>
      <c r="H257">
        <v>13</v>
      </c>
      <c r="I257">
        <v>1</v>
      </c>
      <c r="J257">
        <v>26</v>
      </c>
      <c r="K257">
        <v>1</v>
      </c>
      <c r="L257">
        <v>0</v>
      </c>
      <c r="M257">
        <v>0</v>
      </c>
      <c r="N257">
        <v>8</v>
      </c>
      <c r="O257">
        <v>3</v>
      </c>
      <c r="P257">
        <v>14</v>
      </c>
      <c r="Q257">
        <v>0</v>
      </c>
      <c r="R257">
        <v>9</v>
      </c>
      <c r="S257">
        <v>14</v>
      </c>
      <c r="T257">
        <v>10</v>
      </c>
      <c r="U257">
        <v>0</v>
      </c>
      <c r="V257">
        <v>10</v>
      </c>
      <c r="W257">
        <v>10</v>
      </c>
      <c r="X257">
        <v>10</v>
      </c>
      <c r="Y257">
        <v>14</v>
      </c>
      <c r="Z257">
        <v>10</v>
      </c>
      <c r="AA257" t="s">
        <v>979</v>
      </c>
      <c r="AB257" t="s">
        <v>803</v>
      </c>
      <c r="AC257" t="s">
        <v>942</v>
      </c>
      <c r="AD257" t="s">
        <v>943</v>
      </c>
    </row>
    <row r="258" spans="1:30" x14ac:dyDescent="0.25">
      <c r="A258" t="s">
        <v>1435</v>
      </c>
      <c r="B258">
        <v>44743</v>
      </c>
      <c r="C258">
        <v>44749</v>
      </c>
      <c r="D258" t="s">
        <v>996</v>
      </c>
      <c r="E258">
        <v>14391</v>
      </c>
      <c r="F258">
        <v>558</v>
      </c>
      <c r="G258">
        <v>0</v>
      </c>
      <c r="H258">
        <v>65</v>
      </c>
      <c r="I258">
        <v>0</v>
      </c>
      <c r="J258">
        <v>154</v>
      </c>
      <c r="K258">
        <v>3</v>
      </c>
      <c r="L258">
        <v>5</v>
      </c>
      <c r="M258">
        <v>1</v>
      </c>
      <c r="N258">
        <v>11</v>
      </c>
      <c r="O258">
        <v>29</v>
      </c>
      <c r="P258">
        <v>64</v>
      </c>
      <c r="Q258">
        <v>7</v>
      </c>
      <c r="R258">
        <v>24</v>
      </c>
      <c r="S258">
        <v>69</v>
      </c>
      <c r="T258">
        <v>18</v>
      </c>
      <c r="U258">
        <v>10</v>
      </c>
      <c r="V258">
        <v>12</v>
      </c>
      <c r="W258">
        <v>19</v>
      </c>
      <c r="X258">
        <v>18</v>
      </c>
      <c r="Y258">
        <v>70</v>
      </c>
      <c r="Z258">
        <v>19</v>
      </c>
      <c r="AA258" t="s">
        <v>997</v>
      </c>
      <c r="AB258" t="s">
        <v>803</v>
      </c>
      <c r="AC258" t="s">
        <v>998</v>
      </c>
      <c r="AD258" t="s">
        <v>999</v>
      </c>
    </row>
    <row r="259" spans="1:30" x14ac:dyDescent="0.25">
      <c r="A259" t="s">
        <v>1435</v>
      </c>
      <c r="B259">
        <v>44743</v>
      </c>
      <c r="C259">
        <v>44749</v>
      </c>
      <c r="D259" t="s">
        <v>801</v>
      </c>
      <c r="E259">
        <v>6956</v>
      </c>
      <c r="F259">
        <v>343</v>
      </c>
      <c r="G259">
        <v>2</v>
      </c>
      <c r="H259">
        <v>16</v>
      </c>
      <c r="I259">
        <v>0</v>
      </c>
      <c r="J259">
        <v>38</v>
      </c>
      <c r="K259">
        <v>3</v>
      </c>
      <c r="L259">
        <v>0</v>
      </c>
      <c r="M259">
        <v>3</v>
      </c>
      <c r="N259">
        <v>3</v>
      </c>
      <c r="O259">
        <v>14</v>
      </c>
      <c r="P259">
        <v>20</v>
      </c>
      <c r="Q259">
        <v>0</v>
      </c>
      <c r="R259">
        <v>9</v>
      </c>
      <c r="S259">
        <v>21</v>
      </c>
      <c r="T259">
        <v>5</v>
      </c>
      <c r="U259">
        <v>0</v>
      </c>
      <c r="V259">
        <v>5</v>
      </c>
      <c r="W259">
        <v>5</v>
      </c>
      <c r="X259">
        <v>5</v>
      </c>
      <c r="Y259">
        <v>21</v>
      </c>
      <c r="Z259">
        <v>5</v>
      </c>
      <c r="AA259" t="s">
        <v>802</v>
      </c>
      <c r="AB259" t="s">
        <v>803</v>
      </c>
      <c r="AC259" t="s">
        <v>805</v>
      </c>
      <c r="AD259" t="s">
        <v>806</v>
      </c>
    </row>
    <row r="260" spans="1:30" x14ac:dyDescent="0.25">
      <c r="A260" t="s">
        <v>1435</v>
      </c>
      <c r="B260">
        <v>44743</v>
      </c>
      <c r="C260">
        <v>44749</v>
      </c>
      <c r="D260" t="s">
        <v>1010</v>
      </c>
      <c r="E260">
        <v>10754</v>
      </c>
      <c r="F260">
        <v>415</v>
      </c>
      <c r="G260">
        <v>44</v>
      </c>
      <c r="H260">
        <v>77</v>
      </c>
      <c r="I260">
        <v>0</v>
      </c>
      <c r="J260">
        <v>54</v>
      </c>
      <c r="K260">
        <v>0</v>
      </c>
      <c r="L260">
        <v>0</v>
      </c>
      <c r="M260">
        <v>2</v>
      </c>
      <c r="N260">
        <v>2</v>
      </c>
      <c r="O260">
        <v>57</v>
      </c>
      <c r="P260">
        <v>78</v>
      </c>
      <c r="Q260">
        <v>0</v>
      </c>
      <c r="R260">
        <v>51</v>
      </c>
      <c r="S260">
        <v>78</v>
      </c>
      <c r="T260">
        <v>7</v>
      </c>
      <c r="U260">
        <v>0</v>
      </c>
      <c r="V260">
        <v>11</v>
      </c>
      <c r="W260">
        <v>9</v>
      </c>
      <c r="X260">
        <v>11</v>
      </c>
      <c r="Y260">
        <v>78</v>
      </c>
      <c r="Z260">
        <v>11</v>
      </c>
      <c r="AA260" t="s">
        <v>1011</v>
      </c>
      <c r="AB260" t="s">
        <v>803</v>
      </c>
      <c r="AC260" t="s">
        <v>998</v>
      </c>
      <c r="AD260" t="s">
        <v>999</v>
      </c>
    </row>
    <row r="261" spans="1:30" x14ac:dyDescent="0.25">
      <c r="A261" t="s">
        <v>1435</v>
      </c>
      <c r="B261">
        <v>44743</v>
      </c>
      <c r="C261">
        <v>44749</v>
      </c>
      <c r="D261" t="s">
        <v>831</v>
      </c>
      <c r="E261">
        <v>5272</v>
      </c>
      <c r="F261">
        <v>245</v>
      </c>
      <c r="G261">
        <v>1</v>
      </c>
      <c r="H261">
        <v>36</v>
      </c>
      <c r="I261">
        <v>0</v>
      </c>
      <c r="J261">
        <v>28</v>
      </c>
      <c r="K261">
        <v>0</v>
      </c>
      <c r="L261">
        <v>0</v>
      </c>
      <c r="M261">
        <v>0</v>
      </c>
      <c r="N261">
        <v>0</v>
      </c>
      <c r="O261">
        <v>30</v>
      </c>
      <c r="P261">
        <v>36</v>
      </c>
      <c r="Q261">
        <v>0</v>
      </c>
      <c r="R261">
        <v>19</v>
      </c>
      <c r="S261">
        <v>36</v>
      </c>
      <c r="T261">
        <v>2</v>
      </c>
      <c r="U261">
        <v>0</v>
      </c>
      <c r="V261">
        <v>2</v>
      </c>
      <c r="W261">
        <v>2</v>
      </c>
      <c r="X261">
        <v>2</v>
      </c>
      <c r="Y261">
        <v>36</v>
      </c>
      <c r="Z261">
        <v>2</v>
      </c>
      <c r="AA261" t="s">
        <v>832</v>
      </c>
      <c r="AB261" t="s">
        <v>803</v>
      </c>
      <c r="AC261" t="s">
        <v>805</v>
      </c>
      <c r="AD261" t="s">
        <v>806</v>
      </c>
    </row>
    <row r="262" spans="1:30" x14ac:dyDescent="0.25">
      <c r="A262" t="s">
        <v>1435</v>
      </c>
      <c r="B262">
        <v>44743</v>
      </c>
      <c r="C262">
        <v>44749</v>
      </c>
      <c r="D262" t="s">
        <v>62</v>
      </c>
      <c r="E262">
        <v>5314</v>
      </c>
      <c r="F262">
        <v>147</v>
      </c>
      <c r="G262">
        <v>1</v>
      </c>
      <c r="H262">
        <v>5</v>
      </c>
      <c r="I262">
        <v>0</v>
      </c>
      <c r="J262">
        <v>68</v>
      </c>
      <c r="K262">
        <v>0</v>
      </c>
      <c r="L262">
        <v>1</v>
      </c>
      <c r="M262">
        <v>0</v>
      </c>
      <c r="N262">
        <v>2</v>
      </c>
      <c r="O262">
        <v>1</v>
      </c>
      <c r="P262">
        <v>4</v>
      </c>
      <c r="Q262">
        <v>0</v>
      </c>
      <c r="R262">
        <v>0</v>
      </c>
      <c r="S262">
        <v>4</v>
      </c>
      <c r="T262">
        <v>2</v>
      </c>
      <c r="U262">
        <v>1</v>
      </c>
      <c r="V262">
        <v>3</v>
      </c>
      <c r="W262">
        <v>3</v>
      </c>
      <c r="X262">
        <v>3</v>
      </c>
      <c r="Y262">
        <v>5</v>
      </c>
      <c r="Z262">
        <v>3</v>
      </c>
      <c r="AA262" t="s">
        <v>63</v>
      </c>
      <c r="AB262" t="s">
        <v>16</v>
      </c>
      <c r="AC262" t="s">
        <v>41</v>
      </c>
      <c r="AD262" t="s">
        <v>42</v>
      </c>
    </row>
    <row r="263" spans="1:30" x14ac:dyDescent="0.25">
      <c r="A263" t="s">
        <v>1435</v>
      </c>
      <c r="B263">
        <v>44743</v>
      </c>
      <c r="C263">
        <v>44749</v>
      </c>
      <c r="D263" t="s">
        <v>980</v>
      </c>
      <c r="E263">
        <v>10923</v>
      </c>
      <c r="F263">
        <v>685</v>
      </c>
      <c r="G263">
        <v>2</v>
      </c>
      <c r="H263">
        <v>213</v>
      </c>
      <c r="I263">
        <v>1</v>
      </c>
      <c r="J263">
        <v>100</v>
      </c>
      <c r="K263">
        <v>4</v>
      </c>
      <c r="L263">
        <v>10</v>
      </c>
      <c r="M263">
        <v>4</v>
      </c>
      <c r="N263">
        <v>61</v>
      </c>
      <c r="O263">
        <v>152</v>
      </c>
      <c r="P263">
        <v>213</v>
      </c>
      <c r="Q263">
        <v>0</v>
      </c>
      <c r="R263">
        <v>111</v>
      </c>
      <c r="S263">
        <v>212</v>
      </c>
      <c r="T263">
        <v>61</v>
      </c>
      <c r="U263">
        <v>2</v>
      </c>
      <c r="V263">
        <v>63</v>
      </c>
      <c r="W263">
        <v>60</v>
      </c>
      <c r="X263">
        <v>58</v>
      </c>
      <c r="Y263">
        <v>213</v>
      </c>
      <c r="Z263">
        <v>63</v>
      </c>
      <c r="AA263" t="s">
        <v>981</v>
      </c>
      <c r="AB263" t="s">
        <v>803</v>
      </c>
      <c r="AC263" t="s">
        <v>942</v>
      </c>
      <c r="AD263" t="s">
        <v>943</v>
      </c>
    </row>
    <row r="264" spans="1:30" x14ac:dyDescent="0.25">
      <c r="A264" t="s">
        <v>1435</v>
      </c>
      <c r="B264">
        <v>44743</v>
      </c>
      <c r="C264">
        <v>44749</v>
      </c>
      <c r="D264" t="s">
        <v>865</v>
      </c>
      <c r="E264">
        <v>3115</v>
      </c>
      <c r="F264">
        <v>120</v>
      </c>
      <c r="G264">
        <v>0</v>
      </c>
      <c r="H264">
        <v>11</v>
      </c>
      <c r="I264">
        <v>0</v>
      </c>
      <c r="J264">
        <v>18</v>
      </c>
      <c r="K264">
        <v>1</v>
      </c>
      <c r="L264">
        <v>0</v>
      </c>
      <c r="M264">
        <v>0</v>
      </c>
      <c r="N264">
        <v>8</v>
      </c>
      <c r="O264">
        <v>10</v>
      </c>
      <c r="P264">
        <v>13</v>
      </c>
      <c r="Q264">
        <v>0</v>
      </c>
      <c r="R264">
        <v>4</v>
      </c>
      <c r="S264">
        <v>13</v>
      </c>
      <c r="T264">
        <v>8</v>
      </c>
      <c r="U264">
        <v>0</v>
      </c>
      <c r="V264">
        <v>9</v>
      </c>
      <c r="W264">
        <v>7</v>
      </c>
      <c r="X264">
        <v>9</v>
      </c>
      <c r="Y264">
        <v>13</v>
      </c>
      <c r="Z264">
        <v>9</v>
      </c>
      <c r="AA264" t="s">
        <v>866</v>
      </c>
      <c r="AB264" t="s">
        <v>803</v>
      </c>
      <c r="AC264" t="s">
        <v>849</v>
      </c>
      <c r="AD264" t="s">
        <v>850</v>
      </c>
    </row>
    <row r="265" spans="1:30" x14ac:dyDescent="0.25">
      <c r="A265" t="s">
        <v>1435</v>
      </c>
      <c r="B265">
        <v>44743</v>
      </c>
      <c r="C265">
        <v>44749</v>
      </c>
      <c r="D265" t="s">
        <v>836</v>
      </c>
      <c r="E265">
        <v>11099</v>
      </c>
      <c r="F265">
        <v>348</v>
      </c>
      <c r="G265">
        <v>0</v>
      </c>
      <c r="H265">
        <v>26</v>
      </c>
      <c r="I265">
        <v>0</v>
      </c>
      <c r="J265">
        <v>47</v>
      </c>
      <c r="K265">
        <v>0</v>
      </c>
      <c r="L265">
        <v>0</v>
      </c>
      <c r="M265">
        <v>0</v>
      </c>
      <c r="N265">
        <v>0</v>
      </c>
      <c r="O265">
        <v>21</v>
      </c>
      <c r="P265">
        <v>26</v>
      </c>
      <c r="Q265">
        <v>0</v>
      </c>
      <c r="R265">
        <v>12</v>
      </c>
      <c r="S265">
        <v>27</v>
      </c>
      <c r="T265">
        <v>1</v>
      </c>
      <c r="U265">
        <v>0</v>
      </c>
      <c r="V265">
        <v>1</v>
      </c>
      <c r="W265">
        <v>0</v>
      </c>
      <c r="X265">
        <v>1</v>
      </c>
      <c r="Y265">
        <v>27</v>
      </c>
      <c r="Z265">
        <v>1</v>
      </c>
      <c r="AA265" t="s">
        <v>837</v>
      </c>
      <c r="AB265" t="s">
        <v>803</v>
      </c>
      <c r="AC265" t="s">
        <v>805</v>
      </c>
      <c r="AD265" t="s">
        <v>806</v>
      </c>
    </row>
    <row r="266" spans="1:30" x14ac:dyDescent="0.25">
      <c r="A266" t="s">
        <v>1435</v>
      </c>
      <c r="B266">
        <v>44743</v>
      </c>
      <c r="C266">
        <v>44749</v>
      </c>
      <c r="D266" t="s">
        <v>895</v>
      </c>
      <c r="E266">
        <v>7695</v>
      </c>
      <c r="F266">
        <v>323</v>
      </c>
      <c r="G266">
        <v>0</v>
      </c>
      <c r="H266">
        <v>21</v>
      </c>
      <c r="I266">
        <v>0</v>
      </c>
      <c r="J266">
        <v>50</v>
      </c>
      <c r="K266">
        <v>0</v>
      </c>
      <c r="L266">
        <v>0</v>
      </c>
      <c r="M266">
        <v>0</v>
      </c>
      <c r="N266">
        <v>0</v>
      </c>
      <c r="O266">
        <v>11</v>
      </c>
      <c r="P266">
        <v>39</v>
      </c>
      <c r="Q266">
        <v>0</v>
      </c>
      <c r="R266">
        <v>25</v>
      </c>
      <c r="S266">
        <v>37</v>
      </c>
      <c r="T266">
        <v>2</v>
      </c>
      <c r="U266">
        <v>0</v>
      </c>
      <c r="V266">
        <v>2</v>
      </c>
      <c r="W266">
        <v>2</v>
      </c>
      <c r="X266">
        <v>2</v>
      </c>
      <c r="Y266">
        <v>39</v>
      </c>
      <c r="Z266">
        <v>2</v>
      </c>
      <c r="AA266" t="s">
        <v>896</v>
      </c>
      <c r="AB266" t="s">
        <v>803</v>
      </c>
      <c r="AC266" t="s">
        <v>897</v>
      </c>
      <c r="AD266" t="s">
        <v>898</v>
      </c>
    </row>
    <row r="267" spans="1:30" x14ac:dyDescent="0.25">
      <c r="A267" t="s">
        <v>1435</v>
      </c>
      <c r="B267">
        <v>44743</v>
      </c>
      <c r="C267">
        <v>44749</v>
      </c>
      <c r="D267" t="s">
        <v>859</v>
      </c>
      <c r="E267">
        <v>3421</v>
      </c>
      <c r="F267">
        <v>145</v>
      </c>
      <c r="G267">
        <v>0</v>
      </c>
      <c r="H267">
        <v>13</v>
      </c>
      <c r="I267">
        <v>0</v>
      </c>
      <c r="J267">
        <v>22</v>
      </c>
      <c r="K267">
        <v>1</v>
      </c>
      <c r="L267">
        <v>0</v>
      </c>
      <c r="M267">
        <v>0</v>
      </c>
      <c r="N267">
        <v>1</v>
      </c>
      <c r="O267">
        <v>11</v>
      </c>
      <c r="P267">
        <v>15</v>
      </c>
      <c r="Q267">
        <v>0</v>
      </c>
      <c r="R267">
        <v>3</v>
      </c>
      <c r="S267">
        <v>14</v>
      </c>
      <c r="T267">
        <v>2</v>
      </c>
      <c r="U267">
        <v>0</v>
      </c>
      <c r="V267">
        <v>2</v>
      </c>
      <c r="W267">
        <v>2</v>
      </c>
      <c r="X267">
        <v>2</v>
      </c>
      <c r="Y267">
        <v>16</v>
      </c>
      <c r="Z267">
        <v>2</v>
      </c>
      <c r="AA267" t="s">
        <v>860</v>
      </c>
      <c r="AB267" t="s">
        <v>803</v>
      </c>
      <c r="AC267" t="s">
        <v>849</v>
      </c>
      <c r="AD267" t="s">
        <v>850</v>
      </c>
    </row>
    <row r="268" spans="1:30" x14ac:dyDescent="0.25">
      <c r="A268" t="s">
        <v>1435</v>
      </c>
      <c r="B268">
        <v>44743</v>
      </c>
      <c r="C268">
        <v>44749</v>
      </c>
      <c r="D268" t="s">
        <v>893</v>
      </c>
      <c r="E268">
        <v>13436</v>
      </c>
      <c r="F268">
        <v>624</v>
      </c>
      <c r="G268">
        <v>0</v>
      </c>
      <c r="H268">
        <v>118</v>
      </c>
      <c r="I268">
        <v>0</v>
      </c>
      <c r="J268">
        <v>145</v>
      </c>
      <c r="K268">
        <v>2</v>
      </c>
      <c r="L268">
        <v>0</v>
      </c>
      <c r="M268">
        <v>0</v>
      </c>
      <c r="N268">
        <v>13</v>
      </c>
      <c r="O268">
        <v>103</v>
      </c>
      <c r="P268">
        <v>119</v>
      </c>
      <c r="Q268">
        <v>0</v>
      </c>
      <c r="R268">
        <v>62</v>
      </c>
      <c r="S268">
        <v>120</v>
      </c>
      <c r="T268">
        <v>16</v>
      </c>
      <c r="U268">
        <v>0</v>
      </c>
      <c r="V268">
        <v>16</v>
      </c>
      <c r="W268">
        <v>15</v>
      </c>
      <c r="X268">
        <v>15</v>
      </c>
      <c r="Y268">
        <v>121</v>
      </c>
      <c r="Z268">
        <v>16</v>
      </c>
      <c r="AA268" t="s">
        <v>894</v>
      </c>
      <c r="AB268" t="s">
        <v>803</v>
      </c>
      <c r="AC268" t="s">
        <v>849</v>
      </c>
      <c r="AD268" t="s">
        <v>850</v>
      </c>
    </row>
    <row r="269" spans="1:30" x14ac:dyDescent="0.25">
      <c r="A269" t="s">
        <v>1435</v>
      </c>
      <c r="B269">
        <v>44743</v>
      </c>
      <c r="C269">
        <v>44749</v>
      </c>
      <c r="D269" t="s">
        <v>929</v>
      </c>
      <c r="E269">
        <v>4881</v>
      </c>
      <c r="F269">
        <v>192</v>
      </c>
      <c r="G269">
        <v>0</v>
      </c>
      <c r="H269">
        <v>50</v>
      </c>
      <c r="I269">
        <v>0</v>
      </c>
      <c r="J269">
        <v>21</v>
      </c>
      <c r="K269">
        <v>0</v>
      </c>
      <c r="L269">
        <v>0</v>
      </c>
      <c r="M269">
        <v>0</v>
      </c>
      <c r="N269">
        <v>1</v>
      </c>
      <c r="O269">
        <v>20</v>
      </c>
      <c r="P269">
        <v>50</v>
      </c>
      <c r="Q269">
        <v>0</v>
      </c>
      <c r="R269">
        <v>21</v>
      </c>
      <c r="S269">
        <v>46</v>
      </c>
      <c r="T269">
        <v>0</v>
      </c>
      <c r="U269">
        <v>0</v>
      </c>
      <c r="V269">
        <v>3</v>
      </c>
      <c r="W269">
        <v>3</v>
      </c>
      <c r="X269">
        <v>2</v>
      </c>
      <c r="Y269">
        <v>50</v>
      </c>
      <c r="Z269">
        <v>3</v>
      </c>
    </row>
    <row r="270" spans="1:30" x14ac:dyDescent="0.25">
      <c r="A270" t="s">
        <v>1435</v>
      </c>
      <c r="B270">
        <v>44743</v>
      </c>
      <c r="C270">
        <v>44749</v>
      </c>
      <c r="D270" t="s">
        <v>914</v>
      </c>
      <c r="E270">
        <v>5024</v>
      </c>
      <c r="F270">
        <v>242</v>
      </c>
      <c r="G270">
        <v>0</v>
      </c>
      <c r="H270">
        <v>7</v>
      </c>
      <c r="I270">
        <v>0</v>
      </c>
      <c r="J270">
        <v>31</v>
      </c>
      <c r="K270">
        <v>0</v>
      </c>
      <c r="L270">
        <v>0</v>
      </c>
      <c r="M270">
        <v>0</v>
      </c>
      <c r="N270">
        <v>0</v>
      </c>
      <c r="O270">
        <v>1</v>
      </c>
      <c r="P270">
        <v>9</v>
      </c>
      <c r="Q270">
        <v>0</v>
      </c>
      <c r="R270">
        <v>5</v>
      </c>
      <c r="S270">
        <v>9</v>
      </c>
      <c r="T270">
        <v>1</v>
      </c>
      <c r="U270">
        <v>0</v>
      </c>
      <c r="V270">
        <v>1</v>
      </c>
      <c r="W270">
        <v>1</v>
      </c>
      <c r="X270">
        <v>1</v>
      </c>
      <c r="Y270">
        <v>9</v>
      </c>
      <c r="Z270">
        <v>1</v>
      </c>
      <c r="AA270" t="s">
        <v>915</v>
      </c>
      <c r="AB270" t="s">
        <v>803</v>
      </c>
      <c r="AC270" t="s">
        <v>897</v>
      </c>
      <c r="AD270" t="s">
        <v>898</v>
      </c>
    </row>
    <row r="271" spans="1:30" x14ac:dyDescent="0.25">
      <c r="A271" t="s">
        <v>1435</v>
      </c>
      <c r="B271">
        <v>44743</v>
      </c>
      <c r="C271">
        <v>44749</v>
      </c>
      <c r="D271" t="s">
        <v>965</v>
      </c>
      <c r="E271">
        <v>7955</v>
      </c>
      <c r="F271">
        <v>344</v>
      </c>
      <c r="G271">
        <v>0</v>
      </c>
      <c r="H271">
        <v>61</v>
      </c>
      <c r="I271">
        <v>0</v>
      </c>
      <c r="J271">
        <v>64</v>
      </c>
      <c r="K271">
        <v>2</v>
      </c>
      <c r="L271">
        <v>0</v>
      </c>
      <c r="M271">
        <v>0</v>
      </c>
      <c r="N271">
        <v>4</v>
      </c>
      <c r="O271">
        <v>3</v>
      </c>
      <c r="P271">
        <v>61</v>
      </c>
      <c r="Q271">
        <v>0</v>
      </c>
      <c r="R271">
        <v>24</v>
      </c>
      <c r="S271">
        <v>59</v>
      </c>
      <c r="T271">
        <v>6</v>
      </c>
      <c r="U271">
        <v>0</v>
      </c>
      <c r="V271">
        <v>6</v>
      </c>
      <c r="W271">
        <v>6</v>
      </c>
      <c r="X271">
        <v>5</v>
      </c>
      <c r="Y271">
        <v>61</v>
      </c>
      <c r="Z271">
        <v>6</v>
      </c>
      <c r="AA271" t="s">
        <v>966</v>
      </c>
      <c r="AB271" t="s">
        <v>803</v>
      </c>
      <c r="AC271" t="s">
        <v>942</v>
      </c>
      <c r="AD271" t="s">
        <v>943</v>
      </c>
    </row>
    <row r="272" spans="1:30" x14ac:dyDescent="0.25">
      <c r="A272" t="s">
        <v>1435</v>
      </c>
      <c r="B272">
        <v>44743</v>
      </c>
      <c r="C272">
        <v>44749</v>
      </c>
      <c r="D272" t="s">
        <v>137</v>
      </c>
      <c r="E272">
        <v>5425</v>
      </c>
      <c r="F272">
        <v>199</v>
      </c>
      <c r="G272">
        <v>19</v>
      </c>
      <c r="H272">
        <v>45</v>
      </c>
      <c r="I272">
        <v>0</v>
      </c>
      <c r="J272">
        <v>80</v>
      </c>
      <c r="K272">
        <v>2</v>
      </c>
      <c r="L272">
        <v>3</v>
      </c>
      <c r="M272">
        <v>11</v>
      </c>
      <c r="N272">
        <v>9</v>
      </c>
      <c r="O272">
        <v>16</v>
      </c>
      <c r="P272">
        <v>43</v>
      </c>
      <c r="Q272">
        <v>14</v>
      </c>
      <c r="R272">
        <v>22</v>
      </c>
      <c r="S272">
        <v>45</v>
      </c>
      <c r="T272">
        <v>14</v>
      </c>
      <c r="U272">
        <v>6</v>
      </c>
      <c r="V272">
        <v>18</v>
      </c>
      <c r="W272">
        <v>17</v>
      </c>
      <c r="X272">
        <v>20</v>
      </c>
      <c r="Y272">
        <v>45</v>
      </c>
      <c r="Z272">
        <v>21</v>
      </c>
      <c r="AA272" t="s">
        <v>138</v>
      </c>
      <c r="AB272" t="s">
        <v>16</v>
      </c>
      <c r="AC272" t="s">
        <v>127</v>
      </c>
      <c r="AD272" t="s">
        <v>128</v>
      </c>
    </row>
    <row r="273" spans="1:30" x14ac:dyDescent="0.25">
      <c r="A273" t="s">
        <v>1435</v>
      </c>
      <c r="B273">
        <v>44743</v>
      </c>
      <c r="C273">
        <v>44749</v>
      </c>
      <c r="D273" t="s">
        <v>412</v>
      </c>
      <c r="E273">
        <v>3981</v>
      </c>
      <c r="F273">
        <v>117</v>
      </c>
      <c r="G273">
        <v>0</v>
      </c>
      <c r="H273">
        <v>24</v>
      </c>
      <c r="I273">
        <v>0</v>
      </c>
      <c r="J273">
        <v>49</v>
      </c>
      <c r="K273">
        <v>1</v>
      </c>
      <c r="L273">
        <v>0</v>
      </c>
      <c r="M273">
        <v>0</v>
      </c>
      <c r="N273">
        <v>3</v>
      </c>
      <c r="O273">
        <v>17</v>
      </c>
      <c r="P273">
        <v>25</v>
      </c>
      <c r="Q273">
        <v>0</v>
      </c>
      <c r="R273">
        <v>5</v>
      </c>
      <c r="S273">
        <v>29</v>
      </c>
      <c r="T273">
        <v>18</v>
      </c>
      <c r="U273">
        <v>0</v>
      </c>
      <c r="V273">
        <v>21</v>
      </c>
      <c r="W273">
        <v>19</v>
      </c>
      <c r="X273">
        <v>18</v>
      </c>
      <c r="Y273">
        <v>29</v>
      </c>
      <c r="Z273">
        <v>21</v>
      </c>
      <c r="AA273" t="s">
        <v>413</v>
      </c>
      <c r="AB273" t="s">
        <v>387</v>
      </c>
      <c r="AC273" t="s">
        <v>389</v>
      </c>
      <c r="AD273" t="s">
        <v>390</v>
      </c>
    </row>
    <row r="274" spans="1:30" x14ac:dyDescent="0.25">
      <c r="A274" t="s">
        <v>1435</v>
      </c>
      <c r="B274">
        <v>44743</v>
      </c>
      <c r="C274">
        <v>44749</v>
      </c>
      <c r="D274" t="s">
        <v>78</v>
      </c>
      <c r="E274">
        <v>7578</v>
      </c>
      <c r="F274">
        <v>279</v>
      </c>
      <c r="G274">
        <v>0</v>
      </c>
      <c r="H274">
        <v>81</v>
      </c>
      <c r="I274">
        <v>0</v>
      </c>
      <c r="J274">
        <v>47</v>
      </c>
      <c r="K274">
        <v>1</v>
      </c>
      <c r="L274">
        <v>1</v>
      </c>
      <c r="M274">
        <v>0</v>
      </c>
      <c r="N274">
        <v>1</v>
      </c>
      <c r="O274">
        <v>28</v>
      </c>
      <c r="P274">
        <v>81</v>
      </c>
      <c r="Q274">
        <v>0</v>
      </c>
      <c r="R274">
        <v>40</v>
      </c>
      <c r="S274">
        <v>85</v>
      </c>
      <c r="T274">
        <v>11</v>
      </c>
      <c r="U274">
        <v>0</v>
      </c>
      <c r="V274">
        <v>11</v>
      </c>
      <c r="W274">
        <v>11</v>
      </c>
      <c r="X274">
        <v>11</v>
      </c>
      <c r="Y274">
        <v>85</v>
      </c>
      <c r="Z274">
        <v>11</v>
      </c>
      <c r="AA274" t="s">
        <v>79</v>
      </c>
      <c r="AB274" t="s">
        <v>16</v>
      </c>
      <c r="AC274" t="s">
        <v>69</v>
      </c>
      <c r="AD274" t="s">
        <v>1583</v>
      </c>
    </row>
    <row r="275" spans="1:30" x14ac:dyDescent="0.25">
      <c r="A275" t="s">
        <v>1435</v>
      </c>
      <c r="B275">
        <v>44743</v>
      </c>
      <c r="C275">
        <v>44749</v>
      </c>
      <c r="D275" t="s">
        <v>147</v>
      </c>
      <c r="E275">
        <v>6976</v>
      </c>
      <c r="F275">
        <v>303</v>
      </c>
      <c r="G275">
        <v>2</v>
      </c>
      <c r="H275">
        <v>33</v>
      </c>
      <c r="I275">
        <v>0</v>
      </c>
      <c r="J275">
        <v>139</v>
      </c>
      <c r="K275">
        <v>3</v>
      </c>
      <c r="L275">
        <v>0</v>
      </c>
      <c r="M275">
        <v>2</v>
      </c>
      <c r="N275">
        <v>6</v>
      </c>
      <c r="O275">
        <v>23</v>
      </c>
      <c r="P275">
        <v>32</v>
      </c>
      <c r="Q275">
        <v>5</v>
      </c>
      <c r="R275">
        <v>23</v>
      </c>
      <c r="S275">
        <v>34</v>
      </c>
      <c r="T275">
        <v>8</v>
      </c>
      <c r="U275">
        <v>0</v>
      </c>
      <c r="V275">
        <v>9</v>
      </c>
      <c r="W275">
        <v>9</v>
      </c>
      <c r="X275">
        <v>8</v>
      </c>
      <c r="Y275">
        <v>35</v>
      </c>
      <c r="Z275">
        <v>9</v>
      </c>
      <c r="AA275" t="s">
        <v>148</v>
      </c>
      <c r="AB275" t="s">
        <v>16</v>
      </c>
      <c r="AC275" t="s">
        <v>127</v>
      </c>
      <c r="AD275" t="s">
        <v>128</v>
      </c>
    </row>
    <row r="276" spans="1:30" x14ac:dyDescent="0.25">
      <c r="A276" t="s">
        <v>1435</v>
      </c>
      <c r="B276">
        <v>44743</v>
      </c>
      <c r="C276">
        <v>44749</v>
      </c>
      <c r="D276" t="s">
        <v>417</v>
      </c>
      <c r="E276">
        <v>4410</v>
      </c>
      <c r="F276">
        <v>202</v>
      </c>
      <c r="G276">
        <v>55</v>
      </c>
      <c r="H276">
        <v>65</v>
      </c>
      <c r="I276">
        <v>0</v>
      </c>
      <c r="J276">
        <v>76</v>
      </c>
      <c r="K276">
        <v>11</v>
      </c>
      <c r="L276">
        <v>18</v>
      </c>
      <c r="M276">
        <v>29</v>
      </c>
      <c r="N276">
        <v>28</v>
      </c>
      <c r="O276">
        <v>60</v>
      </c>
      <c r="P276">
        <v>65</v>
      </c>
      <c r="Q276">
        <v>4</v>
      </c>
      <c r="R276">
        <v>40</v>
      </c>
      <c r="S276">
        <v>66</v>
      </c>
      <c r="T276">
        <v>30</v>
      </c>
      <c r="U276">
        <v>0</v>
      </c>
      <c r="V276">
        <v>30</v>
      </c>
      <c r="W276">
        <v>30</v>
      </c>
      <c r="X276">
        <v>30</v>
      </c>
      <c r="Y276">
        <v>66</v>
      </c>
      <c r="Z276">
        <v>30</v>
      </c>
      <c r="AA276" t="s">
        <v>418</v>
      </c>
      <c r="AB276" t="s">
        <v>387</v>
      </c>
      <c r="AC276" t="s">
        <v>389</v>
      </c>
      <c r="AD276" t="s">
        <v>390</v>
      </c>
    </row>
    <row r="277" spans="1:30" x14ac:dyDescent="0.25">
      <c r="A277" t="s">
        <v>1435</v>
      </c>
      <c r="B277">
        <v>44743</v>
      </c>
      <c r="C277">
        <v>44749</v>
      </c>
      <c r="D277" t="s">
        <v>469</v>
      </c>
      <c r="E277">
        <v>7235</v>
      </c>
      <c r="F277">
        <v>353</v>
      </c>
      <c r="G277">
        <v>0</v>
      </c>
      <c r="H277">
        <v>42</v>
      </c>
      <c r="I277">
        <v>0</v>
      </c>
      <c r="J277">
        <v>168</v>
      </c>
      <c r="K277">
        <v>0</v>
      </c>
      <c r="L277">
        <v>0</v>
      </c>
      <c r="M277">
        <v>0</v>
      </c>
      <c r="N277">
        <v>28</v>
      </c>
      <c r="O277">
        <v>5</v>
      </c>
      <c r="P277">
        <v>43</v>
      </c>
      <c r="Q277">
        <v>0</v>
      </c>
      <c r="R277">
        <v>33</v>
      </c>
      <c r="S277">
        <v>42</v>
      </c>
      <c r="T277">
        <v>28</v>
      </c>
      <c r="U277">
        <v>0</v>
      </c>
      <c r="V277">
        <v>27</v>
      </c>
      <c r="W277">
        <v>27</v>
      </c>
      <c r="X277">
        <v>27</v>
      </c>
      <c r="Y277">
        <v>43</v>
      </c>
      <c r="Z277">
        <v>29</v>
      </c>
      <c r="AA277" t="s">
        <v>470</v>
      </c>
      <c r="AB277" t="s">
        <v>387</v>
      </c>
      <c r="AC277" t="s">
        <v>448</v>
      </c>
      <c r="AD277" t="s">
        <v>449</v>
      </c>
    </row>
    <row r="278" spans="1:30" x14ac:dyDescent="0.25">
      <c r="A278" t="s">
        <v>1435</v>
      </c>
      <c r="B278">
        <v>44743</v>
      </c>
      <c r="C278">
        <v>44749</v>
      </c>
      <c r="D278" t="s">
        <v>166</v>
      </c>
      <c r="E278">
        <v>5391</v>
      </c>
      <c r="F278">
        <v>137</v>
      </c>
      <c r="G278">
        <v>0</v>
      </c>
      <c r="H278">
        <v>4</v>
      </c>
      <c r="I278">
        <v>0</v>
      </c>
      <c r="J278">
        <v>61</v>
      </c>
      <c r="K278">
        <v>0</v>
      </c>
      <c r="L278">
        <v>0</v>
      </c>
      <c r="M278">
        <v>0</v>
      </c>
      <c r="N278">
        <v>1</v>
      </c>
      <c r="O278">
        <v>2</v>
      </c>
      <c r="P278">
        <v>5</v>
      </c>
      <c r="Q278">
        <v>0</v>
      </c>
      <c r="R278">
        <v>28</v>
      </c>
      <c r="S278">
        <v>52</v>
      </c>
      <c r="T278">
        <v>6</v>
      </c>
      <c r="U278">
        <v>0</v>
      </c>
      <c r="V278">
        <v>7</v>
      </c>
      <c r="W278">
        <v>29</v>
      </c>
      <c r="X278">
        <v>14</v>
      </c>
      <c r="Y278">
        <v>68</v>
      </c>
      <c r="Z278">
        <v>32</v>
      </c>
      <c r="AA278" t="s">
        <v>167</v>
      </c>
      <c r="AB278" t="s">
        <v>16</v>
      </c>
      <c r="AC278" t="s">
        <v>168</v>
      </c>
      <c r="AD278" t="s">
        <v>1473</v>
      </c>
    </row>
    <row r="279" spans="1:30" x14ac:dyDescent="0.25">
      <c r="A279" t="s">
        <v>1435</v>
      </c>
      <c r="B279">
        <v>44743</v>
      </c>
      <c r="C279">
        <v>44749</v>
      </c>
      <c r="D279" t="s">
        <v>513</v>
      </c>
      <c r="E279">
        <v>9382</v>
      </c>
      <c r="F279">
        <v>392</v>
      </c>
      <c r="G279">
        <v>0</v>
      </c>
      <c r="H279">
        <v>38</v>
      </c>
      <c r="I279">
        <v>0</v>
      </c>
      <c r="J279">
        <v>105</v>
      </c>
      <c r="K279">
        <v>3</v>
      </c>
      <c r="L279">
        <v>3</v>
      </c>
      <c r="M279">
        <v>0</v>
      </c>
      <c r="N279">
        <v>2</v>
      </c>
      <c r="O279">
        <v>17</v>
      </c>
      <c r="P279">
        <v>40</v>
      </c>
      <c r="Q279">
        <v>0</v>
      </c>
      <c r="R279">
        <v>25</v>
      </c>
      <c r="S279">
        <v>40</v>
      </c>
      <c r="T279">
        <v>2</v>
      </c>
      <c r="U279">
        <v>0</v>
      </c>
      <c r="V279">
        <v>18</v>
      </c>
      <c r="W279">
        <v>18</v>
      </c>
      <c r="X279">
        <v>15</v>
      </c>
      <c r="Y279">
        <v>43</v>
      </c>
      <c r="Z279">
        <v>18</v>
      </c>
      <c r="AA279" t="s">
        <v>514</v>
      </c>
      <c r="AB279" t="s">
        <v>387</v>
      </c>
      <c r="AC279" t="s">
        <v>508</v>
      </c>
      <c r="AD279" t="s">
        <v>509</v>
      </c>
    </row>
    <row r="280" spans="1:30" x14ac:dyDescent="0.25">
      <c r="A280" t="s">
        <v>1435</v>
      </c>
      <c r="B280">
        <v>44743</v>
      </c>
      <c r="C280">
        <v>44749</v>
      </c>
      <c r="D280" t="s">
        <v>74</v>
      </c>
      <c r="E280">
        <v>19551</v>
      </c>
      <c r="F280">
        <v>637</v>
      </c>
      <c r="G280">
        <v>2</v>
      </c>
      <c r="H280">
        <v>71</v>
      </c>
      <c r="I280">
        <v>4</v>
      </c>
      <c r="J280">
        <v>188</v>
      </c>
      <c r="K280">
        <v>18</v>
      </c>
      <c r="L280">
        <v>3</v>
      </c>
      <c r="M280">
        <v>2</v>
      </c>
      <c r="N280">
        <v>21</v>
      </c>
      <c r="O280">
        <v>24</v>
      </c>
      <c r="P280">
        <v>76</v>
      </c>
      <c r="Q280">
        <v>3</v>
      </c>
      <c r="R280">
        <v>35</v>
      </c>
      <c r="S280">
        <v>78</v>
      </c>
      <c r="T280">
        <v>33</v>
      </c>
      <c r="U280">
        <v>4</v>
      </c>
      <c r="V280">
        <v>32</v>
      </c>
      <c r="W280">
        <v>34</v>
      </c>
      <c r="X280">
        <v>32</v>
      </c>
      <c r="Y280">
        <v>78</v>
      </c>
      <c r="Z280">
        <v>34</v>
      </c>
      <c r="AA280" t="s">
        <v>1412</v>
      </c>
      <c r="AB280" t="s">
        <v>16</v>
      </c>
      <c r="AC280" t="s">
        <v>69</v>
      </c>
      <c r="AD280" t="s">
        <v>1583</v>
      </c>
    </row>
    <row r="281" spans="1:30" x14ac:dyDescent="0.25">
      <c r="A281" t="s">
        <v>1435</v>
      </c>
      <c r="B281">
        <v>44743</v>
      </c>
      <c r="C281">
        <v>44749</v>
      </c>
      <c r="D281" t="s">
        <v>555</v>
      </c>
      <c r="E281">
        <v>5178</v>
      </c>
      <c r="F281">
        <v>215</v>
      </c>
      <c r="G281">
        <v>8</v>
      </c>
      <c r="H281">
        <v>39</v>
      </c>
      <c r="I281">
        <v>0</v>
      </c>
      <c r="J281">
        <v>77</v>
      </c>
      <c r="K281">
        <v>15</v>
      </c>
      <c r="L281">
        <v>2</v>
      </c>
      <c r="M281">
        <v>9</v>
      </c>
      <c r="N281">
        <v>30</v>
      </c>
      <c r="O281">
        <v>9</v>
      </c>
      <c r="P281">
        <v>43</v>
      </c>
      <c r="Q281">
        <v>2</v>
      </c>
      <c r="R281">
        <v>32</v>
      </c>
      <c r="S281">
        <v>45</v>
      </c>
      <c r="T281">
        <v>33</v>
      </c>
      <c r="U281">
        <v>0</v>
      </c>
      <c r="V281">
        <v>34</v>
      </c>
      <c r="W281">
        <v>34</v>
      </c>
      <c r="X281">
        <v>32</v>
      </c>
      <c r="Y281">
        <v>45</v>
      </c>
      <c r="Z281">
        <v>34</v>
      </c>
      <c r="AA281" t="s">
        <v>1450</v>
      </c>
      <c r="AB281" t="s">
        <v>387</v>
      </c>
      <c r="AC281" t="s">
        <v>508</v>
      </c>
      <c r="AD281" t="s">
        <v>509</v>
      </c>
    </row>
    <row r="282" spans="1:30" x14ac:dyDescent="0.25">
      <c r="A282" t="s">
        <v>1435</v>
      </c>
      <c r="B282">
        <v>44743</v>
      </c>
      <c r="C282">
        <v>44749</v>
      </c>
      <c r="D282" t="s">
        <v>481</v>
      </c>
      <c r="E282">
        <v>3457</v>
      </c>
      <c r="F282">
        <v>137</v>
      </c>
      <c r="G282">
        <v>0</v>
      </c>
      <c r="H282">
        <v>13</v>
      </c>
      <c r="I282">
        <v>0</v>
      </c>
      <c r="J282">
        <v>53</v>
      </c>
      <c r="K282">
        <v>0</v>
      </c>
      <c r="L282">
        <v>0</v>
      </c>
      <c r="M282">
        <v>0</v>
      </c>
      <c r="N282">
        <v>0</v>
      </c>
      <c r="O282">
        <v>0</v>
      </c>
      <c r="P282">
        <v>12</v>
      </c>
      <c r="Q282">
        <v>0</v>
      </c>
      <c r="R282">
        <v>5</v>
      </c>
      <c r="S282">
        <v>13</v>
      </c>
      <c r="T282">
        <v>0</v>
      </c>
      <c r="U282">
        <v>0</v>
      </c>
      <c r="V282">
        <v>1</v>
      </c>
      <c r="W282">
        <v>2</v>
      </c>
      <c r="X282">
        <v>2</v>
      </c>
      <c r="Y282">
        <v>13</v>
      </c>
      <c r="Z282">
        <v>2</v>
      </c>
      <c r="AA282" t="s">
        <v>482</v>
      </c>
      <c r="AB282" t="s">
        <v>387</v>
      </c>
      <c r="AC282" t="s">
        <v>448</v>
      </c>
      <c r="AD282" t="s">
        <v>449</v>
      </c>
    </row>
    <row r="283" spans="1:30" x14ac:dyDescent="0.25">
      <c r="A283" t="s">
        <v>1435</v>
      </c>
      <c r="B283">
        <v>44743</v>
      </c>
      <c r="C283">
        <v>44749</v>
      </c>
      <c r="D283" t="s">
        <v>430</v>
      </c>
      <c r="E283">
        <v>17286</v>
      </c>
      <c r="F283">
        <v>651</v>
      </c>
      <c r="G283">
        <v>1</v>
      </c>
      <c r="H283">
        <v>132</v>
      </c>
      <c r="I283">
        <v>1</v>
      </c>
      <c r="J283">
        <v>197</v>
      </c>
      <c r="K283">
        <v>1</v>
      </c>
      <c r="L283">
        <v>9</v>
      </c>
      <c r="M283">
        <v>3</v>
      </c>
      <c r="N283">
        <v>21</v>
      </c>
      <c r="O283">
        <v>46</v>
      </c>
      <c r="P283">
        <v>143</v>
      </c>
      <c r="Q283">
        <v>3</v>
      </c>
      <c r="R283">
        <v>58</v>
      </c>
      <c r="S283">
        <v>145</v>
      </c>
      <c r="T283">
        <v>33</v>
      </c>
      <c r="U283">
        <v>4</v>
      </c>
      <c r="V283">
        <v>33</v>
      </c>
      <c r="W283">
        <v>27</v>
      </c>
      <c r="X283">
        <v>33</v>
      </c>
      <c r="Y283">
        <v>145</v>
      </c>
      <c r="Z283">
        <v>33</v>
      </c>
      <c r="AA283" t="s">
        <v>431</v>
      </c>
      <c r="AB283" t="s">
        <v>387</v>
      </c>
      <c r="AC283" t="s">
        <v>432</v>
      </c>
      <c r="AD283" t="s">
        <v>433</v>
      </c>
    </row>
    <row r="284" spans="1:30" x14ac:dyDescent="0.25">
      <c r="A284" t="s">
        <v>1435</v>
      </c>
      <c r="B284">
        <v>44743</v>
      </c>
      <c r="C284">
        <v>44749</v>
      </c>
      <c r="D284" t="s">
        <v>571</v>
      </c>
      <c r="E284">
        <v>3368</v>
      </c>
      <c r="F284">
        <v>163</v>
      </c>
      <c r="G284">
        <v>0</v>
      </c>
      <c r="H284">
        <v>2</v>
      </c>
      <c r="I284">
        <v>0</v>
      </c>
      <c r="J284">
        <v>51</v>
      </c>
      <c r="K284">
        <v>0</v>
      </c>
      <c r="L284">
        <v>0</v>
      </c>
      <c r="M284">
        <v>0</v>
      </c>
      <c r="N284">
        <v>0</v>
      </c>
      <c r="O284">
        <v>1</v>
      </c>
      <c r="P284">
        <v>6</v>
      </c>
      <c r="Q284">
        <v>1</v>
      </c>
      <c r="R284">
        <v>2</v>
      </c>
      <c r="S284">
        <v>6</v>
      </c>
      <c r="T284">
        <v>0</v>
      </c>
      <c r="U284">
        <v>0</v>
      </c>
      <c r="V284">
        <v>3</v>
      </c>
      <c r="W284">
        <v>3</v>
      </c>
      <c r="X284">
        <v>3</v>
      </c>
      <c r="Y284">
        <v>6</v>
      </c>
      <c r="Z284">
        <v>3</v>
      </c>
      <c r="AA284" t="s">
        <v>572</v>
      </c>
      <c r="AB284" t="s">
        <v>387</v>
      </c>
      <c r="AC284" t="s">
        <v>508</v>
      </c>
      <c r="AD284" t="s">
        <v>509</v>
      </c>
    </row>
    <row r="285" spans="1:30" x14ac:dyDescent="0.25">
      <c r="A285" t="s">
        <v>1435</v>
      </c>
      <c r="B285">
        <v>44743</v>
      </c>
      <c r="C285">
        <v>44749</v>
      </c>
      <c r="D285" t="s">
        <v>490</v>
      </c>
      <c r="E285">
        <v>14010</v>
      </c>
      <c r="F285">
        <v>632</v>
      </c>
      <c r="G285">
        <v>12</v>
      </c>
      <c r="H285">
        <v>101</v>
      </c>
      <c r="I285">
        <v>0</v>
      </c>
      <c r="J285">
        <v>274</v>
      </c>
      <c r="K285">
        <v>0</v>
      </c>
      <c r="L285">
        <v>1</v>
      </c>
      <c r="M285">
        <v>7</v>
      </c>
      <c r="N285">
        <v>22</v>
      </c>
      <c r="O285">
        <v>93</v>
      </c>
      <c r="P285">
        <v>101</v>
      </c>
      <c r="Q285">
        <v>9</v>
      </c>
      <c r="R285">
        <v>83</v>
      </c>
      <c r="S285">
        <v>104</v>
      </c>
      <c r="T285">
        <v>33</v>
      </c>
      <c r="U285">
        <v>3</v>
      </c>
      <c r="V285">
        <v>47</v>
      </c>
      <c r="W285">
        <v>45</v>
      </c>
      <c r="X285">
        <v>45</v>
      </c>
      <c r="Y285">
        <v>104</v>
      </c>
      <c r="Z285">
        <v>48</v>
      </c>
      <c r="AA285" t="s">
        <v>491</v>
      </c>
      <c r="AB285" t="s">
        <v>387</v>
      </c>
      <c r="AC285" t="s">
        <v>448</v>
      </c>
      <c r="AD285" t="s">
        <v>449</v>
      </c>
    </row>
    <row r="286" spans="1:30" x14ac:dyDescent="0.25">
      <c r="A286" t="s">
        <v>1435</v>
      </c>
      <c r="B286">
        <v>44743</v>
      </c>
      <c r="C286">
        <v>44749</v>
      </c>
      <c r="D286" t="s">
        <v>437</v>
      </c>
      <c r="E286">
        <v>9903</v>
      </c>
      <c r="F286">
        <v>467</v>
      </c>
      <c r="G286">
        <v>0</v>
      </c>
      <c r="H286">
        <v>18</v>
      </c>
      <c r="I286">
        <v>0</v>
      </c>
      <c r="J286">
        <v>116</v>
      </c>
      <c r="K286">
        <v>0</v>
      </c>
      <c r="L286">
        <v>0</v>
      </c>
      <c r="M286">
        <v>0</v>
      </c>
      <c r="N286">
        <v>0</v>
      </c>
      <c r="O286">
        <v>4</v>
      </c>
      <c r="P286">
        <v>24</v>
      </c>
      <c r="Q286">
        <v>0</v>
      </c>
      <c r="R286">
        <v>18</v>
      </c>
      <c r="S286">
        <v>24</v>
      </c>
      <c r="T286">
        <v>3</v>
      </c>
      <c r="U286">
        <v>0</v>
      </c>
      <c r="V286">
        <v>4</v>
      </c>
      <c r="W286">
        <v>6</v>
      </c>
      <c r="X286">
        <v>4</v>
      </c>
      <c r="Y286">
        <v>25</v>
      </c>
      <c r="Z286">
        <v>6</v>
      </c>
      <c r="AA286" t="s">
        <v>438</v>
      </c>
      <c r="AB286" t="s">
        <v>387</v>
      </c>
      <c r="AC286" t="s">
        <v>432</v>
      </c>
      <c r="AD286" t="s">
        <v>433</v>
      </c>
    </row>
    <row r="287" spans="1:30" x14ac:dyDescent="0.25">
      <c r="A287" t="s">
        <v>1435</v>
      </c>
      <c r="B287">
        <v>44743</v>
      </c>
      <c r="C287">
        <v>44749</v>
      </c>
      <c r="D287" t="s">
        <v>110</v>
      </c>
      <c r="E287">
        <v>5068</v>
      </c>
      <c r="F287">
        <v>152</v>
      </c>
      <c r="G287">
        <v>11</v>
      </c>
      <c r="H287">
        <v>21</v>
      </c>
      <c r="I287">
        <v>0</v>
      </c>
      <c r="J287">
        <v>33</v>
      </c>
      <c r="K287">
        <v>1</v>
      </c>
      <c r="L287">
        <v>0</v>
      </c>
      <c r="M287">
        <v>2</v>
      </c>
      <c r="N287">
        <v>2</v>
      </c>
      <c r="O287">
        <v>15</v>
      </c>
      <c r="P287">
        <v>18</v>
      </c>
      <c r="Q287">
        <v>1</v>
      </c>
      <c r="R287">
        <v>16</v>
      </c>
      <c r="S287">
        <v>21</v>
      </c>
      <c r="T287">
        <v>2</v>
      </c>
      <c r="U287">
        <v>0</v>
      </c>
      <c r="V287">
        <v>2</v>
      </c>
      <c r="W287">
        <v>2</v>
      </c>
      <c r="X287">
        <v>2</v>
      </c>
      <c r="Y287">
        <v>21</v>
      </c>
      <c r="Z287">
        <v>2</v>
      </c>
      <c r="AA287" t="s">
        <v>111</v>
      </c>
      <c r="AB287" t="s">
        <v>16</v>
      </c>
      <c r="AC287" t="s">
        <v>90</v>
      </c>
      <c r="AD287" t="s">
        <v>91</v>
      </c>
    </row>
    <row r="288" spans="1:30" x14ac:dyDescent="0.25">
      <c r="A288" t="s">
        <v>1435</v>
      </c>
      <c r="B288">
        <v>44743</v>
      </c>
      <c r="C288">
        <v>44749</v>
      </c>
      <c r="D288" t="s">
        <v>88</v>
      </c>
      <c r="E288">
        <v>11349</v>
      </c>
      <c r="F288">
        <v>507</v>
      </c>
      <c r="G288">
        <v>12</v>
      </c>
      <c r="H288">
        <v>54</v>
      </c>
      <c r="I288">
        <v>1</v>
      </c>
      <c r="J288">
        <v>76</v>
      </c>
      <c r="K288">
        <v>1</v>
      </c>
      <c r="L288">
        <v>0</v>
      </c>
      <c r="M288">
        <v>1</v>
      </c>
      <c r="N288">
        <v>2</v>
      </c>
      <c r="O288">
        <v>29</v>
      </c>
      <c r="P288">
        <v>55</v>
      </c>
      <c r="Q288">
        <v>0</v>
      </c>
      <c r="R288">
        <v>32</v>
      </c>
      <c r="S288">
        <v>59</v>
      </c>
      <c r="T288">
        <v>7</v>
      </c>
      <c r="U288">
        <v>0</v>
      </c>
      <c r="V288">
        <v>11</v>
      </c>
      <c r="W288">
        <v>10</v>
      </c>
      <c r="X288">
        <v>11</v>
      </c>
      <c r="Y288">
        <v>60</v>
      </c>
      <c r="Z288">
        <v>11</v>
      </c>
      <c r="AA288" t="s">
        <v>89</v>
      </c>
      <c r="AB288" t="s">
        <v>16</v>
      </c>
      <c r="AC288" t="s">
        <v>90</v>
      </c>
      <c r="AD288" t="s">
        <v>91</v>
      </c>
    </row>
    <row r="289" spans="1:30" x14ac:dyDescent="0.25">
      <c r="A289" t="s">
        <v>1435</v>
      </c>
      <c r="B289">
        <v>44743</v>
      </c>
      <c r="C289">
        <v>44749</v>
      </c>
      <c r="D289" t="s">
        <v>400</v>
      </c>
      <c r="E289">
        <v>6528</v>
      </c>
      <c r="F289">
        <v>325</v>
      </c>
      <c r="G289">
        <v>1</v>
      </c>
      <c r="H289">
        <v>35</v>
      </c>
      <c r="I289">
        <v>0</v>
      </c>
      <c r="J289">
        <v>98</v>
      </c>
      <c r="K289">
        <v>1</v>
      </c>
      <c r="L289">
        <v>0</v>
      </c>
      <c r="M289">
        <v>0</v>
      </c>
      <c r="N289">
        <v>8</v>
      </c>
      <c r="O289">
        <v>29</v>
      </c>
      <c r="P289">
        <v>38</v>
      </c>
      <c r="Q289">
        <v>4</v>
      </c>
      <c r="R289">
        <v>21</v>
      </c>
      <c r="S289">
        <v>40</v>
      </c>
      <c r="T289">
        <v>9</v>
      </c>
      <c r="U289">
        <v>0</v>
      </c>
      <c r="V289">
        <v>17</v>
      </c>
      <c r="W289">
        <v>17</v>
      </c>
      <c r="X289">
        <v>16</v>
      </c>
      <c r="Y289">
        <v>40</v>
      </c>
      <c r="Z289">
        <v>17</v>
      </c>
      <c r="AA289" t="s">
        <v>401</v>
      </c>
      <c r="AB289" t="s">
        <v>387</v>
      </c>
      <c r="AC289" t="s">
        <v>389</v>
      </c>
      <c r="AD289" t="s">
        <v>390</v>
      </c>
    </row>
    <row r="290" spans="1:30" x14ac:dyDescent="0.25">
      <c r="A290" t="s">
        <v>1435</v>
      </c>
      <c r="B290">
        <v>44743</v>
      </c>
      <c r="C290">
        <v>44749</v>
      </c>
      <c r="D290" t="s">
        <v>100</v>
      </c>
      <c r="E290">
        <v>3158</v>
      </c>
      <c r="F290">
        <v>94</v>
      </c>
      <c r="G290">
        <v>2</v>
      </c>
      <c r="H290">
        <v>9</v>
      </c>
      <c r="I290">
        <v>0</v>
      </c>
      <c r="J290">
        <v>38</v>
      </c>
      <c r="K290">
        <v>0</v>
      </c>
      <c r="L290">
        <v>0</v>
      </c>
      <c r="M290">
        <v>0</v>
      </c>
      <c r="N290">
        <v>1</v>
      </c>
      <c r="O290">
        <v>3</v>
      </c>
      <c r="P290">
        <v>9</v>
      </c>
      <c r="Q290">
        <v>1</v>
      </c>
      <c r="R290">
        <v>3</v>
      </c>
      <c r="S290">
        <v>9</v>
      </c>
      <c r="T290">
        <v>0</v>
      </c>
      <c r="U290">
        <v>0</v>
      </c>
      <c r="V290">
        <v>1</v>
      </c>
      <c r="W290">
        <v>1</v>
      </c>
      <c r="X290">
        <v>0</v>
      </c>
      <c r="Y290">
        <v>9</v>
      </c>
      <c r="Z290">
        <v>1</v>
      </c>
      <c r="AA290" t="s">
        <v>101</v>
      </c>
      <c r="AB290" t="s">
        <v>16</v>
      </c>
      <c r="AC290" t="s">
        <v>90</v>
      </c>
      <c r="AD290" t="s">
        <v>91</v>
      </c>
    </row>
    <row r="291" spans="1:30" x14ac:dyDescent="0.25">
      <c r="A291" t="s">
        <v>1435</v>
      </c>
      <c r="B291">
        <v>44743</v>
      </c>
      <c r="C291">
        <v>44749</v>
      </c>
      <c r="D291" t="s">
        <v>105</v>
      </c>
      <c r="E291">
        <v>5931</v>
      </c>
      <c r="F291">
        <v>213</v>
      </c>
      <c r="G291">
        <v>8</v>
      </c>
      <c r="H291">
        <v>46</v>
      </c>
      <c r="I291">
        <v>0</v>
      </c>
      <c r="J291">
        <v>81</v>
      </c>
      <c r="K291">
        <v>1</v>
      </c>
      <c r="L291">
        <v>0</v>
      </c>
      <c r="M291">
        <v>1</v>
      </c>
      <c r="N291">
        <v>2</v>
      </c>
      <c r="O291">
        <v>5</v>
      </c>
      <c r="P291">
        <v>46</v>
      </c>
      <c r="Q291">
        <v>0</v>
      </c>
      <c r="R291">
        <v>17</v>
      </c>
      <c r="S291">
        <v>46</v>
      </c>
      <c r="T291">
        <v>10</v>
      </c>
      <c r="U291">
        <v>0</v>
      </c>
      <c r="V291">
        <v>10</v>
      </c>
      <c r="W291">
        <v>8</v>
      </c>
      <c r="X291">
        <v>10</v>
      </c>
      <c r="Y291">
        <v>46</v>
      </c>
      <c r="Z291">
        <v>10</v>
      </c>
      <c r="AA291" t="s">
        <v>106</v>
      </c>
      <c r="AB291" t="s">
        <v>16</v>
      </c>
      <c r="AC291" t="s">
        <v>90</v>
      </c>
      <c r="AD291" t="s">
        <v>91</v>
      </c>
    </row>
    <row r="292" spans="1:30" x14ac:dyDescent="0.25">
      <c r="A292" t="s">
        <v>1435</v>
      </c>
      <c r="B292">
        <v>44743</v>
      </c>
      <c r="C292">
        <v>44749</v>
      </c>
      <c r="D292" t="s">
        <v>536</v>
      </c>
      <c r="E292">
        <v>12411</v>
      </c>
      <c r="F292">
        <v>568</v>
      </c>
      <c r="G292">
        <v>0</v>
      </c>
      <c r="H292">
        <v>96</v>
      </c>
      <c r="I292">
        <v>0</v>
      </c>
      <c r="J292">
        <v>236</v>
      </c>
      <c r="K292">
        <v>0</v>
      </c>
      <c r="L292">
        <v>0</v>
      </c>
      <c r="M292">
        <v>0</v>
      </c>
      <c r="N292">
        <v>5</v>
      </c>
      <c r="O292">
        <v>19</v>
      </c>
      <c r="P292">
        <v>97</v>
      </c>
      <c r="Q292">
        <v>0</v>
      </c>
      <c r="R292">
        <v>54</v>
      </c>
      <c r="S292">
        <v>99</v>
      </c>
      <c r="T292">
        <v>9</v>
      </c>
      <c r="U292">
        <v>0</v>
      </c>
      <c r="V292">
        <v>66</v>
      </c>
      <c r="W292">
        <v>61</v>
      </c>
      <c r="X292">
        <v>62</v>
      </c>
      <c r="Y292">
        <v>99</v>
      </c>
      <c r="Z292">
        <v>66</v>
      </c>
      <c r="AA292" t="s">
        <v>537</v>
      </c>
      <c r="AB292" t="s">
        <v>387</v>
      </c>
      <c r="AC292" t="s">
        <v>508</v>
      </c>
      <c r="AD292" t="s">
        <v>509</v>
      </c>
    </row>
    <row r="293" spans="1:30" x14ac:dyDescent="0.25">
      <c r="A293" t="s">
        <v>1435</v>
      </c>
      <c r="B293">
        <v>44743</v>
      </c>
      <c r="C293">
        <v>44749</v>
      </c>
      <c r="D293" t="s">
        <v>531</v>
      </c>
      <c r="E293">
        <v>9617</v>
      </c>
      <c r="F293">
        <v>367</v>
      </c>
      <c r="G293">
        <v>4</v>
      </c>
      <c r="H293">
        <v>15</v>
      </c>
      <c r="I293">
        <v>0</v>
      </c>
      <c r="J293">
        <v>156</v>
      </c>
      <c r="K293">
        <v>2</v>
      </c>
      <c r="L293">
        <v>9</v>
      </c>
      <c r="M293">
        <v>5</v>
      </c>
      <c r="N293">
        <v>18</v>
      </c>
      <c r="O293">
        <v>11</v>
      </c>
      <c r="P293">
        <v>19</v>
      </c>
      <c r="Q293">
        <v>0</v>
      </c>
      <c r="R293">
        <v>8</v>
      </c>
      <c r="S293">
        <v>19</v>
      </c>
      <c r="T293">
        <v>24</v>
      </c>
      <c r="U293">
        <v>0</v>
      </c>
      <c r="V293">
        <v>30</v>
      </c>
      <c r="W293">
        <v>27</v>
      </c>
      <c r="X293">
        <v>28</v>
      </c>
      <c r="Y293">
        <v>20</v>
      </c>
      <c r="Z293">
        <v>31</v>
      </c>
      <c r="AA293" t="s">
        <v>1455</v>
      </c>
      <c r="AB293" t="s">
        <v>387</v>
      </c>
      <c r="AC293" t="s">
        <v>508</v>
      </c>
      <c r="AD293" t="s">
        <v>509</v>
      </c>
    </row>
    <row r="294" spans="1:30" x14ac:dyDescent="0.25">
      <c r="A294" t="s">
        <v>1435</v>
      </c>
      <c r="B294">
        <v>44743</v>
      </c>
      <c r="C294">
        <v>44749</v>
      </c>
      <c r="D294" t="s">
        <v>142</v>
      </c>
      <c r="E294">
        <v>9683</v>
      </c>
      <c r="F294">
        <v>387</v>
      </c>
      <c r="G294">
        <v>0</v>
      </c>
      <c r="H294">
        <v>13</v>
      </c>
      <c r="I294">
        <v>1</v>
      </c>
      <c r="J294">
        <v>156</v>
      </c>
      <c r="K294">
        <v>0</v>
      </c>
      <c r="L294">
        <v>1</v>
      </c>
      <c r="M294">
        <v>0</v>
      </c>
      <c r="N294">
        <v>2</v>
      </c>
      <c r="O294">
        <v>8</v>
      </c>
      <c r="P294">
        <v>16</v>
      </c>
      <c r="Q294">
        <v>0</v>
      </c>
      <c r="R294">
        <v>6</v>
      </c>
      <c r="S294">
        <v>17</v>
      </c>
      <c r="T294">
        <v>5</v>
      </c>
      <c r="U294">
        <v>0</v>
      </c>
      <c r="V294">
        <v>9</v>
      </c>
      <c r="W294">
        <v>6</v>
      </c>
      <c r="X294">
        <v>9</v>
      </c>
      <c r="Y294">
        <v>17</v>
      </c>
      <c r="Z294">
        <v>9</v>
      </c>
      <c r="AA294" t="s">
        <v>143</v>
      </c>
      <c r="AB294" t="s">
        <v>16</v>
      </c>
      <c r="AC294" t="s">
        <v>127</v>
      </c>
      <c r="AD294" t="s">
        <v>128</v>
      </c>
    </row>
    <row r="295" spans="1:30" x14ac:dyDescent="0.25">
      <c r="A295" t="s">
        <v>1435</v>
      </c>
      <c r="B295">
        <v>44743</v>
      </c>
      <c r="C295">
        <v>44749</v>
      </c>
      <c r="D295" t="s">
        <v>95</v>
      </c>
      <c r="E295">
        <v>2186</v>
      </c>
      <c r="F295">
        <v>74</v>
      </c>
      <c r="G295">
        <v>2</v>
      </c>
      <c r="H295">
        <v>11</v>
      </c>
      <c r="I295">
        <v>0</v>
      </c>
      <c r="J295">
        <v>31</v>
      </c>
      <c r="K295">
        <v>0</v>
      </c>
      <c r="L295">
        <v>0</v>
      </c>
      <c r="M295">
        <v>0</v>
      </c>
      <c r="N295">
        <v>0</v>
      </c>
      <c r="O295">
        <v>13</v>
      </c>
      <c r="P295">
        <v>14</v>
      </c>
      <c r="Q295">
        <v>0</v>
      </c>
      <c r="R295">
        <v>14</v>
      </c>
      <c r="S295">
        <v>14</v>
      </c>
      <c r="T295">
        <v>2</v>
      </c>
      <c r="U295">
        <v>0</v>
      </c>
      <c r="V295">
        <v>3</v>
      </c>
      <c r="W295">
        <v>3</v>
      </c>
      <c r="X295">
        <v>1</v>
      </c>
      <c r="Y295">
        <v>15</v>
      </c>
      <c r="Z295">
        <v>3</v>
      </c>
      <c r="AA295" t="s">
        <v>96</v>
      </c>
      <c r="AB295" t="s">
        <v>16</v>
      </c>
      <c r="AC295" t="s">
        <v>69</v>
      </c>
      <c r="AD295" t="s">
        <v>1583</v>
      </c>
    </row>
    <row r="296" spans="1:30" x14ac:dyDescent="0.25">
      <c r="A296" t="s">
        <v>1435</v>
      </c>
      <c r="B296">
        <v>44743</v>
      </c>
      <c r="C296">
        <v>44749</v>
      </c>
      <c r="D296" t="s">
        <v>419</v>
      </c>
      <c r="E296">
        <v>3432</v>
      </c>
      <c r="F296">
        <v>125</v>
      </c>
      <c r="G296">
        <v>1</v>
      </c>
      <c r="H296">
        <v>40</v>
      </c>
      <c r="I296">
        <v>0</v>
      </c>
      <c r="J296">
        <v>56</v>
      </c>
      <c r="K296">
        <v>3</v>
      </c>
      <c r="L296">
        <v>0</v>
      </c>
      <c r="M296">
        <v>0</v>
      </c>
      <c r="N296">
        <v>1</v>
      </c>
      <c r="O296">
        <v>21</v>
      </c>
      <c r="P296">
        <v>43</v>
      </c>
      <c r="Q296">
        <v>0</v>
      </c>
      <c r="R296">
        <v>24</v>
      </c>
      <c r="S296">
        <v>44</v>
      </c>
      <c r="T296">
        <v>14</v>
      </c>
      <c r="U296">
        <v>0</v>
      </c>
      <c r="V296">
        <v>22</v>
      </c>
      <c r="W296">
        <v>22</v>
      </c>
      <c r="X296">
        <v>22</v>
      </c>
      <c r="Y296">
        <v>44</v>
      </c>
      <c r="Z296">
        <v>22</v>
      </c>
      <c r="AA296" t="s">
        <v>420</v>
      </c>
      <c r="AB296" t="s">
        <v>387</v>
      </c>
      <c r="AC296" t="s">
        <v>389</v>
      </c>
      <c r="AD296" t="s">
        <v>390</v>
      </c>
    </row>
    <row r="297" spans="1:30" x14ac:dyDescent="0.25">
      <c r="A297" t="s">
        <v>1435</v>
      </c>
      <c r="B297">
        <v>44743</v>
      </c>
      <c r="C297">
        <v>44749</v>
      </c>
      <c r="D297" t="s">
        <v>471</v>
      </c>
      <c r="E297">
        <v>6893</v>
      </c>
      <c r="F297">
        <v>305</v>
      </c>
      <c r="G297">
        <v>2</v>
      </c>
      <c r="H297">
        <v>52</v>
      </c>
      <c r="I297">
        <v>0</v>
      </c>
      <c r="J297">
        <v>134</v>
      </c>
      <c r="K297">
        <v>2</v>
      </c>
      <c r="L297">
        <v>2</v>
      </c>
      <c r="M297">
        <v>2</v>
      </c>
      <c r="N297">
        <v>8</v>
      </c>
      <c r="O297">
        <v>7</v>
      </c>
      <c r="P297">
        <v>52</v>
      </c>
      <c r="Q297">
        <v>0</v>
      </c>
      <c r="R297">
        <v>18</v>
      </c>
      <c r="S297">
        <v>52</v>
      </c>
      <c r="T297">
        <v>4</v>
      </c>
      <c r="U297">
        <v>1</v>
      </c>
      <c r="V297">
        <v>21</v>
      </c>
      <c r="W297">
        <v>22</v>
      </c>
      <c r="X297">
        <v>16</v>
      </c>
      <c r="Y297">
        <v>52</v>
      </c>
      <c r="Z297">
        <v>22</v>
      </c>
      <c r="AA297" t="s">
        <v>472</v>
      </c>
      <c r="AB297" t="s">
        <v>387</v>
      </c>
      <c r="AC297" t="s">
        <v>448</v>
      </c>
      <c r="AD297" t="s">
        <v>449</v>
      </c>
    </row>
    <row r="298" spans="1:30" x14ac:dyDescent="0.25">
      <c r="A298" t="s">
        <v>1435</v>
      </c>
      <c r="B298">
        <v>44743</v>
      </c>
      <c r="C298">
        <v>44749</v>
      </c>
      <c r="D298" t="s">
        <v>132</v>
      </c>
      <c r="E298">
        <v>5737</v>
      </c>
      <c r="F298">
        <v>192</v>
      </c>
      <c r="G298">
        <v>12</v>
      </c>
      <c r="H298">
        <v>41</v>
      </c>
      <c r="I298">
        <v>0</v>
      </c>
      <c r="J298">
        <v>98</v>
      </c>
      <c r="K298">
        <v>0</v>
      </c>
      <c r="L298">
        <v>0</v>
      </c>
      <c r="M298">
        <v>16</v>
      </c>
      <c r="N298">
        <v>38</v>
      </c>
      <c r="O298">
        <v>32</v>
      </c>
      <c r="P298">
        <v>44</v>
      </c>
      <c r="Q298">
        <v>1</v>
      </c>
      <c r="R298">
        <v>28</v>
      </c>
      <c r="S298">
        <v>45</v>
      </c>
      <c r="T298">
        <v>51</v>
      </c>
      <c r="U298">
        <v>0</v>
      </c>
      <c r="V298">
        <v>53</v>
      </c>
      <c r="W298">
        <v>52</v>
      </c>
      <c r="X298">
        <v>53</v>
      </c>
      <c r="Y298">
        <v>45</v>
      </c>
      <c r="Z298">
        <v>55</v>
      </c>
      <c r="AA298" t="s">
        <v>133</v>
      </c>
      <c r="AB298" t="s">
        <v>16</v>
      </c>
      <c r="AC298" t="s">
        <v>127</v>
      </c>
      <c r="AD298" t="s">
        <v>128</v>
      </c>
    </row>
    <row r="299" spans="1:30" x14ac:dyDescent="0.25">
      <c r="A299" t="s">
        <v>1435</v>
      </c>
      <c r="B299">
        <v>44743</v>
      </c>
      <c r="C299">
        <v>44749</v>
      </c>
      <c r="D299" t="s">
        <v>46</v>
      </c>
      <c r="E299">
        <v>5147</v>
      </c>
      <c r="F299">
        <v>216</v>
      </c>
      <c r="G299">
        <v>0</v>
      </c>
      <c r="H299">
        <v>58</v>
      </c>
      <c r="I299">
        <v>0</v>
      </c>
      <c r="J299">
        <v>101</v>
      </c>
      <c r="K299">
        <v>11</v>
      </c>
      <c r="L299">
        <v>0</v>
      </c>
      <c r="M299">
        <v>0</v>
      </c>
      <c r="N299">
        <v>2</v>
      </c>
      <c r="O299">
        <v>50</v>
      </c>
      <c r="P299">
        <v>58</v>
      </c>
      <c r="Q299">
        <v>0</v>
      </c>
      <c r="R299">
        <v>37</v>
      </c>
      <c r="S299">
        <v>58</v>
      </c>
      <c r="T299">
        <v>29</v>
      </c>
      <c r="U299">
        <v>0</v>
      </c>
      <c r="V299">
        <v>23</v>
      </c>
      <c r="W299">
        <v>29</v>
      </c>
      <c r="X299">
        <v>29</v>
      </c>
      <c r="Y299">
        <v>58</v>
      </c>
      <c r="Z299">
        <v>29</v>
      </c>
      <c r="AA299" t="s">
        <v>47</v>
      </c>
      <c r="AB299" t="s">
        <v>16</v>
      </c>
      <c r="AC299" t="s">
        <v>41</v>
      </c>
      <c r="AD299" t="s">
        <v>42</v>
      </c>
    </row>
    <row r="300" spans="1:30" x14ac:dyDescent="0.25">
      <c r="A300" t="s">
        <v>1435</v>
      </c>
      <c r="B300">
        <v>44743</v>
      </c>
      <c r="C300">
        <v>44749</v>
      </c>
      <c r="D300" t="s">
        <v>566</v>
      </c>
      <c r="E300">
        <v>12397</v>
      </c>
      <c r="F300">
        <v>601</v>
      </c>
      <c r="G300">
        <v>10</v>
      </c>
      <c r="H300">
        <v>108</v>
      </c>
      <c r="I300">
        <v>1</v>
      </c>
      <c r="J300">
        <v>180</v>
      </c>
      <c r="K300">
        <v>6</v>
      </c>
      <c r="L300">
        <v>20</v>
      </c>
      <c r="M300">
        <v>8</v>
      </c>
      <c r="N300">
        <v>3</v>
      </c>
      <c r="O300">
        <v>80</v>
      </c>
      <c r="P300">
        <v>104</v>
      </c>
      <c r="Q300">
        <v>0</v>
      </c>
      <c r="R300">
        <v>56</v>
      </c>
      <c r="S300">
        <v>106</v>
      </c>
      <c r="T300">
        <v>22</v>
      </c>
      <c r="U300">
        <v>0</v>
      </c>
      <c r="V300">
        <v>27</v>
      </c>
      <c r="W300">
        <v>27</v>
      </c>
      <c r="X300">
        <v>27</v>
      </c>
      <c r="Y300">
        <v>108</v>
      </c>
      <c r="Z300">
        <v>27</v>
      </c>
      <c r="AA300" t="s">
        <v>567</v>
      </c>
      <c r="AB300" t="s">
        <v>387</v>
      </c>
      <c r="AC300" t="s">
        <v>508</v>
      </c>
      <c r="AD300" t="s">
        <v>509</v>
      </c>
    </row>
    <row r="301" spans="1:30" x14ac:dyDescent="0.25">
      <c r="A301" t="s">
        <v>1435</v>
      </c>
      <c r="B301">
        <v>44743</v>
      </c>
      <c r="C301">
        <v>44749</v>
      </c>
      <c r="D301" t="s">
        <v>39</v>
      </c>
      <c r="E301">
        <v>5875</v>
      </c>
      <c r="F301">
        <v>254</v>
      </c>
      <c r="G301">
        <v>12</v>
      </c>
      <c r="H301">
        <v>20</v>
      </c>
      <c r="I301">
        <v>1</v>
      </c>
      <c r="J301">
        <v>76</v>
      </c>
      <c r="K301">
        <v>5</v>
      </c>
      <c r="L301">
        <v>1</v>
      </c>
      <c r="M301">
        <v>9</v>
      </c>
      <c r="N301">
        <v>8</v>
      </c>
      <c r="O301">
        <v>20</v>
      </c>
      <c r="P301">
        <v>18</v>
      </c>
      <c r="Q301">
        <v>0</v>
      </c>
      <c r="R301">
        <v>9</v>
      </c>
      <c r="S301">
        <v>20</v>
      </c>
      <c r="T301">
        <v>9</v>
      </c>
      <c r="U301">
        <v>0</v>
      </c>
      <c r="V301">
        <v>9</v>
      </c>
      <c r="W301">
        <v>9</v>
      </c>
      <c r="X301">
        <v>9</v>
      </c>
      <c r="Y301">
        <v>20</v>
      </c>
      <c r="Z301">
        <v>9</v>
      </c>
      <c r="AA301" t="s">
        <v>40</v>
      </c>
      <c r="AB301" t="s">
        <v>16</v>
      </c>
      <c r="AC301" t="s">
        <v>41</v>
      </c>
      <c r="AD301" t="s">
        <v>42</v>
      </c>
    </row>
    <row r="302" spans="1:30" x14ac:dyDescent="0.25">
      <c r="A302" t="s">
        <v>1435</v>
      </c>
      <c r="B302">
        <v>44743</v>
      </c>
      <c r="C302">
        <v>44749</v>
      </c>
      <c r="D302" t="s">
        <v>525</v>
      </c>
      <c r="E302">
        <v>14017</v>
      </c>
      <c r="F302">
        <v>639</v>
      </c>
      <c r="G302">
        <v>7</v>
      </c>
      <c r="H302">
        <v>96</v>
      </c>
      <c r="I302">
        <v>0</v>
      </c>
      <c r="J302">
        <v>275</v>
      </c>
      <c r="K302">
        <v>9</v>
      </c>
      <c r="L302">
        <v>9</v>
      </c>
      <c r="M302">
        <v>32</v>
      </c>
      <c r="N302">
        <v>77</v>
      </c>
      <c r="O302">
        <v>85</v>
      </c>
      <c r="P302">
        <v>96</v>
      </c>
      <c r="Q302">
        <v>0</v>
      </c>
      <c r="R302">
        <v>68</v>
      </c>
      <c r="S302">
        <v>96</v>
      </c>
      <c r="T302">
        <v>77</v>
      </c>
      <c r="U302">
        <v>1</v>
      </c>
      <c r="V302">
        <v>78</v>
      </c>
      <c r="W302">
        <v>77</v>
      </c>
      <c r="X302">
        <v>76</v>
      </c>
      <c r="Y302">
        <v>96</v>
      </c>
      <c r="Z302">
        <v>78</v>
      </c>
      <c r="AA302" t="s">
        <v>526</v>
      </c>
      <c r="AB302" t="s">
        <v>387</v>
      </c>
      <c r="AC302" t="s">
        <v>508</v>
      </c>
      <c r="AD302" t="s">
        <v>509</v>
      </c>
    </row>
    <row r="303" spans="1:30" x14ac:dyDescent="0.25">
      <c r="A303" t="s">
        <v>1435</v>
      </c>
      <c r="B303">
        <v>44743</v>
      </c>
      <c r="C303">
        <v>44749</v>
      </c>
      <c r="D303" t="s">
        <v>51</v>
      </c>
      <c r="E303">
        <v>8678</v>
      </c>
      <c r="F303">
        <v>389</v>
      </c>
      <c r="G303">
        <v>4</v>
      </c>
      <c r="H303">
        <v>67</v>
      </c>
      <c r="I303">
        <v>2</v>
      </c>
      <c r="J303">
        <v>207</v>
      </c>
      <c r="K303">
        <v>15</v>
      </c>
      <c r="L303">
        <v>18</v>
      </c>
      <c r="M303">
        <v>10</v>
      </c>
      <c r="N303">
        <v>27</v>
      </c>
      <c r="O303">
        <v>51</v>
      </c>
      <c r="P303">
        <v>67</v>
      </c>
      <c r="Q303">
        <v>0</v>
      </c>
      <c r="R303">
        <v>42</v>
      </c>
      <c r="S303">
        <v>67</v>
      </c>
      <c r="T303">
        <v>41</v>
      </c>
      <c r="U303">
        <v>0</v>
      </c>
      <c r="V303">
        <v>42</v>
      </c>
      <c r="W303">
        <v>40</v>
      </c>
      <c r="X303">
        <v>42</v>
      </c>
      <c r="Y303">
        <v>67</v>
      </c>
      <c r="Z303">
        <v>42</v>
      </c>
      <c r="AA303" t="s">
        <v>52</v>
      </c>
      <c r="AB303" t="s">
        <v>16</v>
      </c>
      <c r="AC303" t="s">
        <v>41</v>
      </c>
      <c r="AD303" t="s">
        <v>42</v>
      </c>
    </row>
    <row r="304" spans="1:30" x14ac:dyDescent="0.25">
      <c r="A304" t="s">
        <v>1435</v>
      </c>
      <c r="B304">
        <v>44743</v>
      </c>
      <c r="C304">
        <v>44749</v>
      </c>
      <c r="D304" t="s">
        <v>475</v>
      </c>
      <c r="E304">
        <v>11245</v>
      </c>
      <c r="F304">
        <v>507</v>
      </c>
      <c r="G304">
        <v>0</v>
      </c>
      <c r="H304">
        <v>24</v>
      </c>
      <c r="I304">
        <v>0</v>
      </c>
      <c r="J304">
        <v>170</v>
      </c>
      <c r="K304">
        <v>1</v>
      </c>
      <c r="L304">
        <v>0</v>
      </c>
      <c r="M304">
        <v>0</v>
      </c>
      <c r="N304">
        <v>0</v>
      </c>
      <c r="O304">
        <v>19</v>
      </c>
      <c r="P304">
        <v>25</v>
      </c>
      <c r="Q304">
        <v>0</v>
      </c>
      <c r="R304">
        <v>13</v>
      </c>
      <c r="S304">
        <v>25</v>
      </c>
      <c r="T304">
        <v>19</v>
      </c>
      <c r="U304">
        <v>0</v>
      </c>
      <c r="V304">
        <v>17</v>
      </c>
      <c r="W304">
        <v>19</v>
      </c>
      <c r="X304">
        <v>18</v>
      </c>
      <c r="Y304">
        <v>25</v>
      </c>
      <c r="Z304">
        <v>19</v>
      </c>
      <c r="AA304" t="s">
        <v>476</v>
      </c>
      <c r="AB304" t="s">
        <v>387</v>
      </c>
      <c r="AC304" t="s">
        <v>448</v>
      </c>
      <c r="AD304" t="s">
        <v>449</v>
      </c>
    </row>
    <row r="305" spans="1:30" x14ac:dyDescent="0.25">
      <c r="A305" t="s">
        <v>1435</v>
      </c>
      <c r="B305">
        <v>44743</v>
      </c>
      <c r="C305">
        <v>44749</v>
      </c>
      <c r="D305" t="s">
        <v>519</v>
      </c>
      <c r="E305">
        <v>6597</v>
      </c>
      <c r="F305">
        <v>317</v>
      </c>
      <c r="G305">
        <v>14</v>
      </c>
      <c r="H305">
        <v>81</v>
      </c>
      <c r="I305">
        <v>1</v>
      </c>
      <c r="J305">
        <v>79</v>
      </c>
      <c r="K305">
        <v>7</v>
      </c>
      <c r="L305">
        <v>13</v>
      </c>
      <c r="M305">
        <v>14</v>
      </c>
      <c r="N305">
        <v>17</v>
      </c>
      <c r="O305">
        <v>45</v>
      </c>
      <c r="P305">
        <v>84</v>
      </c>
      <c r="Q305">
        <v>0</v>
      </c>
      <c r="R305">
        <v>58</v>
      </c>
      <c r="S305">
        <v>84</v>
      </c>
      <c r="T305">
        <v>33</v>
      </c>
      <c r="U305">
        <v>0</v>
      </c>
      <c r="V305">
        <v>34</v>
      </c>
      <c r="W305">
        <v>34</v>
      </c>
      <c r="X305">
        <v>31</v>
      </c>
      <c r="Y305">
        <v>85</v>
      </c>
      <c r="Z305">
        <v>34</v>
      </c>
      <c r="AA305" t="s">
        <v>520</v>
      </c>
      <c r="AB305" t="s">
        <v>387</v>
      </c>
      <c r="AC305" t="s">
        <v>508</v>
      </c>
      <c r="AD305" t="s">
        <v>509</v>
      </c>
    </row>
    <row r="306" spans="1:30" x14ac:dyDescent="0.25">
      <c r="A306" t="s">
        <v>1435</v>
      </c>
      <c r="B306">
        <v>44743</v>
      </c>
      <c r="C306">
        <v>44749</v>
      </c>
      <c r="D306" t="s">
        <v>550</v>
      </c>
      <c r="E306">
        <v>4512</v>
      </c>
      <c r="F306">
        <v>233</v>
      </c>
      <c r="G306">
        <v>0</v>
      </c>
      <c r="H306">
        <v>41</v>
      </c>
      <c r="I306">
        <v>0</v>
      </c>
      <c r="J306">
        <v>103</v>
      </c>
      <c r="K306">
        <v>0</v>
      </c>
      <c r="L306">
        <v>0</v>
      </c>
      <c r="M306">
        <v>0</v>
      </c>
      <c r="N306">
        <v>5</v>
      </c>
      <c r="O306">
        <v>16</v>
      </c>
      <c r="P306">
        <v>46</v>
      </c>
      <c r="Q306">
        <v>0</v>
      </c>
      <c r="R306">
        <v>31</v>
      </c>
      <c r="S306">
        <v>48</v>
      </c>
      <c r="T306">
        <v>6</v>
      </c>
      <c r="U306">
        <v>0</v>
      </c>
      <c r="V306">
        <v>13</v>
      </c>
      <c r="W306">
        <v>13</v>
      </c>
      <c r="X306">
        <v>12</v>
      </c>
      <c r="Y306">
        <v>48</v>
      </c>
      <c r="Z306">
        <v>13</v>
      </c>
      <c r="AA306" t="s">
        <v>551</v>
      </c>
      <c r="AB306" t="s">
        <v>387</v>
      </c>
      <c r="AC306" t="s">
        <v>508</v>
      </c>
      <c r="AD306" t="s">
        <v>509</v>
      </c>
    </row>
    <row r="307" spans="1:30" x14ac:dyDescent="0.25">
      <c r="A307" t="s">
        <v>1435</v>
      </c>
      <c r="B307">
        <v>44743</v>
      </c>
      <c r="C307">
        <v>44749</v>
      </c>
      <c r="D307" t="s">
        <v>115</v>
      </c>
      <c r="E307">
        <v>9268</v>
      </c>
      <c r="F307">
        <v>296</v>
      </c>
      <c r="G307">
        <v>2</v>
      </c>
      <c r="H307">
        <v>63</v>
      </c>
      <c r="I307">
        <v>1</v>
      </c>
      <c r="J307">
        <v>76</v>
      </c>
      <c r="K307">
        <v>3</v>
      </c>
      <c r="L307">
        <v>3</v>
      </c>
      <c r="M307">
        <v>0</v>
      </c>
      <c r="N307">
        <v>12</v>
      </c>
      <c r="O307">
        <v>50</v>
      </c>
      <c r="P307">
        <v>64</v>
      </c>
      <c r="Q307">
        <v>0</v>
      </c>
      <c r="R307">
        <v>24</v>
      </c>
      <c r="S307">
        <v>66</v>
      </c>
      <c r="T307">
        <v>13</v>
      </c>
      <c r="U307">
        <v>0</v>
      </c>
      <c r="V307">
        <v>15</v>
      </c>
      <c r="W307">
        <v>14</v>
      </c>
      <c r="X307">
        <v>13</v>
      </c>
      <c r="Y307">
        <v>66</v>
      </c>
      <c r="Z307">
        <v>15</v>
      </c>
      <c r="AA307" t="s">
        <v>116</v>
      </c>
      <c r="AB307" t="s">
        <v>16</v>
      </c>
      <c r="AC307" t="s">
        <v>90</v>
      </c>
      <c r="AD307" t="s">
        <v>91</v>
      </c>
    </row>
    <row r="308" spans="1:30" x14ac:dyDescent="0.25">
      <c r="A308" t="s">
        <v>1435</v>
      </c>
      <c r="B308">
        <v>44743</v>
      </c>
      <c r="C308">
        <v>44749</v>
      </c>
      <c r="D308" t="s">
        <v>173</v>
      </c>
      <c r="E308">
        <v>20734</v>
      </c>
      <c r="F308">
        <v>870</v>
      </c>
      <c r="G308">
        <v>2</v>
      </c>
      <c r="H308">
        <v>102</v>
      </c>
      <c r="I308">
        <v>2</v>
      </c>
      <c r="J308">
        <v>437</v>
      </c>
      <c r="K308">
        <v>21</v>
      </c>
      <c r="L308">
        <v>8</v>
      </c>
      <c r="M308">
        <v>2</v>
      </c>
      <c r="N308">
        <v>14</v>
      </c>
      <c r="O308">
        <v>87</v>
      </c>
      <c r="P308">
        <v>114</v>
      </c>
      <c r="Q308">
        <v>1</v>
      </c>
      <c r="R308">
        <v>76</v>
      </c>
      <c r="S308">
        <v>121</v>
      </c>
      <c r="T308">
        <v>115</v>
      </c>
      <c r="U308">
        <v>2</v>
      </c>
      <c r="V308">
        <v>117</v>
      </c>
      <c r="W308">
        <v>110</v>
      </c>
      <c r="X308">
        <v>115</v>
      </c>
      <c r="Y308">
        <v>123</v>
      </c>
      <c r="Z308">
        <v>118</v>
      </c>
      <c r="AA308" t="s">
        <v>174</v>
      </c>
      <c r="AB308" t="s">
        <v>16</v>
      </c>
      <c r="AC308" t="s">
        <v>168</v>
      </c>
      <c r="AD308" t="s">
        <v>1473</v>
      </c>
    </row>
    <row r="309" spans="1:30" x14ac:dyDescent="0.25">
      <c r="A309" t="s">
        <v>1435</v>
      </c>
      <c r="B309">
        <v>44743</v>
      </c>
      <c r="C309">
        <v>44749</v>
      </c>
      <c r="D309" t="s">
        <v>24</v>
      </c>
      <c r="E309">
        <v>6359</v>
      </c>
      <c r="F309">
        <v>208</v>
      </c>
      <c r="G309">
        <v>14</v>
      </c>
      <c r="H309">
        <v>35</v>
      </c>
      <c r="I309">
        <v>13</v>
      </c>
      <c r="J309">
        <v>120</v>
      </c>
      <c r="K309">
        <v>2</v>
      </c>
      <c r="L309">
        <v>4</v>
      </c>
      <c r="M309">
        <v>14</v>
      </c>
      <c r="N309">
        <v>14</v>
      </c>
      <c r="O309">
        <v>22</v>
      </c>
      <c r="P309">
        <v>38</v>
      </c>
      <c r="Q309">
        <v>0</v>
      </c>
      <c r="R309">
        <v>24</v>
      </c>
      <c r="S309">
        <v>40</v>
      </c>
      <c r="T309">
        <v>16</v>
      </c>
      <c r="U309">
        <v>1</v>
      </c>
      <c r="V309">
        <v>17</v>
      </c>
      <c r="W309">
        <v>17</v>
      </c>
      <c r="X309">
        <v>16</v>
      </c>
      <c r="Y309">
        <v>41</v>
      </c>
      <c r="Z309">
        <v>17</v>
      </c>
      <c r="AA309" t="s">
        <v>25</v>
      </c>
      <c r="AB309" t="s">
        <v>16</v>
      </c>
      <c r="AC309" t="s">
        <v>18</v>
      </c>
      <c r="AD309" t="s">
        <v>19</v>
      </c>
    </row>
    <row r="310" spans="1:30" x14ac:dyDescent="0.25">
      <c r="A310" t="s">
        <v>1435</v>
      </c>
      <c r="B310">
        <v>44743</v>
      </c>
      <c r="C310">
        <v>44749</v>
      </c>
      <c r="D310" t="s">
        <v>14</v>
      </c>
      <c r="E310">
        <v>6116</v>
      </c>
      <c r="F310">
        <v>193</v>
      </c>
      <c r="G310">
        <v>78</v>
      </c>
      <c r="H310">
        <v>100</v>
      </c>
      <c r="I310">
        <v>0</v>
      </c>
      <c r="J310">
        <v>67</v>
      </c>
      <c r="K310">
        <v>13</v>
      </c>
      <c r="L310">
        <v>8</v>
      </c>
      <c r="M310">
        <v>27</v>
      </c>
      <c r="N310">
        <v>23</v>
      </c>
      <c r="O310">
        <v>87</v>
      </c>
      <c r="P310">
        <v>100</v>
      </c>
      <c r="Q310">
        <v>0</v>
      </c>
      <c r="R310">
        <v>49</v>
      </c>
      <c r="S310">
        <v>116</v>
      </c>
      <c r="T310">
        <v>27</v>
      </c>
      <c r="U310">
        <v>0</v>
      </c>
      <c r="V310">
        <v>27</v>
      </c>
      <c r="W310">
        <v>25</v>
      </c>
      <c r="X310">
        <v>27</v>
      </c>
      <c r="Y310">
        <v>122</v>
      </c>
      <c r="Z310">
        <v>27</v>
      </c>
      <c r="AA310" t="s">
        <v>15</v>
      </c>
      <c r="AB310" t="s">
        <v>16</v>
      </c>
      <c r="AC310" t="s">
        <v>90</v>
      </c>
      <c r="AD310" t="s">
        <v>91</v>
      </c>
    </row>
    <row r="311" spans="1:30" x14ac:dyDescent="0.25">
      <c r="A311" t="s">
        <v>1435</v>
      </c>
      <c r="B311">
        <v>44743</v>
      </c>
      <c r="C311">
        <v>44749</v>
      </c>
      <c r="D311" t="s">
        <v>457</v>
      </c>
      <c r="E311">
        <v>3571</v>
      </c>
      <c r="F311">
        <v>130</v>
      </c>
      <c r="G311">
        <v>0</v>
      </c>
      <c r="H311">
        <v>15</v>
      </c>
      <c r="I311">
        <v>0</v>
      </c>
      <c r="J311">
        <v>69</v>
      </c>
      <c r="K311">
        <v>0</v>
      </c>
      <c r="L311">
        <v>0</v>
      </c>
      <c r="M311">
        <v>2</v>
      </c>
      <c r="N311">
        <v>6</v>
      </c>
      <c r="O311">
        <v>10</v>
      </c>
      <c r="P311">
        <v>14</v>
      </c>
      <c r="Q311">
        <v>0</v>
      </c>
      <c r="R311">
        <v>6</v>
      </c>
      <c r="S311">
        <v>15</v>
      </c>
      <c r="T311">
        <v>10</v>
      </c>
      <c r="U311">
        <v>0</v>
      </c>
      <c r="V311">
        <v>21</v>
      </c>
      <c r="W311">
        <v>19</v>
      </c>
      <c r="X311">
        <v>21</v>
      </c>
      <c r="Y311">
        <v>15</v>
      </c>
      <c r="Z311">
        <v>21</v>
      </c>
      <c r="AA311" t="s">
        <v>458</v>
      </c>
      <c r="AB311" t="s">
        <v>387</v>
      </c>
      <c r="AC311" t="s">
        <v>448</v>
      </c>
      <c r="AD311" t="s">
        <v>449</v>
      </c>
    </row>
    <row r="312" spans="1:30" x14ac:dyDescent="0.25">
      <c r="A312" t="s">
        <v>1435</v>
      </c>
      <c r="B312">
        <v>44743</v>
      </c>
      <c r="C312">
        <v>44749</v>
      </c>
      <c r="D312" t="s">
        <v>57</v>
      </c>
      <c r="E312">
        <v>5791</v>
      </c>
      <c r="F312">
        <v>138</v>
      </c>
      <c r="G312">
        <v>0</v>
      </c>
      <c r="H312">
        <v>16</v>
      </c>
      <c r="I312">
        <v>0</v>
      </c>
      <c r="J312">
        <v>73</v>
      </c>
      <c r="K312">
        <v>0</v>
      </c>
      <c r="L312">
        <v>0</v>
      </c>
      <c r="M312">
        <v>0</v>
      </c>
      <c r="N312">
        <v>0</v>
      </c>
      <c r="O312">
        <v>2</v>
      </c>
      <c r="P312">
        <v>14</v>
      </c>
      <c r="Q312">
        <v>0</v>
      </c>
      <c r="R312">
        <v>7</v>
      </c>
      <c r="S312">
        <v>16</v>
      </c>
      <c r="T312">
        <v>8</v>
      </c>
      <c r="U312">
        <v>0</v>
      </c>
      <c r="V312">
        <v>16</v>
      </c>
      <c r="W312">
        <v>14</v>
      </c>
      <c r="X312">
        <v>16</v>
      </c>
      <c r="Y312">
        <v>16</v>
      </c>
      <c r="Z312">
        <v>17</v>
      </c>
      <c r="AA312" t="s">
        <v>58</v>
      </c>
      <c r="AB312" t="s">
        <v>16</v>
      </c>
      <c r="AC312" t="s">
        <v>41</v>
      </c>
      <c r="AD312" t="s">
        <v>42</v>
      </c>
    </row>
    <row r="313" spans="1:30" x14ac:dyDescent="0.25">
      <c r="A313" t="s">
        <v>1435</v>
      </c>
      <c r="B313">
        <v>44743</v>
      </c>
      <c r="C313">
        <v>44749</v>
      </c>
      <c r="D313" t="s">
        <v>542</v>
      </c>
      <c r="E313">
        <v>3444</v>
      </c>
      <c r="F313">
        <v>106</v>
      </c>
      <c r="G313">
        <v>1</v>
      </c>
      <c r="H313">
        <v>5</v>
      </c>
      <c r="I313">
        <v>0</v>
      </c>
      <c r="J313">
        <v>73</v>
      </c>
      <c r="K313">
        <v>0</v>
      </c>
      <c r="L313">
        <v>1</v>
      </c>
      <c r="M313">
        <v>0</v>
      </c>
      <c r="N313">
        <v>3</v>
      </c>
      <c r="O313">
        <v>4</v>
      </c>
      <c r="P313">
        <v>5</v>
      </c>
      <c r="Q313">
        <v>0</v>
      </c>
      <c r="R313">
        <v>5</v>
      </c>
      <c r="S313">
        <v>5</v>
      </c>
      <c r="T313">
        <v>3</v>
      </c>
      <c r="U313">
        <v>0</v>
      </c>
      <c r="V313">
        <v>3</v>
      </c>
      <c r="W313">
        <v>3</v>
      </c>
      <c r="X313">
        <v>3</v>
      </c>
      <c r="Y313">
        <v>5</v>
      </c>
      <c r="Z313">
        <v>3</v>
      </c>
      <c r="AA313" t="s">
        <v>1475</v>
      </c>
      <c r="AB313" t="s">
        <v>387</v>
      </c>
      <c r="AC313" t="s">
        <v>508</v>
      </c>
      <c r="AD313" t="s">
        <v>509</v>
      </c>
    </row>
    <row r="314" spans="1:30" x14ac:dyDescent="0.25">
      <c r="A314" t="s">
        <v>1435</v>
      </c>
      <c r="B314">
        <v>44743</v>
      </c>
      <c r="C314">
        <v>44749</v>
      </c>
      <c r="D314" t="s">
        <v>56</v>
      </c>
      <c r="E314">
        <v>4557</v>
      </c>
      <c r="F314">
        <v>185</v>
      </c>
      <c r="G314">
        <v>19</v>
      </c>
      <c r="H314">
        <v>27</v>
      </c>
      <c r="I314">
        <v>3</v>
      </c>
      <c r="J314">
        <v>72</v>
      </c>
      <c r="K314">
        <v>3</v>
      </c>
      <c r="L314">
        <v>8</v>
      </c>
      <c r="M314">
        <v>22</v>
      </c>
      <c r="N314">
        <v>19</v>
      </c>
      <c r="O314">
        <v>21</v>
      </c>
      <c r="P314">
        <v>31</v>
      </c>
      <c r="Q314">
        <v>2</v>
      </c>
      <c r="R314">
        <v>27</v>
      </c>
      <c r="S314">
        <v>32</v>
      </c>
      <c r="T314">
        <v>25</v>
      </c>
      <c r="U314">
        <v>2</v>
      </c>
      <c r="V314">
        <v>25</v>
      </c>
      <c r="W314">
        <v>24</v>
      </c>
      <c r="X314">
        <v>21</v>
      </c>
      <c r="Y314">
        <v>32</v>
      </c>
      <c r="Z314">
        <v>25</v>
      </c>
    </row>
    <row r="315" spans="1:30" x14ac:dyDescent="0.25">
      <c r="A315" t="s">
        <v>1435</v>
      </c>
      <c r="B315">
        <v>44743</v>
      </c>
      <c r="C315">
        <v>44749</v>
      </c>
      <c r="D315" t="s">
        <v>576</v>
      </c>
      <c r="E315">
        <v>3918</v>
      </c>
      <c r="F315">
        <v>192</v>
      </c>
      <c r="G315">
        <v>0</v>
      </c>
      <c r="H315">
        <v>72</v>
      </c>
      <c r="I315">
        <v>0</v>
      </c>
      <c r="J315">
        <v>62</v>
      </c>
      <c r="K315">
        <v>18</v>
      </c>
      <c r="L315">
        <v>11</v>
      </c>
      <c r="M315">
        <v>28</v>
      </c>
      <c r="N315">
        <v>33</v>
      </c>
      <c r="O315">
        <v>2</v>
      </c>
      <c r="P315">
        <v>74</v>
      </c>
      <c r="Q315">
        <v>0</v>
      </c>
      <c r="R315">
        <v>35</v>
      </c>
      <c r="S315">
        <v>75</v>
      </c>
      <c r="T315">
        <v>42</v>
      </c>
      <c r="U315">
        <v>1</v>
      </c>
      <c r="V315">
        <v>45</v>
      </c>
      <c r="W315">
        <v>44</v>
      </c>
      <c r="X315">
        <v>45</v>
      </c>
      <c r="Y315">
        <v>75</v>
      </c>
      <c r="Z315">
        <v>45</v>
      </c>
      <c r="AA315" t="s">
        <v>577</v>
      </c>
      <c r="AB315" t="s">
        <v>387</v>
      </c>
      <c r="AC315" t="s">
        <v>508</v>
      </c>
      <c r="AD315" t="s">
        <v>509</v>
      </c>
    </row>
    <row r="316" spans="1:30" x14ac:dyDescent="0.25">
      <c r="A316" t="s">
        <v>1435</v>
      </c>
      <c r="B316">
        <v>44743</v>
      </c>
      <c r="C316">
        <v>44749</v>
      </c>
      <c r="D316" t="s">
        <v>515</v>
      </c>
      <c r="E316">
        <v>4532</v>
      </c>
      <c r="F316">
        <v>203</v>
      </c>
      <c r="G316">
        <v>0</v>
      </c>
      <c r="H316">
        <v>5</v>
      </c>
      <c r="I316">
        <v>0</v>
      </c>
      <c r="J316">
        <v>106</v>
      </c>
      <c r="K316">
        <v>0</v>
      </c>
      <c r="L316">
        <v>0</v>
      </c>
      <c r="M316">
        <v>0</v>
      </c>
      <c r="N316">
        <v>0</v>
      </c>
      <c r="O316">
        <v>0</v>
      </c>
      <c r="P316">
        <v>16</v>
      </c>
      <c r="Q316">
        <v>0</v>
      </c>
      <c r="R316">
        <v>5</v>
      </c>
      <c r="S316">
        <v>16</v>
      </c>
      <c r="T316">
        <v>0</v>
      </c>
      <c r="U316">
        <v>0</v>
      </c>
      <c r="V316">
        <v>7</v>
      </c>
      <c r="W316">
        <v>7</v>
      </c>
      <c r="X316">
        <v>7</v>
      </c>
      <c r="Y316">
        <v>16</v>
      </c>
      <c r="Z316">
        <v>7</v>
      </c>
      <c r="AA316" t="s">
        <v>1598</v>
      </c>
      <c r="AB316" t="s">
        <v>387</v>
      </c>
      <c r="AC316" t="s">
        <v>508</v>
      </c>
      <c r="AD316" t="s">
        <v>509</v>
      </c>
    </row>
    <row r="317" spans="1:30" x14ac:dyDescent="0.25">
      <c r="A317" t="s">
        <v>1435</v>
      </c>
      <c r="B317">
        <v>44743</v>
      </c>
      <c r="C317">
        <v>44749</v>
      </c>
      <c r="D317" t="s">
        <v>501</v>
      </c>
      <c r="E317">
        <v>2911</v>
      </c>
      <c r="F317">
        <v>118</v>
      </c>
      <c r="G317">
        <v>18</v>
      </c>
      <c r="H317">
        <v>23</v>
      </c>
      <c r="I317">
        <v>0</v>
      </c>
      <c r="J317">
        <v>48</v>
      </c>
      <c r="K317">
        <v>3</v>
      </c>
      <c r="L317">
        <v>0</v>
      </c>
      <c r="M317">
        <v>19</v>
      </c>
      <c r="N317">
        <v>19</v>
      </c>
      <c r="O317">
        <v>15</v>
      </c>
      <c r="P317">
        <v>22</v>
      </c>
      <c r="Q317">
        <v>0</v>
      </c>
      <c r="R317">
        <v>17</v>
      </c>
      <c r="S317">
        <v>23</v>
      </c>
      <c r="T317">
        <v>21</v>
      </c>
      <c r="U317">
        <v>1</v>
      </c>
      <c r="V317">
        <v>22</v>
      </c>
      <c r="W317">
        <v>19</v>
      </c>
      <c r="X317">
        <v>22</v>
      </c>
      <c r="Y317">
        <v>23</v>
      </c>
      <c r="Z317">
        <v>22</v>
      </c>
      <c r="AA317" t="s">
        <v>502</v>
      </c>
      <c r="AB317" t="s">
        <v>387</v>
      </c>
      <c r="AC317" t="s">
        <v>448</v>
      </c>
      <c r="AD317" t="s">
        <v>449</v>
      </c>
    </row>
    <row r="318" spans="1:30" x14ac:dyDescent="0.25">
      <c r="A318" t="s">
        <v>1435</v>
      </c>
      <c r="B318">
        <v>44743</v>
      </c>
      <c r="C318">
        <v>44749</v>
      </c>
      <c r="D318" t="s">
        <v>125</v>
      </c>
      <c r="E318">
        <v>3891</v>
      </c>
      <c r="F318">
        <v>129</v>
      </c>
      <c r="G318">
        <v>32</v>
      </c>
      <c r="H318">
        <v>33</v>
      </c>
      <c r="I318">
        <v>0</v>
      </c>
      <c r="J318">
        <v>112</v>
      </c>
      <c r="K318">
        <v>2</v>
      </c>
      <c r="L318">
        <v>1</v>
      </c>
      <c r="M318">
        <v>16</v>
      </c>
      <c r="N318">
        <v>12</v>
      </c>
      <c r="O318">
        <v>27</v>
      </c>
      <c r="P318">
        <v>33</v>
      </c>
      <c r="Q318">
        <v>0</v>
      </c>
      <c r="R318">
        <v>21</v>
      </c>
      <c r="S318">
        <v>32</v>
      </c>
      <c r="T318">
        <v>16</v>
      </c>
      <c r="U318">
        <v>2</v>
      </c>
      <c r="V318">
        <v>16</v>
      </c>
      <c r="W318">
        <v>11</v>
      </c>
      <c r="X318">
        <v>15</v>
      </c>
      <c r="Y318">
        <v>34</v>
      </c>
      <c r="Z318">
        <v>16</v>
      </c>
      <c r="AA318" t="s">
        <v>126</v>
      </c>
      <c r="AB318" t="s">
        <v>16</v>
      </c>
      <c r="AC318" t="s">
        <v>127</v>
      </c>
      <c r="AD318" t="s">
        <v>128</v>
      </c>
    </row>
    <row r="319" spans="1:30" x14ac:dyDescent="0.25">
      <c r="A319" t="s">
        <v>1435</v>
      </c>
      <c r="B319">
        <v>44743</v>
      </c>
      <c r="C319">
        <v>44749</v>
      </c>
      <c r="D319" t="s">
        <v>67</v>
      </c>
      <c r="E319">
        <v>4956</v>
      </c>
      <c r="F319">
        <v>139</v>
      </c>
      <c r="G319">
        <v>8</v>
      </c>
      <c r="H319">
        <v>14</v>
      </c>
      <c r="I319">
        <v>2</v>
      </c>
      <c r="J319">
        <v>34</v>
      </c>
      <c r="K319">
        <v>0</v>
      </c>
      <c r="L319">
        <v>0</v>
      </c>
      <c r="M319">
        <v>1</v>
      </c>
      <c r="N319">
        <v>0</v>
      </c>
      <c r="O319">
        <v>18</v>
      </c>
      <c r="P319">
        <v>19</v>
      </c>
      <c r="Q319">
        <v>1</v>
      </c>
      <c r="R319">
        <v>2</v>
      </c>
      <c r="S319">
        <v>18</v>
      </c>
      <c r="T319">
        <v>1</v>
      </c>
      <c r="U319">
        <v>0</v>
      </c>
      <c r="V319">
        <v>1</v>
      </c>
      <c r="W319">
        <v>1</v>
      </c>
      <c r="X319">
        <v>1</v>
      </c>
      <c r="Y319">
        <v>19</v>
      </c>
      <c r="Z319">
        <v>1</v>
      </c>
      <c r="AA319" t="s">
        <v>68</v>
      </c>
      <c r="AB319" t="s">
        <v>16</v>
      </c>
      <c r="AC319" t="s">
        <v>69</v>
      </c>
      <c r="AD319" t="s">
        <v>1583</v>
      </c>
    </row>
    <row r="320" spans="1:30" x14ac:dyDescent="0.25">
      <c r="A320" t="s">
        <v>1435</v>
      </c>
      <c r="B320">
        <v>44743</v>
      </c>
      <c r="C320">
        <v>44749</v>
      </c>
      <c r="D320" t="s">
        <v>385</v>
      </c>
      <c r="E320">
        <v>10212</v>
      </c>
      <c r="F320">
        <v>472</v>
      </c>
      <c r="G320">
        <v>0</v>
      </c>
      <c r="H320">
        <v>28</v>
      </c>
      <c r="I320">
        <v>0</v>
      </c>
      <c r="J320">
        <v>187</v>
      </c>
      <c r="K320">
        <v>1</v>
      </c>
      <c r="L320">
        <v>0</v>
      </c>
      <c r="M320">
        <v>1</v>
      </c>
      <c r="N320">
        <v>9</v>
      </c>
      <c r="O320">
        <v>21</v>
      </c>
      <c r="P320">
        <v>29</v>
      </c>
      <c r="Q320">
        <v>0</v>
      </c>
      <c r="R320">
        <v>19</v>
      </c>
      <c r="S320">
        <v>31</v>
      </c>
      <c r="T320">
        <v>19</v>
      </c>
      <c r="U320">
        <v>0</v>
      </c>
      <c r="V320">
        <v>22</v>
      </c>
      <c r="W320">
        <v>22</v>
      </c>
      <c r="X320">
        <v>23</v>
      </c>
      <c r="Y320">
        <v>31</v>
      </c>
      <c r="Z320">
        <v>24</v>
      </c>
      <c r="AA320" t="s">
        <v>386</v>
      </c>
      <c r="AB320" t="s">
        <v>387</v>
      </c>
      <c r="AC320" t="s">
        <v>389</v>
      </c>
      <c r="AD320" t="s">
        <v>390</v>
      </c>
    </row>
    <row r="321" spans="1:30" x14ac:dyDescent="0.25">
      <c r="A321" t="s">
        <v>1435</v>
      </c>
      <c r="B321">
        <v>44743</v>
      </c>
      <c r="C321">
        <v>44749</v>
      </c>
      <c r="D321" t="s">
        <v>451</v>
      </c>
      <c r="E321">
        <v>8091</v>
      </c>
      <c r="F321">
        <v>372</v>
      </c>
      <c r="G321">
        <v>0</v>
      </c>
      <c r="H321">
        <v>12</v>
      </c>
      <c r="I321">
        <v>0</v>
      </c>
      <c r="J321">
        <v>274</v>
      </c>
      <c r="K321">
        <v>0</v>
      </c>
      <c r="L321">
        <v>1</v>
      </c>
      <c r="M321">
        <v>0</v>
      </c>
      <c r="N321">
        <v>1</v>
      </c>
      <c r="O321">
        <v>0</v>
      </c>
      <c r="P321">
        <v>13</v>
      </c>
      <c r="Q321">
        <v>0</v>
      </c>
      <c r="R321">
        <v>5</v>
      </c>
      <c r="S321">
        <v>16</v>
      </c>
      <c r="T321">
        <v>14</v>
      </c>
      <c r="U321">
        <v>1</v>
      </c>
      <c r="V321">
        <v>22</v>
      </c>
      <c r="W321">
        <v>19</v>
      </c>
      <c r="X321">
        <v>20</v>
      </c>
      <c r="Y321">
        <v>16</v>
      </c>
      <c r="Z321">
        <v>22</v>
      </c>
      <c r="AA321" t="s">
        <v>452</v>
      </c>
      <c r="AB321" t="s">
        <v>387</v>
      </c>
      <c r="AC321" t="s">
        <v>448</v>
      </c>
      <c r="AD321" t="s">
        <v>449</v>
      </c>
    </row>
    <row r="322" spans="1:30" x14ac:dyDescent="0.25">
      <c r="A322" t="s">
        <v>1435</v>
      </c>
      <c r="B322">
        <v>44743</v>
      </c>
      <c r="C322">
        <v>44749</v>
      </c>
      <c r="D322" t="s">
        <v>442</v>
      </c>
      <c r="E322">
        <v>20282</v>
      </c>
      <c r="F322">
        <v>868</v>
      </c>
      <c r="G322">
        <v>22</v>
      </c>
      <c r="H322">
        <v>178</v>
      </c>
      <c r="I322">
        <v>1</v>
      </c>
      <c r="J322">
        <v>285</v>
      </c>
      <c r="K322">
        <v>18</v>
      </c>
      <c r="L322">
        <v>22</v>
      </c>
      <c r="M322">
        <v>10</v>
      </c>
      <c r="N322">
        <v>70</v>
      </c>
      <c r="O322">
        <v>146</v>
      </c>
      <c r="P322">
        <v>191</v>
      </c>
      <c r="Q322">
        <v>0</v>
      </c>
      <c r="R322">
        <v>112</v>
      </c>
      <c r="S322">
        <v>195</v>
      </c>
      <c r="T322">
        <v>95</v>
      </c>
      <c r="U322">
        <v>0</v>
      </c>
      <c r="V322">
        <v>94</v>
      </c>
      <c r="W322">
        <v>93</v>
      </c>
      <c r="X322">
        <v>92</v>
      </c>
      <c r="Y322">
        <v>197</v>
      </c>
      <c r="Z322">
        <v>96</v>
      </c>
      <c r="AA322" t="s">
        <v>443</v>
      </c>
      <c r="AB322" t="s">
        <v>387</v>
      </c>
      <c r="AC322" t="s">
        <v>432</v>
      </c>
      <c r="AD322" t="s">
        <v>433</v>
      </c>
    </row>
    <row r="323" spans="1:30" x14ac:dyDescent="0.25">
      <c r="A323" t="s">
        <v>1435</v>
      </c>
      <c r="B323">
        <v>44743</v>
      </c>
      <c r="C323">
        <v>44749</v>
      </c>
      <c r="D323" t="s">
        <v>546</v>
      </c>
      <c r="E323">
        <v>5680</v>
      </c>
      <c r="F323">
        <v>202</v>
      </c>
      <c r="G323">
        <v>0</v>
      </c>
      <c r="H323">
        <v>21</v>
      </c>
      <c r="I323">
        <v>0</v>
      </c>
      <c r="J323">
        <v>84</v>
      </c>
      <c r="K323">
        <v>1</v>
      </c>
      <c r="L323">
        <v>0</v>
      </c>
      <c r="M323">
        <v>0</v>
      </c>
      <c r="N323">
        <v>6</v>
      </c>
      <c r="O323">
        <v>10</v>
      </c>
      <c r="P323">
        <v>23</v>
      </c>
      <c r="Q323">
        <v>0</v>
      </c>
      <c r="R323">
        <v>13</v>
      </c>
      <c r="S323">
        <v>24</v>
      </c>
      <c r="T323">
        <v>13</v>
      </c>
      <c r="U323">
        <v>0</v>
      </c>
      <c r="V323">
        <v>20</v>
      </c>
      <c r="W323">
        <v>20</v>
      </c>
      <c r="X323">
        <v>19</v>
      </c>
      <c r="Y323">
        <v>25</v>
      </c>
      <c r="Z323">
        <v>20</v>
      </c>
      <c r="AA323" t="s">
        <v>1476</v>
      </c>
      <c r="AB323" t="s">
        <v>387</v>
      </c>
      <c r="AC323" t="s">
        <v>508</v>
      </c>
      <c r="AD323" t="s">
        <v>509</v>
      </c>
    </row>
    <row r="324" spans="1:30" x14ac:dyDescent="0.25">
      <c r="A324" t="s">
        <v>1435</v>
      </c>
      <c r="B324">
        <v>44743</v>
      </c>
      <c r="C324">
        <v>44749</v>
      </c>
      <c r="D324" t="s">
        <v>496</v>
      </c>
      <c r="E324">
        <v>7030</v>
      </c>
      <c r="F324">
        <v>345</v>
      </c>
      <c r="G324">
        <v>0</v>
      </c>
      <c r="H324">
        <v>35</v>
      </c>
      <c r="I324">
        <v>6</v>
      </c>
      <c r="J324">
        <v>155</v>
      </c>
      <c r="K324">
        <v>1</v>
      </c>
      <c r="L324">
        <v>0</v>
      </c>
      <c r="M324">
        <v>0</v>
      </c>
      <c r="N324">
        <v>0</v>
      </c>
      <c r="O324">
        <v>7</v>
      </c>
      <c r="P324">
        <v>34</v>
      </c>
      <c r="Q324">
        <v>0</v>
      </c>
      <c r="R324">
        <v>17</v>
      </c>
      <c r="S324">
        <v>34</v>
      </c>
      <c r="T324">
        <v>7</v>
      </c>
      <c r="U324">
        <v>0</v>
      </c>
      <c r="V324">
        <v>10</v>
      </c>
      <c r="W324">
        <v>9</v>
      </c>
      <c r="X324">
        <v>9</v>
      </c>
      <c r="Y324">
        <v>36</v>
      </c>
      <c r="Z324">
        <v>10</v>
      </c>
      <c r="AA324" t="s">
        <v>497</v>
      </c>
      <c r="AB324" t="s">
        <v>387</v>
      </c>
      <c r="AC324" t="s">
        <v>448</v>
      </c>
      <c r="AD324" t="s">
        <v>449</v>
      </c>
    </row>
    <row r="325" spans="1:30" x14ac:dyDescent="0.25">
      <c r="A325" t="s">
        <v>1435</v>
      </c>
      <c r="B325">
        <v>44743</v>
      </c>
      <c r="C325">
        <v>44749</v>
      </c>
      <c r="D325" t="s">
        <v>406</v>
      </c>
      <c r="E325">
        <v>6799</v>
      </c>
      <c r="F325">
        <v>237</v>
      </c>
      <c r="G325">
        <v>1</v>
      </c>
      <c r="H325">
        <v>34</v>
      </c>
      <c r="I325">
        <v>0</v>
      </c>
      <c r="J325">
        <v>82</v>
      </c>
      <c r="K325">
        <v>1</v>
      </c>
      <c r="L325">
        <v>0</v>
      </c>
      <c r="M325">
        <v>1</v>
      </c>
      <c r="N325">
        <v>13</v>
      </c>
      <c r="O325">
        <v>9</v>
      </c>
      <c r="P325">
        <v>34</v>
      </c>
      <c r="Q325">
        <v>1</v>
      </c>
      <c r="R325">
        <v>16</v>
      </c>
      <c r="S325">
        <v>35</v>
      </c>
      <c r="T325">
        <v>15</v>
      </c>
      <c r="U325">
        <v>1</v>
      </c>
      <c r="V325">
        <v>17</v>
      </c>
      <c r="W325">
        <v>17</v>
      </c>
      <c r="X325">
        <v>11</v>
      </c>
      <c r="Y325">
        <v>36</v>
      </c>
      <c r="Z325">
        <v>17</v>
      </c>
      <c r="AA325" t="s">
        <v>407</v>
      </c>
      <c r="AB325" t="s">
        <v>387</v>
      </c>
      <c r="AC325" t="s">
        <v>389</v>
      </c>
      <c r="AD325" t="s">
        <v>390</v>
      </c>
    </row>
    <row r="326" spans="1:30" x14ac:dyDescent="0.25">
      <c r="A326" t="s">
        <v>1435</v>
      </c>
      <c r="B326">
        <v>44774</v>
      </c>
      <c r="C326">
        <v>44775</v>
      </c>
      <c r="D326" t="s">
        <v>940</v>
      </c>
      <c r="E326">
        <v>9620</v>
      </c>
      <c r="F326">
        <v>451</v>
      </c>
      <c r="G326">
        <v>0</v>
      </c>
      <c r="H326">
        <v>52</v>
      </c>
      <c r="I326">
        <v>0</v>
      </c>
      <c r="J326">
        <v>85</v>
      </c>
      <c r="K326">
        <v>3</v>
      </c>
      <c r="L326">
        <v>0</v>
      </c>
      <c r="M326">
        <v>1</v>
      </c>
      <c r="N326">
        <v>12</v>
      </c>
      <c r="O326">
        <v>3</v>
      </c>
      <c r="P326">
        <v>55</v>
      </c>
      <c r="Q326">
        <v>0</v>
      </c>
      <c r="R326">
        <v>25</v>
      </c>
      <c r="S326">
        <v>67</v>
      </c>
      <c r="T326">
        <v>20</v>
      </c>
      <c r="U326">
        <v>0</v>
      </c>
      <c r="V326">
        <v>28</v>
      </c>
      <c r="W326">
        <v>29</v>
      </c>
      <c r="X326">
        <v>28</v>
      </c>
      <c r="Y326">
        <v>73</v>
      </c>
      <c r="Z326">
        <v>29</v>
      </c>
      <c r="AA326" t="s">
        <v>941</v>
      </c>
      <c r="AB326" t="s">
        <v>803</v>
      </c>
      <c r="AC326" t="s">
        <v>942</v>
      </c>
      <c r="AD326" t="s">
        <v>943</v>
      </c>
    </row>
    <row r="327" spans="1:30" x14ac:dyDescent="0.25">
      <c r="A327" t="s">
        <v>1435</v>
      </c>
      <c r="B327">
        <v>44774</v>
      </c>
      <c r="C327">
        <v>44775</v>
      </c>
      <c r="D327" t="s">
        <v>930</v>
      </c>
      <c r="E327">
        <v>10586</v>
      </c>
      <c r="F327">
        <v>374</v>
      </c>
      <c r="G327">
        <v>0</v>
      </c>
      <c r="H327">
        <v>73</v>
      </c>
      <c r="I327">
        <v>12</v>
      </c>
      <c r="J327">
        <v>51</v>
      </c>
      <c r="K327">
        <v>2</v>
      </c>
      <c r="L327">
        <v>6</v>
      </c>
      <c r="M327">
        <v>0</v>
      </c>
      <c r="N327">
        <v>10</v>
      </c>
      <c r="O327">
        <v>56</v>
      </c>
      <c r="P327">
        <v>79</v>
      </c>
      <c r="Q327">
        <v>0</v>
      </c>
      <c r="R327">
        <v>43</v>
      </c>
      <c r="S327">
        <v>81</v>
      </c>
      <c r="T327">
        <v>12</v>
      </c>
      <c r="U327">
        <v>0</v>
      </c>
      <c r="V327">
        <v>12</v>
      </c>
      <c r="W327">
        <v>12</v>
      </c>
      <c r="X327">
        <v>12</v>
      </c>
      <c r="Y327">
        <v>81</v>
      </c>
      <c r="Z327">
        <v>12</v>
      </c>
      <c r="AA327" t="s">
        <v>931</v>
      </c>
      <c r="AB327" t="s">
        <v>803</v>
      </c>
      <c r="AC327" t="s">
        <v>897</v>
      </c>
      <c r="AD327" t="s">
        <v>898</v>
      </c>
    </row>
    <row r="328" spans="1:30" x14ac:dyDescent="0.25">
      <c r="A328" t="s">
        <v>1435</v>
      </c>
      <c r="B328">
        <v>44774</v>
      </c>
      <c r="C328">
        <v>44775</v>
      </c>
      <c r="D328" t="s">
        <v>948</v>
      </c>
      <c r="E328">
        <v>9725</v>
      </c>
      <c r="F328">
        <v>409</v>
      </c>
      <c r="G328">
        <v>0</v>
      </c>
      <c r="H328">
        <v>31</v>
      </c>
      <c r="I328">
        <v>0</v>
      </c>
      <c r="J328">
        <v>110</v>
      </c>
      <c r="K328">
        <v>0</v>
      </c>
      <c r="L328">
        <v>0</v>
      </c>
      <c r="M328">
        <v>0</v>
      </c>
      <c r="N328">
        <v>1</v>
      </c>
      <c r="O328">
        <v>14</v>
      </c>
      <c r="P328">
        <v>45</v>
      </c>
      <c r="Q328">
        <v>0</v>
      </c>
      <c r="R328">
        <v>18</v>
      </c>
      <c r="S328">
        <v>46</v>
      </c>
      <c r="T328">
        <v>3</v>
      </c>
      <c r="U328">
        <v>0</v>
      </c>
      <c r="V328">
        <v>15</v>
      </c>
      <c r="W328">
        <v>8</v>
      </c>
      <c r="X328">
        <v>15</v>
      </c>
      <c r="Y328">
        <v>47</v>
      </c>
      <c r="Z328">
        <v>15</v>
      </c>
      <c r="AA328" t="s">
        <v>949</v>
      </c>
      <c r="AB328" t="s">
        <v>803</v>
      </c>
      <c r="AC328" t="s">
        <v>942</v>
      </c>
      <c r="AD328" t="s">
        <v>943</v>
      </c>
    </row>
    <row r="329" spans="1:30" x14ac:dyDescent="0.25">
      <c r="A329" t="s">
        <v>1435</v>
      </c>
      <c r="B329">
        <v>44774</v>
      </c>
      <c r="C329">
        <v>44775</v>
      </c>
      <c r="D329" t="s">
        <v>991</v>
      </c>
      <c r="E329">
        <v>9641</v>
      </c>
      <c r="F329">
        <v>465</v>
      </c>
      <c r="G329">
        <v>1</v>
      </c>
      <c r="H329">
        <v>163</v>
      </c>
      <c r="I329">
        <v>0</v>
      </c>
      <c r="J329">
        <v>122</v>
      </c>
      <c r="K329">
        <v>0</v>
      </c>
      <c r="L329">
        <v>22</v>
      </c>
      <c r="M329">
        <v>0</v>
      </c>
      <c r="N329">
        <v>33</v>
      </c>
      <c r="O329">
        <v>116</v>
      </c>
      <c r="P329">
        <v>164</v>
      </c>
      <c r="Q329">
        <v>0</v>
      </c>
      <c r="R329">
        <v>92</v>
      </c>
      <c r="S329">
        <v>165</v>
      </c>
      <c r="T329">
        <v>40</v>
      </c>
      <c r="U329">
        <v>0</v>
      </c>
      <c r="V329">
        <v>40</v>
      </c>
      <c r="W329">
        <v>42</v>
      </c>
      <c r="X329">
        <v>41</v>
      </c>
      <c r="Y329">
        <v>167</v>
      </c>
      <c r="Z329">
        <v>42</v>
      </c>
      <c r="AA329" t="s">
        <v>992</v>
      </c>
      <c r="AB329" t="s">
        <v>803</v>
      </c>
      <c r="AC329" t="s">
        <v>942</v>
      </c>
      <c r="AD329" t="s">
        <v>943</v>
      </c>
    </row>
    <row r="330" spans="1:30" x14ac:dyDescent="0.25">
      <c r="A330" t="s">
        <v>1435</v>
      </c>
      <c r="B330">
        <v>44774</v>
      </c>
      <c r="C330">
        <v>44775</v>
      </c>
      <c r="D330" t="s">
        <v>968</v>
      </c>
      <c r="E330">
        <v>5841</v>
      </c>
      <c r="F330">
        <v>271</v>
      </c>
      <c r="G330">
        <v>40</v>
      </c>
      <c r="H330">
        <v>72</v>
      </c>
      <c r="I330">
        <v>1</v>
      </c>
      <c r="J330">
        <v>43</v>
      </c>
      <c r="K330">
        <v>0</v>
      </c>
      <c r="L330">
        <v>0</v>
      </c>
      <c r="M330">
        <v>1</v>
      </c>
      <c r="N330">
        <v>7</v>
      </c>
      <c r="O330">
        <v>45</v>
      </c>
      <c r="P330">
        <v>72</v>
      </c>
      <c r="Q330">
        <v>39</v>
      </c>
      <c r="R330">
        <v>46</v>
      </c>
      <c r="S330">
        <v>72</v>
      </c>
      <c r="T330">
        <v>7</v>
      </c>
      <c r="U330">
        <v>0</v>
      </c>
      <c r="V330">
        <v>7</v>
      </c>
      <c r="W330">
        <v>7</v>
      </c>
      <c r="X330">
        <v>6</v>
      </c>
      <c r="Y330">
        <v>72</v>
      </c>
      <c r="Z330">
        <v>7</v>
      </c>
      <c r="AA330" t="s">
        <v>969</v>
      </c>
      <c r="AB330" t="s">
        <v>803</v>
      </c>
      <c r="AC330" t="s">
        <v>942</v>
      </c>
      <c r="AD330" t="s">
        <v>943</v>
      </c>
    </row>
    <row r="331" spans="1:30" x14ac:dyDescent="0.25">
      <c r="A331" t="s">
        <v>1435</v>
      </c>
      <c r="B331">
        <v>44774</v>
      </c>
      <c r="C331">
        <v>44775</v>
      </c>
      <c r="D331" t="s">
        <v>996</v>
      </c>
      <c r="E331">
        <v>14419</v>
      </c>
      <c r="F331">
        <v>554</v>
      </c>
      <c r="G331">
        <v>0</v>
      </c>
      <c r="H331">
        <v>159</v>
      </c>
      <c r="I331">
        <v>0</v>
      </c>
      <c r="J331">
        <v>154</v>
      </c>
      <c r="K331">
        <v>3</v>
      </c>
      <c r="L331">
        <v>5</v>
      </c>
      <c r="M331">
        <v>1</v>
      </c>
      <c r="N331">
        <v>11</v>
      </c>
      <c r="O331">
        <v>72</v>
      </c>
      <c r="P331">
        <v>159</v>
      </c>
      <c r="Q331">
        <v>7</v>
      </c>
      <c r="R331">
        <v>50</v>
      </c>
      <c r="S331">
        <v>165</v>
      </c>
      <c r="T331">
        <v>20</v>
      </c>
      <c r="U331">
        <v>10</v>
      </c>
      <c r="V331">
        <v>15</v>
      </c>
      <c r="W331">
        <v>22</v>
      </c>
      <c r="X331">
        <v>21</v>
      </c>
      <c r="Y331">
        <v>166</v>
      </c>
      <c r="Z331">
        <v>22</v>
      </c>
      <c r="AA331" t="s">
        <v>997</v>
      </c>
      <c r="AB331" t="s">
        <v>803</v>
      </c>
      <c r="AC331" t="s">
        <v>998</v>
      </c>
      <c r="AD331" t="s">
        <v>999</v>
      </c>
    </row>
    <row r="332" spans="1:30" x14ac:dyDescent="0.25">
      <c r="A332" t="s">
        <v>1435</v>
      </c>
      <c r="B332">
        <v>44774</v>
      </c>
      <c r="C332">
        <v>44775</v>
      </c>
      <c r="D332" t="s">
        <v>924</v>
      </c>
      <c r="E332">
        <v>5879</v>
      </c>
      <c r="F332">
        <v>206</v>
      </c>
      <c r="G332">
        <v>1</v>
      </c>
      <c r="H332">
        <v>59</v>
      </c>
      <c r="I332">
        <v>4</v>
      </c>
      <c r="J332">
        <v>48</v>
      </c>
      <c r="K332">
        <v>0</v>
      </c>
      <c r="L332">
        <v>0</v>
      </c>
      <c r="M332">
        <v>0</v>
      </c>
      <c r="N332">
        <v>0</v>
      </c>
      <c r="O332">
        <v>38</v>
      </c>
      <c r="P332">
        <v>64</v>
      </c>
      <c r="Q332">
        <v>0</v>
      </c>
      <c r="R332">
        <v>37</v>
      </c>
      <c r="S332">
        <v>63</v>
      </c>
      <c r="T332">
        <v>7</v>
      </c>
      <c r="U332">
        <v>1</v>
      </c>
      <c r="V332">
        <v>10</v>
      </c>
      <c r="W332">
        <v>10</v>
      </c>
      <c r="X332">
        <v>9</v>
      </c>
      <c r="Y332">
        <v>64</v>
      </c>
      <c r="Z332">
        <v>10</v>
      </c>
      <c r="AA332" t="s">
        <v>925</v>
      </c>
      <c r="AB332" t="s">
        <v>803</v>
      </c>
      <c r="AC332" t="s">
        <v>897</v>
      </c>
      <c r="AD332" t="s">
        <v>898</v>
      </c>
    </row>
    <row r="333" spans="1:30" x14ac:dyDescent="0.25">
      <c r="A333" t="s">
        <v>1435</v>
      </c>
      <c r="B333">
        <v>44774</v>
      </c>
      <c r="C333">
        <v>44775</v>
      </c>
      <c r="D333" t="s">
        <v>903</v>
      </c>
      <c r="E333">
        <v>15712</v>
      </c>
      <c r="F333">
        <v>577</v>
      </c>
      <c r="G333">
        <v>23</v>
      </c>
      <c r="H333">
        <v>162</v>
      </c>
      <c r="I333">
        <v>0</v>
      </c>
      <c r="J333">
        <v>71</v>
      </c>
      <c r="K333">
        <v>1</v>
      </c>
      <c r="L333">
        <v>0</v>
      </c>
      <c r="M333">
        <v>5</v>
      </c>
      <c r="N333">
        <v>2</v>
      </c>
      <c r="O333">
        <v>2</v>
      </c>
      <c r="P333">
        <v>166</v>
      </c>
      <c r="Q333">
        <v>11</v>
      </c>
      <c r="R333">
        <v>96</v>
      </c>
      <c r="S333">
        <v>172</v>
      </c>
      <c r="T333">
        <v>6</v>
      </c>
      <c r="U333">
        <v>2</v>
      </c>
      <c r="V333">
        <v>31</v>
      </c>
      <c r="W333">
        <v>29</v>
      </c>
      <c r="X333">
        <v>31</v>
      </c>
      <c r="Y333">
        <v>173</v>
      </c>
      <c r="Z333">
        <v>31</v>
      </c>
      <c r="AA333" t="s">
        <v>904</v>
      </c>
      <c r="AB333" t="s">
        <v>803</v>
      </c>
      <c r="AC333" t="s">
        <v>1451</v>
      </c>
      <c r="AD333" t="s">
        <v>1452</v>
      </c>
    </row>
    <row r="334" spans="1:30" x14ac:dyDescent="0.25">
      <c r="A334" t="s">
        <v>1435</v>
      </c>
      <c r="B334">
        <v>44774</v>
      </c>
      <c r="C334">
        <v>44775</v>
      </c>
      <c r="D334" t="s">
        <v>973</v>
      </c>
      <c r="E334">
        <v>4874</v>
      </c>
      <c r="F334">
        <v>236</v>
      </c>
      <c r="G334">
        <v>0</v>
      </c>
      <c r="H334">
        <v>87</v>
      </c>
      <c r="I334">
        <v>0</v>
      </c>
      <c r="J334">
        <v>45</v>
      </c>
      <c r="K334">
        <v>2</v>
      </c>
      <c r="L334">
        <v>3</v>
      </c>
      <c r="M334">
        <v>0</v>
      </c>
      <c r="N334">
        <v>14</v>
      </c>
      <c r="O334">
        <v>60</v>
      </c>
      <c r="P334">
        <v>87</v>
      </c>
      <c r="Q334">
        <v>0</v>
      </c>
      <c r="R334">
        <v>53</v>
      </c>
      <c r="S334">
        <v>87</v>
      </c>
      <c r="T334">
        <v>15</v>
      </c>
      <c r="U334">
        <v>0</v>
      </c>
      <c r="V334">
        <v>15</v>
      </c>
      <c r="W334">
        <v>15</v>
      </c>
      <c r="X334">
        <v>15</v>
      </c>
      <c r="Y334">
        <v>87</v>
      </c>
      <c r="Z334">
        <v>15</v>
      </c>
      <c r="AA334" t="s">
        <v>974</v>
      </c>
      <c r="AB334" t="s">
        <v>803</v>
      </c>
      <c r="AC334" t="s">
        <v>942</v>
      </c>
      <c r="AD334" t="s">
        <v>943</v>
      </c>
    </row>
    <row r="335" spans="1:30" x14ac:dyDescent="0.25">
      <c r="A335" t="s">
        <v>1435</v>
      </c>
      <c r="B335">
        <v>44774</v>
      </c>
      <c r="C335">
        <v>44775</v>
      </c>
      <c r="D335" t="s">
        <v>959</v>
      </c>
      <c r="E335">
        <v>7973</v>
      </c>
      <c r="F335">
        <v>308</v>
      </c>
      <c r="G335">
        <v>0</v>
      </c>
      <c r="H335">
        <v>16</v>
      </c>
      <c r="I335">
        <v>0</v>
      </c>
      <c r="J335">
        <v>75</v>
      </c>
      <c r="K335">
        <v>0</v>
      </c>
      <c r="L335">
        <v>1</v>
      </c>
      <c r="M335">
        <v>0</v>
      </c>
      <c r="N335">
        <v>4</v>
      </c>
      <c r="O335">
        <v>6</v>
      </c>
      <c r="P335">
        <v>19</v>
      </c>
      <c r="Q335">
        <v>0</v>
      </c>
      <c r="R335">
        <v>9</v>
      </c>
      <c r="S335">
        <v>21</v>
      </c>
      <c r="T335">
        <v>16</v>
      </c>
      <c r="U335">
        <v>0</v>
      </c>
      <c r="V335">
        <v>17</v>
      </c>
      <c r="W335">
        <v>16</v>
      </c>
      <c r="X335">
        <v>16</v>
      </c>
      <c r="Y335">
        <v>22</v>
      </c>
      <c r="Z335">
        <v>17</v>
      </c>
      <c r="AA335" t="s">
        <v>960</v>
      </c>
      <c r="AB335" t="s">
        <v>803</v>
      </c>
      <c r="AC335" t="s">
        <v>942</v>
      </c>
      <c r="AD335" t="s">
        <v>943</v>
      </c>
    </row>
    <row r="336" spans="1:30" x14ac:dyDescent="0.25">
      <c r="A336" t="s">
        <v>1435</v>
      </c>
      <c r="B336">
        <v>44774</v>
      </c>
      <c r="C336">
        <v>44775</v>
      </c>
      <c r="D336" t="s">
        <v>157</v>
      </c>
      <c r="E336">
        <v>5582</v>
      </c>
      <c r="F336">
        <v>142</v>
      </c>
      <c r="G336">
        <v>0</v>
      </c>
      <c r="H336">
        <v>10</v>
      </c>
      <c r="I336">
        <v>0</v>
      </c>
      <c r="J336">
        <v>53</v>
      </c>
      <c r="K336">
        <v>0</v>
      </c>
      <c r="L336">
        <v>0</v>
      </c>
      <c r="M336">
        <v>0</v>
      </c>
      <c r="N336">
        <v>0</v>
      </c>
      <c r="O336">
        <v>0</v>
      </c>
      <c r="P336">
        <v>10</v>
      </c>
      <c r="Q336">
        <v>0</v>
      </c>
      <c r="R336">
        <v>3</v>
      </c>
      <c r="S336">
        <v>9</v>
      </c>
      <c r="T336">
        <v>1</v>
      </c>
      <c r="U336">
        <v>0</v>
      </c>
      <c r="V336">
        <v>10</v>
      </c>
      <c r="W336">
        <v>8</v>
      </c>
      <c r="X336">
        <v>9</v>
      </c>
      <c r="Y336">
        <v>10</v>
      </c>
      <c r="Z336">
        <v>10</v>
      </c>
      <c r="AA336" t="s">
        <v>158</v>
      </c>
      <c r="AB336" t="s">
        <v>16</v>
      </c>
      <c r="AC336" t="s">
        <v>127</v>
      </c>
      <c r="AD336" t="s">
        <v>128</v>
      </c>
    </row>
    <row r="337" spans="1:30" x14ac:dyDescent="0.25">
      <c r="A337" t="s">
        <v>1435</v>
      </c>
      <c r="B337">
        <v>44774</v>
      </c>
      <c r="C337">
        <v>44775</v>
      </c>
      <c r="D337" t="s">
        <v>826</v>
      </c>
      <c r="E337">
        <v>6302</v>
      </c>
      <c r="F337">
        <v>209</v>
      </c>
      <c r="G337">
        <v>30</v>
      </c>
      <c r="H337">
        <v>34</v>
      </c>
      <c r="I337">
        <v>0</v>
      </c>
      <c r="J337">
        <v>20</v>
      </c>
      <c r="K337">
        <v>0</v>
      </c>
      <c r="L337">
        <v>0</v>
      </c>
      <c r="M337">
        <v>1</v>
      </c>
      <c r="N337">
        <v>1</v>
      </c>
      <c r="O337">
        <v>28</v>
      </c>
      <c r="P337">
        <v>33</v>
      </c>
      <c r="Q337">
        <v>0</v>
      </c>
      <c r="R337">
        <v>24</v>
      </c>
      <c r="S337">
        <v>35</v>
      </c>
      <c r="T337">
        <v>1</v>
      </c>
      <c r="U337">
        <v>0</v>
      </c>
      <c r="V337">
        <v>2</v>
      </c>
      <c r="W337">
        <v>2</v>
      </c>
      <c r="X337">
        <v>2</v>
      </c>
      <c r="Y337">
        <v>35</v>
      </c>
      <c r="Z337">
        <v>2</v>
      </c>
      <c r="AA337" t="s">
        <v>827</v>
      </c>
      <c r="AB337" t="s">
        <v>803</v>
      </c>
      <c r="AC337" t="s">
        <v>805</v>
      </c>
      <c r="AD337" t="s">
        <v>806</v>
      </c>
    </row>
    <row r="338" spans="1:30" x14ac:dyDescent="0.25">
      <c r="A338" t="s">
        <v>1435</v>
      </c>
      <c r="B338">
        <v>44774</v>
      </c>
      <c r="C338">
        <v>44775</v>
      </c>
      <c r="D338" t="s">
        <v>887</v>
      </c>
      <c r="E338">
        <v>6578</v>
      </c>
      <c r="F338">
        <v>276</v>
      </c>
      <c r="G338">
        <v>1</v>
      </c>
      <c r="H338">
        <v>74</v>
      </c>
      <c r="I338">
        <v>0</v>
      </c>
      <c r="J338">
        <v>93</v>
      </c>
      <c r="K338">
        <v>12</v>
      </c>
      <c r="L338">
        <v>1</v>
      </c>
      <c r="M338">
        <v>1</v>
      </c>
      <c r="N338">
        <v>20</v>
      </c>
      <c r="O338">
        <v>68</v>
      </c>
      <c r="P338">
        <v>77</v>
      </c>
      <c r="Q338">
        <v>1</v>
      </c>
      <c r="R338">
        <v>33</v>
      </c>
      <c r="S338">
        <v>78</v>
      </c>
      <c r="T338">
        <v>21</v>
      </c>
      <c r="U338">
        <v>0</v>
      </c>
      <c r="V338">
        <v>22</v>
      </c>
      <c r="W338">
        <v>16</v>
      </c>
      <c r="X338">
        <v>23</v>
      </c>
      <c r="Y338">
        <v>79</v>
      </c>
      <c r="Z338">
        <v>23</v>
      </c>
      <c r="AA338" t="s">
        <v>888</v>
      </c>
      <c r="AB338" t="s">
        <v>803</v>
      </c>
      <c r="AC338" t="s">
        <v>849</v>
      </c>
      <c r="AD338" t="s">
        <v>850</v>
      </c>
    </row>
    <row r="339" spans="1:30" x14ac:dyDescent="0.25">
      <c r="A339" t="s">
        <v>1435</v>
      </c>
      <c r="B339">
        <v>44774</v>
      </c>
      <c r="C339">
        <v>44775</v>
      </c>
      <c r="D339" t="s">
        <v>876</v>
      </c>
      <c r="E339">
        <v>15234</v>
      </c>
      <c r="F339">
        <v>535</v>
      </c>
      <c r="G339">
        <v>1</v>
      </c>
      <c r="H339">
        <v>274</v>
      </c>
      <c r="I339">
        <v>0</v>
      </c>
      <c r="J339">
        <v>129</v>
      </c>
      <c r="K339">
        <v>0</v>
      </c>
      <c r="L339">
        <v>1</v>
      </c>
      <c r="M339">
        <v>0</v>
      </c>
      <c r="N339">
        <v>3</v>
      </c>
      <c r="O339">
        <v>18</v>
      </c>
      <c r="P339">
        <v>281</v>
      </c>
      <c r="Q339">
        <v>0</v>
      </c>
      <c r="R339">
        <v>95</v>
      </c>
      <c r="S339">
        <v>282</v>
      </c>
      <c r="T339">
        <v>7</v>
      </c>
      <c r="U339">
        <v>0</v>
      </c>
      <c r="V339">
        <v>9</v>
      </c>
      <c r="W339">
        <v>8</v>
      </c>
      <c r="X339">
        <v>10</v>
      </c>
      <c r="Y339">
        <v>283</v>
      </c>
      <c r="Z339">
        <v>10</v>
      </c>
      <c r="AA339" t="s">
        <v>877</v>
      </c>
      <c r="AB339" t="s">
        <v>803</v>
      </c>
      <c r="AC339" t="s">
        <v>1451</v>
      </c>
      <c r="AD339" t="s">
        <v>1452</v>
      </c>
    </row>
    <row r="340" spans="1:30" x14ac:dyDescent="0.25">
      <c r="A340" t="s">
        <v>1435</v>
      </c>
      <c r="B340">
        <v>44774</v>
      </c>
      <c r="C340">
        <v>44775</v>
      </c>
      <c r="D340" t="s">
        <v>462</v>
      </c>
      <c r="E340">
        <v>3240</v>
      </c>
      <c r="F340">
        <v>110</v>
      </c>
      <c r="G340">
        <v>0</v>
      </c>
      <c r="H340">
        <v>40</v>
      </c>
      <c r="I340">
        <v>0</v>
      </c>
      <c r="J340">
        <v>78</v>
      </c>
      <c r="K340">
        <v>1</v>
      </c>
      <c r="L340">
        <v>0</v>
      </c>
      <c r="M340">
        <v>0</v>
      </c>
      <c r="N340">
        <v>46</v>
      </c>
      <c r="O340">
        <v>1</v>
      </c>
      <c r="P340">
        <v>41</v>
      </c>
      <c r="Q340">
        <v>0</v>
      </c>
      <c r="R340">
        <v>12</v>
      </c>
      <c r="S340">
        <v>41</v>
      </c>
      <c r="T340">
        <v>46</v>
      </c>
      <c r="U340">
        <v>0</v>
      </c>
      <c r="V340">
        <v>46</v>
      </c>
      <c r="W340">
        <v>41</v>
      </c>
      <c r="X340">
        <v>46</v>
      </c>
      <c r="Y340">
        <v>41</v>
      </c>
      <c r="Z340">
        <v>47</v>
      </c>
      <c r="AA340" t="s">
        <v>463</v>
      </c>
      <c r="AB340" t="s">
        <v>387</v>
      </c>
      <c r="AC340" t="s">
        <v>448</v>
      </c>
      <c r="AD340" t="s">
        <v>449</v>
      </c>
    </row>
    <row r="341" spans="1:30" x14ac:dyDescent="0.25">
      <c r="A341" t="s">
        <v>1435</v>
      </c>
      <c r="B341">
        <v>44774</v>
      </c>
      <c r="C341">
        <v>44775</v>
      </c>
      <c r="D341" t="s">
        <v>560</v>
      </c>
      <c r="E341">
        <v>5288</v>
      </c>
      <c r="F341">
        <v>241</v>
      </c>
      <c r="G341">
        <v>5</v>
      </c>
      <c r="H341">
        <v>80</v>
      </c>
      <c r="I341">
        <v>4</v>
      </c>
      <c r="J341">
        <v>87</v>
      </c>
      <c r="K341">
        <v>3</v>
      </c>
      <c r="L341">
        <v>0</v>
      </c>
      <c r="M341">
        <v>6</v>
      </c>
      <c r="N341">
        <v>31</v>
      </c>
      <c r="O341">
        <v>28</v>
      </c>
      <c r="P341">
        <v>81</v>
      </c>
      <c r="Q341">
        <v>0</v>
      </c>
      <c r="R341">
        <v>39</v>
      </c>
      <c r="S341">
        <v>81</v>
      </c>
      <c r="T341">
        <v>30</v>
      </c>
      <c r="U341">
        <v>0</v>
      </c>
      <c r="V341">
        <v>33</v>
      </c>
      <c r="W341">
        <v>32</v>
      </c>
      <c r="X341">
        <v>29</v>
      </c>
      <c r="Y341">
        <v>82</v>
      </c>
      <c r="Z341">
        <v>33</v>
      </c>
      <c r="AA341" t="s">
        <v>561</v>
      </c>
      <c r="AB341" t="s">
        <v>387</v>
      </c>
      <c r="AC341" t="s">
        <v>508</v>
      </c>
      <c r="AD341" t="s">
        <v>509</v>
      </c>
    </row>
    <row r="342" spans="1:30" x14ac:dyDescent="0.25">
      <c r="A342" t="s">
        <v>1435</v>
      </c>
      <c r="B342">
        <v>44774</v>
      </c>
      <c r="C342">
        <v>44775</v>
      </c>
      <c r="D342" t="s">
        <v>425</v>
      </c>
      <c r="E342">
        <v>3487</v>
      </c>
      <c r="F342">
        <v>133</v>
      </c>
      <c r="G342">
        <v>1</v>
      </c>
      <c r="H342">
        <v>31</v>
      </c>
      <c r="I342">
        <v>0</v>
      </c>
      <c r="J342">
        <v>52</v>
      </c>
      <c r="K342">
        <v>0</v>
      </c>
      <c r="L342">
        <v>0</v>
      </c>
      <c r="M342">
        <v>0</v>
      </c>
      <c r="N342">
        <v>0</v>
      </c>
      <c r="O342">
        <v>16</v>
      </c>
      <c r="P342">
        <v>31</v>
      </c>
      <c r="Q342">
        <v>0</v>
      </c>
      <c r="R342">
        <v>15</v>
      </c>
      <c r="S342">
        <v>30</v>
      </c>
      <c r="T342">
        <v>6</v>
      </c>
      <c r="U342">
        <v>0</v>
      </c>
      <c r="V342">
        <v>8</v>
      </c>
      <c r="W342">
        <v>7</v>
      </c>
      <c r="X342">
        <v>8</v>
      </c>
      <c r="Y342">
        <v>31</v>
      </c>
      <c r="Z342">
        <v>8</v>
      </c>
      <c r="AA342" t="s">
        <v>426</v>
      </c>
      <c r="AB342" t="s">
        <v>387</v>
      </c>
      <c r="AC342" t="s">
        <v>508</v>
      </c>
      <c r="AD342" t="s">
        <v>509</v>
      </c>
    </row>
    <row r="343" spans="1:30" x14ac:dyDescent="0.25">
      <c r="A343" t="s">
        <v>1435</v>
      </c>
      <c r="B343">
        <v>44774</v>
      </c>
      <c r="C343">
        <v>44775</v>
      </c>
      <c r="D343" t="s">
        <v>152</v>
      </c>
      <c r="E343">
        <v>3895</v>
      </c>
      <c r="F343">
        <v>98</v>
      </c>
      <c r="G343">
        <v>0</v>
      </c>
      <c r="H343">
        <v>9</v>
      </c>
      <c r="I343">
        <v>0</v>
      </c>
      <c r="J343">
        <v>25</v>
      </c>
      <c r="K343">
        <v>0</v>
      </c>
      <c r="L343">
        <v>1</v>
      </c>
      <c r="M343">
        <v>0</v>
      </c>
      <c r="N343">
        <v>0</v>
      </c>
      <c r="O343">
        <v>0</v>
      </c>
      <c r="P343">
        <v>16</v>
      </c>
      <c r="Q343">
        <v>0</v>
      </c>
      <c r="R343">
        <v>12</v>
      </c>
      <c r="S343">
        <v>16</v>
      </c>
      <c r="T343">
        <v>0</v>
      </c>
      <c r="U343">
        <v>0</v>
      </c>
      <c r="V343">
        <v>4</v>
      </c>
      <c r="W343">
        <v>4</v>
      </c>
      <c r="X343">
        <v>4</v>
      </c>
      <c r="Y343">
        <v>16</v>
      </c>
      <c r="Z343">
        <v>4</v>
      </c>
      <c r="AA343" t="s">
        <v>153</v>
      </c>
      <c r="AB343" t="s">
        <v>16</v>
      </c>
      <c r="AC343" t="s">
        <v>127</v>
      </c>
      <c r="AD343" t="s">
        <v>128</v>
      </c>
    </row>
    <row r="344" spans="1:30" x14ac:dyDescent="0.25">
      <c r="A344" t="s">
        <v>1435</v>
      </c>
      <c r="B344">
        <v>44774</v>
      </c>
      <c r="C344">
        <v>44775</v>
      </c>
      <c r="D344" t="s">
        <v>395</v>
      </c>
      <c r="E344">
        <v>3947</v>
      </c>
      <c r="F344">
        <v>105</v>
      </c>
      <c r="G344">
        <v>9</v>
      </c>
      <c r="H344">
        <v>12</v>
      </c>
      <c r="I344">
        <v>0</v>
      </c>
      <c r="J344">
        <v>45</v>
      </c>
      <c r="K344">
        <v>0</v>
      </c>
      <c r="L344">
        <v>3</v>
      </c>
      <c r="M344">
        <v>3</v>
      </c>
      <c r="N344">
        <v>3</v>
      </c>
      <c r="O344">
        <v>8</v>
      </c>
      <c r="P344">
        <v>12</v>
      </c>
      <c r="Q344">
        <v>2</v>
      </c>
      <c r="R344">
        <v>2</v>
      </c>
      <c r="S344">
        <v>12</v>
      </c>
      <c r="T344">
        <v>3</v>
      </c>
      <c r="U344">
        <v>0</v>
      </c>
      <c r="V344">
        <v>3</v>
      </c>
      <c r="W344">
        <v>2</v>
      </c>
      <c r="X344">
        <v>3</v>
      </c>
      <c r="Y344">
        <v>12</v>
      </c>
      <c r="Z344">
        <v>3</v>
      </c>
      <c r="AA344" t="s">
        <v>396</v>
      </c>
      <c r="AB344" t="s">
        <v>387</v>
      </c>
      <c r="AC344" t="s">
        <v>389</v>
      </c>
      <c r="AD344" t="s">
        <v>390</v>
      </c>
    </row>
    <row r="345" spans="1:30" x14ac:dyDescent="0.25">
      <c r="A345" t="s">
        <v>1435</v>
      </c>
      <c r="B345">
        <v>44774</v>
      </c>
      <c r="C345">
        <v>44775</v>
      </c>
      <c r="D345" t="s">
        <v>465</v>
      </c>
      <c r="E345">
        <v>3383</v>
      </c>
      <c r="F345">
        <v>150</v>
      </c>
      <c r="G345">
        <v>0</v>
      </c>
      <c r="H345">
        <v>77</v>
      </c>
      <c r="I345">
        <v>0</v>
      </c>
      <c r="J345">
        <v>47</v>
      </c>
      <c r="K345">
        <v>0</v>
      </c>
      <c r="L345">
        <v>0</v>
      </c>
      <c r="M345">
        <v>0</v>
      </c>
      <c r="N345">
        <v>0</v>
      </c>
      <c r="O345">
        <v>49</v>
      </c>
      <c r="P345">
        <v>78</v>
      </c>
      <c r="Q345">
        <v>0</v>
      </c>
      <c r="R345">
        <v>37</v>
      </c>
      <c r="S345">
        <v>77</v>
      </c>
      <c r="T345">
        <v>19</v>
      </c>
      <c r="U345">
        <v>0</v>
      </c>
      <c r="V345">
        <v>20</v>
      </c>
      <c r="W345">
        <v>18</v>
      </c>
      <c r="X345">
        <v>20</v>
      </c>
      <c r="Y345">
        <v>78</v>
      </c>
      <c r="Z345">
        <v>20</v>
      </c>
      <c r="AA345" t="s">
        <v>1474</v>
      </c>
      <c r="AB345" t="s">
        <v>387</v>
      </c>
      <c r="AC345" t="s">
        <v>448</v>
      </c>
      <c r="AD345" t="s">
        <v>449</v>
      </c>
    </row>
    <row r="346" spans="1:30" x14ac:dyDescent="0.25">
      <c r="A346" t="s">
        <v>1435</v>
      </c>
      <c r="B346">
        <v>44774</v>
      </c>
      <c r="C346">
        <v>44775</v>
      </c>
      <c r="D346" t="s">
        <v>178</v>
      </c>
      <c r="E346">
        <v>7346</v>
      </c>
      <c r="F346">
        <v>320</v>
      </c>
      <c r="G346">
        <v>39</v>
      </c>
      <c r="H346">
        <v>50</v>
      </c>
      <c r="I346">
        <v>0</v>
      </c>
      <c r="J346">
        <v>108</v>
      </c>
      <c r="K346">
        <v>1</v>
      </c>
      <c r="L346">
        <v>2</v>
      </c>
      <c r="M346">
        <v>3</v>
      </c>
      <c r="N346">
        <v>3</v>
      </c>
      <c r="O346">
        <v>41</v>
      </c>
      <c r="P346">
        <v>48</v>
      </c>
      <c r="Q346">
        <v>40</v>
      </c>
      <c r="R346">
        <v>50</v>
      </c>
      <c r="S346">
        <v>49</v>
      </c>
      <c r="T346">
        <v>6</v>
      </c>
      <c r="U346">
        <v>3</v>
      </c>
      <c r="V346">
        <v>6</v>
      </c>
      <c r="W346">
        <v>6</v>
      </c>
      <c r="X346">
        <v>6</v>
      </c>
      <c r="Y346">
        <v>52</v>
      </c>
      <c r="Z346">
        <v>6</v>
      </c>
      <c r="AA346" t="s">
        <v>179</v>
      </c>
      <c r="AB346" t="s">
        <v>16</v>
      </c>
      <c r="AC346" t="s">
        <v>168</v>
      </c>
      <c r="AD346" t="s">
        <v>1473</v>
      </c>
    </row>
    <row r="347" spans="1:30" x14ac:dyDescent="0.25">
      <c r="A347" t="s">
        <v>1435</v>
      </c>
      <c r="B347">
        <v>44774</v>
      </c>
      <c r="C347">
        <v>44775</v>
      </c>
      <c r="D347" t="s">
        <v>893</v>
      </c>
      <c r="E347">
        <v>13467</v>
      </c>
      <c r="F347">
        <v>628</v>
      </c>
      <c r="G347">
        <v>0</v>
      </c>
      <c r="H347">
        <v>142</v>
      </c>
      <c r="I347">
        <v>0</v>
      </c>
      <c r="J347">
        <v>145</v>
      </c>
      <c r="K347">
        <v>2</v>
      </c>
      <c r="L347">
        <v>0</v>
      </c>
      <c r="M347">
        <v>0</v>
      </c>
      <c r="N347">
        <v>20</v>
      </c>
      <c r="O347">
        <v>126</v>
      </c>
      <c r="P347">
        <v>143</v>
      </c>
      <c r="Q347">
        <v>0</v>
      </c>
      <c r="R347">
        <v>73</v>
      </c>
      <c r="S347">
        <v>144</v>
      </c>
      <c r="T347">
        <v>24</v>
      </c>
      <c r="U347">
        <v>0</v>
      </c>
      <c r="V347">
        <v>24</v>
      </c>
      <c r="W347">
        <v>22</v>
      </c>
      <c r="X347">
        <v>23</v>
      </c>
      <c r="Y347">
        <v>145</v>
      </c>
      <c r="Z347">
        <v>24</v>
      </c>
      <c r="AA347" t="s">
        <v>894</v>
      </c>
      <c r="AB347" t="s">
        <v>803</v>
      </c>
      <c r="AC347" t="s">
        <v>849</v>
      </c>
      <c r="AD347" t="s">
        <v>850</v>
      </c>
    </row>
    <row r="348" spans="1:30" x14ac:dyDescent="0.25">
      <c r="A348" t="s">
        <v>1435</v>
      </c>
      <c r="B348">
        <v>44774</v>
      </c>
      <c r="C348">
        <v>44775</v>
      </c>
      <c r="D348" t="s">
        <v>836</v>
      </c>
      <c r="E348">
        <v>11123</v>
      </c>
      <c r="F348">
        <v>350</v>
      </c>
      <c r="G348">
        <v>0</v>
      </c>
      <c r="H348">
        <v>40</v>
      </c>
      <c r="I348">
        <v>0</v>
      </c>
      <c r="J348">
        <v>47</v>
      </c>
      <c r="K348">
        <v>0</v>
      </c>
      <c r="L348">
        <v>0</v>
      </c>
      <c r="M348">
        <v>0</v>
      </c>
      <c r="N348">
        <v>0</v>
      </c>
      <c r="O348">
        <v>34</v>
      </c>
      <c r="P348">
        <v>40</v>
      </c>
      <c r="Q348">
        <v>0</v>
      </c>
      <c r="R348">
        <v>22</v>
      </c>
      <c r="S348">
        <v>41</v>
      </c>
      <c r="T348">
        <v>2</v>
      </c>
      <c r="U348">
        <v>0</v>
      </c>
      <c r="V348">
        <v>2</v>
      </c>
      <c r="W348">
        <v>12</v>
      </c>
      <c r="X348">
        <v>10</v>
      </c>
      <c r="Y348">
        <v>42</v>
      </c>
      <c r="Z348">
        <v>15</v>
      </c>
      <c r="AA348" t="s">
        <v>837</v>
      </c>
      <c r="AB348" t="s">
        <v>803</v>
      </c>
      <c r="AC348" t="s">
        <v>805</v>
      </c>
      <c r="AD348" t="s">
        <v>806</v>
      </c>
    </row>
    <row r="349" spans="1:30" x14ac:dyDescent="0.25">
      <c r="A349" t="s">
        <v>1435</v>
      </c>
      <c r="B349">
        <v>44774</v>
      </c>
      <c r="C349">
        <v>44775</v>
      </c>
      <c r="D349" t="s">
        <v>895</v>
      </c>
      <c r="E349">
        <v>7683</v>
      </c>
      <c r="F349">
        <v>324</v>
      </c>
      <c r="G349">
        <v>0</v>
      </c>
      <c r="H349">
        <v>50</v>
      </c>
      <c r="I349">
        <v>0</v>
      </c>
      <c r="J349">
        <v>48</v>
      </c>
      <c r="K349">
        <v>0</v>
      </c>
      <c r="L349">
        <v>0</v>
      </c>
      <c r="M349">
        <v>0</v>
      </c>
      <c r="N349">
        <v>0</v>
      </c>
      <c r="O349">
        <v>35</v>
      </c>
      <c r="P349">
        <v>86</v>
      </c>
      <c r="Q349">
        <v>0</v>
      </c>
      <c r="R349">
        <v>56</v>
      </c>
      <c r="S349">
        <v>84</v>
      </c>
      <c r="T349">
        <v>6</v>
      </c>
      <c r="U349">
        <v>0</v>
      </c>
      <c r="V349">
        <v>11</v>
      </c>
      <c r="W349">
        <v>9</v>
      </c>
      <c r="X349">
        <v>10</v>
      </c>
      <c r="Y349">
        <v>86</v>
      </c>
      <c r="Z349">
        <v>11</v>
      </c>
      <c r="AA349" t="s">
        <v>896</v>
      </c>
      <c r="AB349" t="s">
        <v>803</v>
      </c>
      <c r="AC349" t="s">
        <v>897</v>
      </c>
      <c r="AD349" t="s">
        <v>898</v>
      </c>
    </row>
    <row r="350" spans="1:30" x14ac:dyDescent="0.25">
      <c r="A350" t="s">
        <v>1435</v>
      </c>
      <c r="B350">
        <v>44774</v>
      </c>
      <c r="C350">
        <v>44775</v>
      </c>
      <c r="D350" t="s">
        <v>60</v>
      </c>
      <c r="E350">
        <v>4877</v>
      </c>
      <c r="F350">
        <v>199</v>
      </c>
      <c r="G350">
        <v>0</v>
      </c>
      <c r="H350">
        <v>29</v>
      </c>
      <c r="I350">
        <v>1</v>
      </c>
      <c r="J350">
        <v>116</v>
      </c>
      <c r="K350">
        <v>1</v>
      </c>
      <c r="L350">
        <v>0</v>
      </c>
      <c r="M350">
        <v>1</v>
      </c>
      <c r="N350">
        <v>5</v>
      </c>
      <c r="O350">
        <v>24</v>
      </c>
      <c r="P350">
        <v>28</v>
      </c>
      <c r="Q350">
        <v>0</v>
      </c>
      <c r="R350">
        <v>20</v>
      </c>
      <c r="S350">
        <v>29</v>
      </c>
      <c r="T350">
        <v>17</v>
      </c>
      <c r="U350">
        <v>0</v>
      </c>
      <c r="V350">
        <v>22</v>
      </c>
      <c r="W350">
        <v>21</v>
      </c>
      <c r="X350">
        <v>22</v>
      </c>
      <c r="Y350">
        <v>29</v>
      </c>
      <c r="Z350">
        <v>22</v>
      </c>
      <c r="AA350" t="s">
        <v>61</v>
      </c>
      <c r="AB350" t="s">
        <v>16</v>
      </c>
      <c r="AC350" t="s">
        <v>41</v>
      </c>
      <c r="AD350" t="s">
        <v>42</v>
      </c>
    </row>
    <row r="351" spans="1:30" x14ac:dyDescent="0.25">
      <c r="A351" t="s">
        <v>1435</v>
      </c>
      <c r="B351">
        <v>44774</v>
      </c>
      <c r="C351">
        <v>44775</v>
      </c>
      <c r="D351" t="s">
        <v>62</v>
      </c>
      <c r="E351">
        <v>5359</v>
      </c>
      <c r="F351">
        <v>151</v>
      </c>
      <c r="G351">
        <v>3</v>
      </c>
      <c r="H351">
        <v>11</v>
      </c>
      <c r="I351">
        <v>0</v>
      </c>
      <c r="J351">
        <v>68</v>
      </c>
      <c r="K351">
        <v>0</v>
      </c>
      <c r="L351">
        <v>2</v>
      </c>
      <c r="M351">
        <v>1</v>
      </c>
      <c r="N351">
        <v>5</v>
      </c>
      <c r="O351">
        <v>3</v>
      </c>
      <c r="P351">
        <v>11</v>
      </c>
      <c r="Q351">
        <v>1</v>
      </c>
      <c r="R351">
        <v>5</v>
      </c>
      <c r="S351">
        <v>11</v>
      </c>
      <c r="T351">
        <v>5</v>
      </c>
      <c r="U351">
        <v>2</v>
      </c>
      <c r="V351">
        <v>6</v>
      </c>
      <c r="W351">
        <v>6</v>
      </c>
      <c r="X351">
        <v>6</v>
      </c>
      <c r="Y351">
        <v>12</v>
      </c>
      <c r="Z351">
        <v>6</v>
      </c>
      <c r="AA351" t="s">
        <v>63</v>
      </c>
      <c r="AB351" t="s">
        <v>16</v>
      </c>
      <c r="AC351" t="s">
        <v>41</v>
      </c>
      <c r="AD351" t="s">
        <v>42</v>
      </c>
    </row>
    <row r="352" spans="1:30" x14ac:dyDescent="0.25">
      <c r="A352" t="s">
        <v>1435</v>
      </c>
      <c r="B352">
        <v>44774</v>
      </c>
      <c r="C352">
        <v>44775</v>
      </c>
      <c r="D352" t="s">
        <v>447</v>
      </c>
      <c r="E352">
        <v>3668</v>
      </c>
      <c r="F352">
        <v>112</v>
      </c>
      <c r="G352">
        <v>0</v>
      </c>
      <c r="H352">
        <v>12</v>
      </c>
      <c r="I352">
        <v>0</v>
      </c>
      <c r="J352">
        <v>13</v>
      </c>
      <c r="K352">
        <v>1</v>
      </c>
      <c r="L352">
        <v>0</v>
      </c>
      <c r="M352">
        <v>0</v>
      </c>
      <c r="N352">
        <v>2</v>
      </c>
      <c r="O352">
        <v>12</v>
      </c>
      <c r="P352">
        <v>13</v>
      </c>
      <c r="Q352">
        <v>0</v>
      </c>
      <c r="R352">
        <v>7</v>
      </c>
      <c r="S352">
        <v>13</v>
      </c>
      <c r="T352">
        <v>2</v>
      </c>
      <c r="U352">
        <v>0</v>
      </c>
      <c r="V352">
        <v>2</v>
      </c>
      <c r="W352">
        <v>2</v>
      </c>
      <c r="X352">
        <v>2</v>
      </c>
      <c r="Y352">
        <v>13</v>
      </c>
      <c r="Z352">
        <v>2</v>
      </c>
      <c r="AA352" t="s">
        <v>1529</v>
      </c>
      <c r="AB352" t="s">
        <v>387</v>
      </c>
      <c r="AC352" t="s">
        <v>448</v>
      </c>
      <c r="AD352" t="s">
        <v>449</v>
      </c>
    </row>
    <row r="353" spans="1:30" x14ac:dyDescent="0.25">
      <c r="A353" t="s">
        <v>1435</v>
      </c>
      <c r="B353">
        <v>44774</v>
      </c>
      <c r="C353">
        <v>44775</v>
      </c>
      <c r="D353" t="s">
        <v>953</v>
      </c>
      <c r="E353">
        <v>4508</v>
      </c>
      <c r="F353">
        <v>200</v>
      </c>
      <c r="G353">
        <v>1</v>
      </c>
      <c r="H353">
        <v>52</v>
      </c>
      <c r="I353">
        <v>0</v>
      </c>
      <c r="J353">
        <v>56</v>
      </c>
      <c r="K353">
        <v>0</v>
      </c>
      <c r="L353">
        <v>2</v>
      </c>
      <c r="M353">
        <v>3</v>
      </c>
      <c r="N353">
        <v>13</v>
      </c>
      <c r="O353">
        <v>16</v>
      </c>
      <c r="P353">
        <v>51</v>
      </c>
      <c r="Q353">
        <v>0</v>
      </c>
      <c r="R353">
        <v>30</v>
      </c>
      <c r="S353">
        <v>52</v>
      </c>
      <c r="T353">
        <v>18</v>
      </c>
      <c r="U353">
        <v>0</v>
      </c>
      <c r="V353">
        <v>19</v>
      </c>
      <c r="W353">
        <v>19</v>
      </c>
      <c r="X353">
        <v>18</v>
      </c>
      <c r="Y353">
        <v>52</v>
      </c>
      <c r="Z353">
        <v>19</v>
      </c>
      <c r="AA353" t="s">
        <v>954</v>
      </c>
      <c r="AB353" t="s">
        <v>803</v>
      </c>
      <c r="AC353" t="s">
        <v>942</v>
      </c>
      <c r="AD353" t="s">
        <v>943</v>
      </c>
    </row>
    <row r="354" spans="1:30" x14ac:dyDescent="0.25">
      <c r="A354" t="s">
        <v>1435</v>
      </c>
      <c r="B354">
        <v>44774</v>
      </c>
      <c r="C354">
        <v>44775</v>
      </c>
      <c r="D354" t="s">
        <v>919</v>
      </c>
      <c r="E354">
        <v>7978</v>
      </c>
      <c r="F354">
        <v>364</v>
      </c>
      <c r="G354">
        <v>5</v>
      </c>
      <c r="H354">
        <v>75</v>
      </c>
      <c r="I354">
        <v>5</v>
      </c>
      <c r="J354">
        <v>60</v>
      </c>
      <c r="K354">
        <v>3</v>
      </c>
      <c r="L354">
        <v>1</v>
      </c>
      <c r="M354">
        <v>2</v>
      </c>
      <c r="N354">
        <v>6</v>
      </c>
      <c r="O354">
        <v>15</v>
      </c>
      <c r="P354">
        <v>132</v>
      </c>
      <c r="Q354">
        <v>1</v>
      </c>
      <c r="R354">
        <v>80</v>
      </c>
      <c r="S354">
        <v>135</v>
      </c>
      <c r="T354">
        <v>15</v>
      </c>
      <c r="U354">
        <v>0</v>
      </c>
      <c r="V354">
        <v>16</v>
      </c>
      <c r="W354">
        <v>15</v>
      </c>
      <c r="X354">
        <v>15</v>
      </c>
      <c r="Y354">
        <v>135</v>
      </c>
      <c r="Z354">
        <v>16</v>
      </c>
      <c r="AA354" t="s">
        <v>920</v>
      </c>
      <c r="AB354" t="s">
        <v>803</v>
      </c>
      <c r="AC354" t="s">
        <v>897</v>
      </c>
      <c r="AD354" t="s">
        <v>898</v>
      </c>
    </row>
    <row r="355" spans="1:30" x14ac:dyDescent="0.25">
      <c r="A355" t="s">
        <v>1435</v>
      </c>
      <c r="B355">
        <v>44774</v>
      </c>
      <c r="C355">
        <v>44775</v>
      </c>
      <c r="D355" t="s">
        <v>473</v>
      </c>
      <c r="E355">
        <v>4852</v>
      </c>
      <c r="F355">
        <v>188</v>
      </c>
      <c r="G355">
        <v>0</v>
      </c>
      <c r="H355">
        <v>44</v>
      </c>
      <c r="I355">
        <v>0</v>
      </c>
      <c r="J355">
        <v>62</v>
      </c>
      <c r="K355">
        <v>1</v>
      </c>
      <c r="L355">
        <v>0</v>
      </c>
      <c r="M355">
        <v>0</v>
      </c>
      <c r="N355">
        <v>3</v>
      </c>
      <c r="O355">
        <v>42</v>
      </c>
      <c r="P355">
        <v>42</v>
      </c>
      <c r="Q355">
        <v>1</v>
      </c>
      <c r="R355">
        <v>17</v>
      </c>
      <c r="S355">
        <v>45</v>
      </c>
      <c r="T355">
        <v>7</v>
      </c>
      <c r="U355">
        <v>1</v>
      </c>
      <c r="V355">
        <v>9</v>
      </c>
      <c r="W355">
        <v>8</v>
      </c>
      <c r="X355">
        <v>9</v>
      </c>
      <c r="Y355">
        <v>45</v>
      </c>
      <c r="Z355">
        <v>9</v>
      </c>
      <c r="AA355" t="s">
        <v>474</v>
      </c>
      <c r="AB355" t="s">
        <v>387</v>
      </c>
      <c r="AC355" t="s">
        <v>448</v>
      </c>
      <c r="AD355" t="s">
        <v>449</v>
      </c>
    </row>
    <row r="356" spans="1:30" x14ac:dyDescent="0.25">
      <c r="A356" t="s">
        <v>1435</v>
      </c>
      <c r="B356">
        <v>44774</v>
      </c>
      <c r="C356">
        <v>44775</v>
      </c>
      <c r="D356" t="s">
        <v>816</v>
      </c>
      <c r="E356">
        <v>5309</v>
      </c>
      <c r="F356">
        <v>209</v>
      </c>
      <c r="G356">
        <v>0</v>
      </c>
      <c r="H356">
        <v>40</v>
      </c>
      <c r="I356">
        <v>1</v>
      </c>
      <c r="J356">
        <v>28</v>
      </c>
      <c r="K356">
        <v>5</v>
      </c>
      <c r="L356">
        <v>0</v>
      </c>
      <c r="M356">
        <v>0</v>
      </c>
      <c r="N356">
        <v>10</v>
      </c>
      <c r="O356">
        <v>26</v>
      </c>
      <c r="P356">
        <v>40</v>
      </c>
      <c r="Q356">
        <v>0</v>
      </c>
      <c r="R356">
        <v>18</v>
      </c>
      <c r="S356">
        <v>40</v>
      </c>
      <c r="T356">
        <v>10</v>
      </c>
      <c r="U356">
        <v>0</v>
      </c>
      <c r="V356">
        <v>12</v>
      </c>
      <c r="W356">
        <v>11</v>
      </c>
      <c r="X356">
        <v>10</v>
      </c>
      <c r="Y356">
        <v>40</v>
      </c>
      <c r="Z356">
        <v>12</v>
      </c>
      <c r="AA356" t="s">
        <v>817</v>
      </c>
      <c r="AB356" t="s">
        <v>803</v>
      </c>
      <c r="AC356" t="s">
        <v>805</v>
      </c>
      <c r="AD356" t="s">
        <v>806</v>
      </c>
    </row>
    <row r="357" spans="1:30" x14ac:dyDescent="0.25">
      <c r="A357" t="s">
        <v>1435</v>
      </c>
      <c r="B357">
        <v>44774</v>
      </c>
      <c r="C357">
        <v>44775</v>
      </c>
      <c r="D357" t="s">
        <v>842</v>
      </c>
      <c r="E357">
        <v>3859</v>
      </c>
      <c r="F357">
        <v>176</v>
      </c>
      <c r="G357">
        <v>4</v>
      </c>
      <c r="H357">
        <v>13</v>
      </c>
      <c r="I357">
        <v>1</v>
      </c>
      <c r="J357">
        <v>17</v>
      </c>
      <c r="K357">
        <v>0</v>
      </c>
      <c r="L357">
        <v>0</v>
      </c>
      <c r="M357">
        <v>0</v>
      </c>
      <c r="N357">
        <v>0</v>
      </c>
      <c r="O357">
        <v>8</v>
      </c>
      <c r="P357">
        <v>9</v>
      </c>
      <c r="Q357">
        <v>0</v>
      </c>
      <c r="R357">
        <v>10</v>
      </c>
      <c r="S357">
        <v>15</v>
      </c>
      <c r="T357">
        <v>0</v>
      </c>
      <c r="U357">
        <v>0</v>
      </c>
      <c r="V357">
        <v>1</v>
      </c>
      <c r="W357">
        <v>0</v>
      </c>
      <c r="X357">
        <v>1</v>
      </c>
      <c r="Y357">
        <v>15</v>
      </c>
      <c r="Z357">
        <v>1</v>
      </c>
      <c r="AA357" t="s">
        <v>843</v>
      </c>
      <c r="AB357" t="s">
        <v>803</v>
      </c>
      <c r="AC357" t="s">
        <v>805</v>
      </c>
      <c r="AD357" t="s">
        <v>806</v>
      </c>
    </row>
    <row r="358" spans="1:30" x14ac:dyDescent="0.25">
      <c r="A358" t="s">
        <v>1435</v>
      </c>
      <c r="B358">
        <v>44774</v>
      </c>
      <c r="C358">
        <v>44775</v>
      </c>
      <c r="D358" t="s">
        <v>871</v>
      </c>
      <c r="E358">
        <v>6790</v>
      </c>
      <c r="F358">
        <v>219</v>
      </c>
      <c r="G358">
        <v>3</v>
      </c>
      <c r="H358">
        <v>70</v>
      </c>
      <c r="I358">
        <v>0</v>
      </c>
      <c r="J358">
        <v>56</v>
      </c>
      <c r="K358">
        <v>1</v>
      </c>
      <c r="L358">
        <v>0</v>
      </c>
      <c r="M358">
        <v>0</v>
      </c>
      <c r="N358">
        <v>2</v>
      </c>
      <c r="O358">
        <v>55</v>
      </c>
      <c r="P358">
        <v>71</v>
      </c>
      <c r="Q358">
        <v>0</v>
      </c>
      <c r="R358">
        <v>40</v>
      </c>
      <c r="S358">
        <v>72</v>
      </c>
      <c r="T358">
        <v>2</v>
      </c>
      <c r="U358">
        <v>0</v>
      </c>
      <c r="V358">
        <v>3</v>
      </c>
      <c r="W358">
        <v>3</v>
      </c>
      <c r="X358">
        <v>3</v>
      </c>
      <c r="Y358">
        <v>72</v>
      </c>
      <c r="Z358">
        <v>3</v>
      </c>
      <c r="AA358" t="s">
        <v>872</v>
      </c>
      <c r="AB358" t="s">
        <v>803</v>
      </c>
      <c r="AC358" t="s">
        <v>849</v>
      </c>
      <c r="AD358" t="s">
        <v>850</v>
      </c>
    </row>
    <row r="359" spans="1:30" x14ac:dyDescent="0.25">
      <c r="A359" t="s">
        <v>1435</v>
      </c>
      <c r="B359">
        <v>44774</v>
      </c>
      <c r="C359">
        <v>44775</v>
      </c>
      <c r="D359" t="s">
        <v>821</v>
      </c>
      <c r="E359">
        <v>6619</v>
      </c>
      <c r="F359">
        <v>345</v>
      </c>
      <c r="G359">
        <v>0</v>
      </c>
      <c r="H359">
        <v>106</v>
      </c>
      <c r="I359">
        <v>1</v>
      </c>
      <c r="J359">
        <v>27</v>
      </c>
      <c r="K359">
        <v>0</v>
      </c>
      <c r="L359">
        <v>0</v>
      </c>
      <c r="M359">
        <v>0</v>
      </c>
      <c r="N359">
        <v>2</v>
      </c>
      <c r="O359">
        <v>43</v>
      </c>
      <c r="P359">
        <v>106</v>
      </c>
      <c r="Q359">
        <v>0</v>
      </c>
      <c r="R359">
        <v>56</v>
      </c>
      <c r="S359">
        <v>107</v>
      </c>
      <c r="T359">
        <v>19</v>
      </c>
      <c r="U359">
        <v>0</v>
      </c>
      <c r="V359">
        <v>19</v>
      </c>
      <c r="W359">
        <v>17</v>
      </c>
      <c r="X359">
        <v>19</v>
      </c>
      <c r="Y359">
        <v>107</v>
      </c>
      <c r="Z359">
        <v>19</v>
      </c>
      <c r="AA359" t="s">
        <v>822</v>
      </c>
      <c r="AB359" t="s">
        <v>803</v>
      </c>
      <c r="AC359" t="s">
        <v>805</v>
      </c>
      <c r="AD359" t="s">
        <v>806</v>
      </c>
    </row>
    <row r="360" spans="1:30" x14ac:dyDescent="0.25">
      <c r="A360" t="s">
        <v>1435</v>
      </c>
      <c r="B360">
        <v>44774</v>
      </c>
      <c r="C360">
        <v>44775</v>
      </c>
      <c r="D360" t="s">
        <v>34</v>
      </c>
      <c r="E360">
        <v>21316</v>
      </c>
      <c r="F360">
        <v>428</v>
      </c>
      <c r="G360">
        <v>3</v>
      </c>
      <c r="H360">
        <v>169</v>
      </c>
      <c r="I360">
        <v>1</v>
      </c>
      <c r="J360">
        <v>93</v>
      </c>
      <c r="K360">
        <v>2</v>
      </c>
      <c r="L360">
        <v>3</v>
      </c>
      <c r="M360">
        <v>0</v>
      </c>
      <c r="N360">
        <v>9</v>
      </c>
      <c r="O360">
        <v>134</v>
      </c>
      <c r="P360">
        <v>172</v>
      </c>
      <c r="Q360">
        <v>0</v>
      </c>
      <c r="R360">
        <v>80</v>
      </c>
      <c r="S360">
        <v>176</v>
      </c>
      <c r="T360">
        <v>19</v>
      </c>
      <c r="U360">
        <v>0</v>
      </c>
      <c r="V360">
        <v>19</v>
      </c>
      <c r="W360">
        <v>20</v>
      </c>
      <c r="X360">
        <v>22</v>
      </c>
      <c r="Y360">
        <v>176</v>
      </c>
      <c r="Z360">
        <v>22</v>
      </c>
      <c r="AA360" t="s">
        <v>35</v>
      </c>
      <c r="AB360" t="s">
        <v>16</v>
      </c>
      <c r="AC360" t="s">
        <v>18</v>
      </c>
      <c r="AD360" t="s">
        <v>19</v>
      </c>
    </row>
    <row r="361" spans="1:30" x14ac:dyDescent="0.25">
      <c r="A361" t="s">
        <v>1435</v>
      </c>
      <c r="B361">
        <v>44774</v>
      </c>
      <c r="C361">
        <v>44775</v>
      </c>
      <c r="D361" t="s">
        <v>486</v>
      </c>
      <c r="E361">
        <v>8651</v>
      </c>
      <c r="F361">
        <v>311</v>
      </c>
      <c r="G361">
        <v>0</v>
      </c>
      <c r="H361">
        <v>51</v>
      </c>
      <c r="I361">
        <v>16</v>
      </c>
      <c r="J361">
        <v>63</v>
      </c>
      <c r="K361">
        <v>1</v>
      </c>
      <c r="L361">
        <v>1</v>
      </c>
      <c r="M361">
        <v>0</v>
      </c>
      <c r="N361">
        <v>2</v>
      </c>
      <c r="O361">
        <v>28</v>
      </c>
      <c r="P361">
        <v>54</v>
      </c>
      <c r="Q361">
        <v>0</v>
      </c>
      <c r="R361">
        <v>21</v>
      </c>
      <c r="S361">
        <v>54</v>
      </c>
      <c r="T361">
        <v>1</v>
      </c>
      <c r="U361">
        <v>1</v>
      </c>
      <c r="V361">
        <v>2</v>
      </c>
      <c r="W361">
        <v>4</v>
      </c>
      <c r="X361">
        <v>4</v>
      </c>
      <c r="Y361">
        <v>54</v>
      </c>
      <c r="Z361">
        <v>4</v>
      </c>
      <c r="AA361" t="s">
        <v>1454</v>
      </c>
      <c r="AB361" t="s">
        <v>387</v>
      </c>
      <c r="AC361" t="s">
        <v>448</v>
      </c>
      <c r="AD361" t="s">
        <v>449</v>
      </c>
    </row>
    <row r="362" spans="1:30" x14ac:dyDescent="0.25">
      <c r="A362" t="s">
        <v>1435</v>
      </c>
      <c r="B362">
        <v>44774</v>
      </c>
      <c r="C362">
        <v>44775</v>
      </c>
      <c r="D362" t="s">
        <v>1008</v>
      </c>
      <c r="E362">
        <v>26299</v>
      </c>
      <c r="F362">
        <v>582</v>
      </c>
      <c r="G362">
        <v>1</v>
      </c>
      <c r="H362">
        <v>112</v>
      </c>
      <c r="I362">
        <v>0</v>
      </c>
      <c r="J362">
        <v>88</v>
      </c>
      <c r="K362">
        <v>0</v>
      </c>
      <c r="L362">
        <v>0</v>
      </c>
      <c r="M362">
        <v>0</v>
      </c>
      <c r="N362">
        <v>0</v>
      </c>
      <c r="O362">
        <v>102</v>
      </c>
      <c r="P362">
        <v>115</v>
      </c>
      <c r="Q362">
        <v>9</v>
      </c>
      <c r="R362">
        <v>41</v>
      </c>
      <c r="S362">
        <v>118</v>
      </c>
      <c r="T362">
        <v>1</v>
      </c>
      <c r="U362">
        <v>0</v>
      </c>
      <c r="V362">
        <v>2</v>
      </c>
      <c r="W362">
        <v>2</v>
      </c>
      <c r="X362">
        <v>1</v>
      </c>
      <c r="Y362">
        <v>118</v>
      </c>
      <c r="Z362">
        <v>2</v>
      </c>
      <c r="AA362" t="s">
        <v>1009</v>
      </c>
      <c r="AB362" t="s">
        <v>803</v>
      </c>
      <c r="AC362" t="s">
        <v>998</v>
      </c>
      <c r="AD362" t="s">
        <v>999</v>
      </c>
    </row>
    <row r="363" spans="1:30" x14ac:dyDescent="0.25">
      <c r="A363" t="s">
        <v>1435</v>
      </c>
      <c r="B363">
        <v>44774</v>
      </c>
      <c r="C363">
        <v>44775</v>
      </c>
      <c r="D363" t="s">
        <v>83</v>
      </c>
      <c r="E363">
        <v>2337</v>
      </c>
      <c r="F363">
        <v>43</v>
      </c>
      <c r="G363">
        <v>1</v>
      </c>
      <c r="H363">
        <v>5</v>
      </c>
      <c r="I363">
        <v>0</v>
      </c>
      <c r="J363">
        <v>7</v>
      </c>
      <c r="K363">
        <v>0</v>
      </c>
      <c r="L363">
        <v>0</v>
      </c>
      <c r="M363">
        <v>0</v>
      </c>
      <c r="N363">
        <v>0</v>
      </c>
      <c r="O363">
        <v>1</v>
      </c>
      <c r="P363">
        <v>6</v>
      </c>
      <c r="Q363">
        <v>0</v>
      </c>
      <c r="R363">
        <v>0</v>
      </c>
      <c r="S363">
        <v>6</v>
      </c>
      <c r="T363">
        <v>0</v>
      </c>
      <c r="U363">
        <v>0</v>
      </c>
      <c r="V363">
        <v>0</v>
      </c>
      <c r="W363">
        <v>0</v>
      </c>
      <c r="X363">
        <v>0</v>
      </c>
      <c r="Y363">
        <v>6</v>
      </c>
      <c r="Z363">
        <v>0</v>
      </c>
      <c r="AA363" t="s">
        <v>84</v>
      </c>
      <c r="AB363" t="s">
        <v>16</v>
      </c>
      <c r="AC363" t="s">
        <v>69</v>
      </c>
      <c r="AD363" t="s">
        <v>1583</v>
      </c>
    </row>
    <row r="364" spans="1:30" x14ac:dyDescent="0.25">
      <c r="A364" t="s">
        <v>1435</v>
      </c>
      <c r="B364">
        <v>44774</v>
      </c>
      <c r="C364">
        <v>44775</v>
      </c>
      <c r="D364" t="s">
        <v>29</v>
      </c>
      <c r="E364">
        <v>7031</v>
      </c>
      <c r="F364">
        <v>220</v>
      </c>
      <c r="G364">
        <v>6</v>
      </c>
      <c r="H364">
        <v>96</v>
      </c>
      <c r="I364">
        <v>2</v>
      </c>
      <c r="J364">
        <v>64</v>
      </c>
      <c r="K364">
        <v>0</v>
      </c>
      <c r="L364">
        <v>2</v>
      </c>
      <c r="M364">
        <v>2</v>
      </c>
      <c r="N364">
        <v>7</v>
      </c>
      <c r="O364">
        <v>31</v>
      </c>
      <c r="P364">
        <v>95</v>
      </c>
      <c r="Q364">
        <v>0</v>
      </c>
      <c r="R364">
        <v>34</v>
      </c>
      <c r="S364">
        <v>97</v>
      </c>
      <c r="T364">
        <v>8</v>
      </c>
      <c r="U364">
        <v>0</v>
      </c>
      <c r="V364">
        <v>15</v>
      </c>
      <c r="W364">
        <v>12</v>
      </c>
      <c r="X364">
        <v>14</v>
      </c>
      <c r="Y364">
        <v>98</v>
      </c>
      <c r="Z364">
        <v>15</v>
      </c>
      <c r="AA364" t="s">
        <v>30</v>
      </c>
      <c r="AB364" t="s">
        <v>16</v>
      </c>
      <c r="AC364" t="s">
        <v>18</v>
      </c>
      <c r="AD364" t="s">
        <v>19</v>
      </c>
    </row>
    <row r="365" spans="1:30" x14ac:dyDescent="0.25">
      <c r="A365" t="s">
        <v>1435</v>
      </c>
      <c r="B365">
        <v>44774</v>
      </c>
      <c r="C365">
        <v>44775</v>
      </c>
      <c r="D365" t="s">
        <v>162</v>
      </c>
      <c r="E365">
        <v>4284</v>
      </c>
      <c r="F365">
        <v>172</v>
      </c>
      <c r="G365">
        <v>0</v>
      </c>
      <c r="H365">
        <v>40</v>
      </c>
      <c r="I365">
        <v>0</v>
      </c>
      <c r="J365">
        <v>42</v>
      </c>
      <c r="K365">
        <v>0</v>
      </c>
      <c r="L365">
        <v>0</v>
      </c>
      <c r="M365">
        <v>0</v>
      </c>
      <c r="N365">
        <v>1</v>
      </c>
      <c r="O365">
        <v>7</v>
      </c>
      <c r="P365">
        <v>41</v>
      </c>
      <c r="Q365">
        <v>2</v>
      </c>
      <c r="R365">
        <v>17</v>
      </c>
      <c r="S365">
        <v>39</v>
      </c>
      <c r="T365">
        <v>4</v>
      </c>
      <c r="U365">
        <v>1</v>
      </c>
      <c r="V365">
        <v>6</v>
      </c>
      <c r="W365">
        <v>6</v>
      </c>
      <c r="X365">
        <v>6</v>
      </c>
      <c r="Y365">
        <v>41</v>
      </c>
      <c r="Z365">
        <v>6</v>
      </c>
      <c r="AA365" t="s">
        <v>1584</v>
      </c>
      <c r="AB365" t="s">
        <v>16</v>
      </c>
      <c r="AC365" t="s">
        <v>127</v>
      </c>
      <c r="AD365" t="s">
        <v>128</v>
      </c>
    </row>
    <row r="366" spans="1:30" x14ac:dyDescent="0.25">
      <c r="A366" t="s">
        <v>1435</v>
      </c>
      <c r="B366">
        <v>44774</v>
      </c>
      <c r="C366">
        <v>44775</v>
      </c>
      <c r="D366" t="s">
        <v>831</v>
      </c>
      <c r="E366">
        <v>5287</v>
      </c>
      <c r="F366">
        <v>249</v>
      </c>
      <c r="G366">
        <v>1</v>
      </c>
      <c r="H366">
        <v>55</v>
      </c>
      <c r="I366">
        <v>0</v>
      </c>
      <c r="J366">
        <v>28</v>
      </c>
      <c r="K366">
        <v>0</v>
      </c>
      <c r="L366">
        <v>0</v>
      </c>
      <c r="M366">
        <v>0</v>
      </c>
      <c r="N366">
        <v>1</v>
      </c>
      <c r="O366">
        <v>44</v>
      </c>
      <c r="P366">
        <v>56</v>
      </c>
      <c r="Q366">
        <v>1</v>
      </c>
      <c r="R366">
        <v>36</v>
      </c>
      <c r="S366">
        <v>56</v>
      </c>
      <c r="T366">
        <v>8</v>
      </c>
      <c r="U366">
        <v>0</v>
      </c>
      <c r="V366">
        <v>8</v>
      </c>
      <c r="W366">
        <v>8</v>
      </c>
      <c r="X366">
        <v>8</v>
      </c>
      <c r="Y366">
        <v>56</v>
      </c>
      <c r="Z366">
        <v>8</v>
      </c>
      <c r="AA366" t="s">
        <v>832</v>
      </c>
      <c r="AB366" t="s">
        <v>803</v>
      </c>
      <c r="AC366" t="s">
        <v>805</v>
      </c>
      <c r="AD366" t="s">
        <v>806</v>
      </c>
    </row>
    <row r="367" spans="1:30" x14ac:dyDescent="0.25">
      <c r="A367" t="s">
        <v>1435</v>
      </c>
      <c r="B367">
        <v>44774</v>
      </c>
      <c r="C367">
        <v>44775</v>
      </c>
      <c r="D367" t="s">
        <v>908</v>
      </c>
      <c r="E367">
        <v>7722</v>
      </c>
      <c r="F367">
        <v>208</v>
      </c>
      <c r="G367">
        <v>7</v>
      </c>
      <c r="H367">
        <v>42</v>
      </c>
      <c r="I367">
        <v>2</v>
      </c>
      <c r="J367">
        <v>41</v>
      </c>
      <c r="K367">
        <v>1</v>
      </c>
      <c r="L367">
        <v>4</v>
      </c>
      <c r="M367">
        <v>0</v>
      </c>
      <c r="N367">
        <v>9</v>
      </c>
      <c r="O367">
        <v>36</v>
      </c>
      <c r="P367">
        <v>42</v>
      </c>
      <c r="Q367">
        <v>0</v>
      </c>
      <c r="R367">
        <v>34</v>
      </c>
      <c r="S367">
        <v>41</v>
      </c>
      <c r="T367">
        <v>10</v>
      </c>
      <c r="U367">
        <v>0</v>
      </c>
      <c r="V367">
        <v>10</v>
      </c>
      <c r="W367">
        <v>10</v>
      </c>
      <c r="X367">
        <v>10</v>
      </c>
      <c r="Y367">
        <v>43</v>
      </c>
      <c r="Z367">
        <v>10</v>
      </c>
      <c r="AA367" t="s">
        <v>909</v>
      </c>
      <c r="AB367" t="s">
        <v>803</v>
      </c>
      <c r="AC367" t="s">
        <v>897</v>
      </c>
      <c r="AD367" t="s">
        <v>898</v>
      </c>
    </row>
    <row r="368" spans="1:30" x14ac:dyDescent="0.25">
      <c r="A368" t="s">
        <v>1435</v>
      </c>
      <c r="B368">
        <v>44774</v>
      </c>
      <c r="C368">
        <v>44775</v>
      </c>
      <c r="D368" t="s">
        <v>859</v>
      </c>
      <c r="E368">
        <v>3449</v>
      </c>
      <c r="F368">
        <v>147</v>
      </c>
      <c r="G368">
        <v>0</v>
      </c>
      <c r="H368">
        <v>18</v>
      </c>
      <c r="I368">
        <v>0</v>
      </c>
      <c r="J368">
        <v>22</v>
      </c>
      <c r="K368">
        <v>1</v>
      </c>
      <c r="L368">
        <v>0</v>
      </c>
      <c r="M368">
        <v>0</v>
      </c>
      <c r="N368">
        <v>2</v>
      </c>
      <c r="O368">
        <v>14</v>
      </c>
      <c r="P368">
        <v>20</v>
      </c>
      <c r="Q368">
        <v>0</v>
      </c>
      <c r="R368">
        <v>6</v>
      </c>
      <c r="S368">
        <v>20</v>
      </c>
      <c r="T368">
        <v>3</v>
      </c>
      <c r="U368">
        <v>0</v>
      </c>
      <c r="V368">
        <v>3</v>
      </c>
      <c r="W368">
        <v>3</v>
      </c>
      <c r="X368">
        <v>3</v>
      </c>
      <c r="Y368">
        <v>21</v>
      </c>
      <c r="Z368">
        <v>3</v>
      </c>
      <c r="AA368" t="s">
        <v>860</v>
      </c>
      <c r="AB368" t="s">
        <v>803</v>
      </c>
      <c r="AC368" t="s">
        <v>849</v>
      </c>
      <c r="AD368" t="s">
        <v>850</v>
      </c>
    </row>
    <row r="369" spans="1:30" x14ac:dyDescent="0.25">
      <c r="A369" t="s">
        <v>1435</v>
      </c>
      <c r="B369">
        <v>44774</v>
      </c>
      <c r="C369">
        <v>44775</v>
      </c>
      <c r="D369" t="s">
        <v>865</v>
      </c>
      <c r="E369">
        <v>3128</v>
      </c>
      <c r="F369">
        <v>125</v>
      </c>
      <c r="G369">
        <v>0</v>
      </c>
      <c r="H369">
        <v>14</v>
      </c>
      <c r="I369">
        <v>0</v>
      </c>
      <c r="J369">
        <v>18</v>
      </c>
      <c r="K369">
        <v>1</v>
      </c>
      <c r="L369">
        <v>0</v>
      </c>
      <c r="M369">
        <v>0</v>
      </c>
      <c r="N369">
        <v>8</v>
      </c>
      <c r="O369">
        <v>13</v>
      </c>
      <c r="P369">
        <v>18</v>
      </c>
      <c r="Q369">
        <v>0</v>
      </c>
      <c r="R369">
        <v>7</v>
      </c>
      <c r="S369">
        <v>18</v>
      </c>
      <c r="T369">
        <v>8</v>
      </c>
      <c r="U369">
        <v>0</v>
      </c>
      <c r="V369">
        <v>9</v>
      </c>
      <c r="W369">
        <v>7</v>
      </c>
      <c r="X369">
        <v>9</v>
      </c>
      <c r="Y369">
        <v>18</v>
      </c>
      <c r="Z369">
        <v>9</v>
      </c>
      <c r="AA369" t="s">
        <v>866</v>
      </c>
      <c r="AB369" t="s">
        <v>803</v>
      </c>
      <c r="AC369" t="s">
        <v>849</v>
      </c>
      <c r="AD369" t="s">
        <v>850</v>
      </c>
    </row>
    <row r="370" spans="1:30" x14ac:dyDescent="0.25">
      <c r="A370" t="s">
        <v>1435</v>
      </c>
      <c r="B370">
        <v>44774</v>
      </c>
      <c r="C370">
        <v>44775</v>
      </c>
      <c r="D370" t="s">
        <v>847</v>
      </c>
      <c r="E370">
        <v>6355</v>
      </c>
      <c r="F370">
        <v>231</v>
      </c>
      <c r="G370">
        <v>19</v>
      </c>
      <c r="H370">
        <v>81</v>
      </c>
      <c r="I370">
        <v>0</v>
      </c>
      <c r="J370">
        <v>30</v>
      </c>
      <c r="K370">
        <v>1</v>
      </c>
      <c r="L370">
        <v>0</v>
      </c>
      <c r="M370">
        <v>6</v>
      </c>
      <c r="N370">
        <v>14</v>
      </c>
      <c r="O370">
        <v>66</v>
      </c>
      <c r="P370">
        <v>81</v>
      </c>
      <c r="Q370">
        <v>0</v>
      </c>
      <c r="R370">
        <v>40</v>
      </c>
      <c r="S370">
        <v>81</v>
      </c>
      <c r="T370">
        <v>14</v>
      </c>
      <c r="U370">
        <v>0</v>
      </c>
      <c r="V370">
        <v>14</v>
      </c>
      <c r="W370">
        <v>12</v>
      </c>
      <c r="X370">
        <v>13</v>
      </c>
      <c r="Y370">
        <v>81</v>
      </c>
      <c r="Z370">
        <v>14</v>
      </c>
      <c r="AA370" t="s">
        <v>848</v>
      </c>
      <c r="AB370" t="s">
        <v>803</v>
      </c>
      <c r="AC370" t="s">
        <v>849</v>
      </c>
      <c r="AD370" t="s">
        <v>850</v>
      </c>
    </row>
    <row r="371" spans="1:30" x14ac:dyDescent="0.25">
      <c r="A371" t="s">
        <v>1435</v>
      </c>
      <c r="B371">
        <v>44774</v>
      </c>
      <c r="C371">
        <v>44775</v>
      </c>
      <c r="D371" t="s">
        <v>854</v>
      </c>
      <c r="E371">
        <v>6669</v>
      </c>
      <c r="F371">
        <v>272</v>
      </c>
      <c r="G371">
        <v>1</v>
      </c>
      <c r="H371">
        <v>32</v>
      </c>
      <c r="I371">
        <v>0</v>
      </c>
      <c r="J371">
        <v>39</v>
      </c>
      <c r="K371">
        <v>1</v>
      </c>
      <c r="L371">
        <v>0</v>
      </c>
      <c r="M371">
        <v>0</v>
      </c>
      <c r="N371">
        <v>6</v>
      </c>
      <c r="O371">
        <v>29</v>
      </c>
      <c r="P371">
        <v>35</v>
      </c>
      <c r="Q371">
        <v>0</v>
      </c>
      <c r="R371">
        <v>20</v>
      </c>
      <c r="S371">
        <v>36</v>
      </c>
      <c r="T371">
        <v>6</v>
      </c>
      <c r="U371">
        <v>0</v>
      </c>
      <c r="V371">
        <v>7</v>
      </c>
      <c r="W371">
        <v>7</v>
      </c>
      <c r="X371">
        <v>7</v>
      </c>
      <c r="Y371">
        <v>36</v>
      </c>
      <c r="Z371">
        <v>7</v>
      </c>
      <c r="AA371" t="s">
        <v>855</v>
      </c>
      <c r="AB371" t="s">
        <v>803</v>
      </c>
      <c r="AC371" t="s">
        <v>849</v>
      </c>
      <c r="AD371" t="s">
        <v>850</v>
      </c>
    </row>
    <row r="372" spans="1:30" x14ac:dyDescent="0.25">
      <c r="A372" t="s">
        <v>1435</v>
      </c>
      <c r="B372">
        <v>44774</v>
      </c>
      <c r="C372">
        <v>44775</v>
      </c>
      <c r="D372" t="s">
        <v>881</v>
      </c>
      <c r="E372">
        <v>3557</v>
      </c>
      <c r="F372">
        <v>106</v>
      </c>
      <c r="G372">
        <v>0</v>
      </c>
      <c r="H372">
        <v>8</v>
      </c>
      <c r="I372">
        <v>0</v>
      </c>
      <c r="J372">
        <v>26</v>
      </c>
      <c r="K372">
        <v>0</v>
      </c>
      <c r="L372">
        <v>0</v>
      </c>
      <c r="M372">
        <v>0</v>
      </c>
      <c r="N372">
        <v>0</v>
      </c>
      <c r="O372">
        <v>1</v>
      </c>
      <c r="P372">
        <v>7</v>
      </c>
      <c r="Q372">
        <v>0</v>
      </c>
      <c r="R372">
        <v>2</v>
      </c>
      <c r="S372">
        <v>8</v>
      </c>
      <c r="T372">
        <v>0</v>
      </c>
      <c r="U372">
        <v>0</v>
      </c>
      <c r="V372">
        <v>0</v>
      </c>
      <c r="W372">
        <v>0</v>
      </c>
      <c r="X372">
        <v>0</v>
      </c>
      <c r="Y372">
        <v>8</v>
      </c>
      <c r="Z372">
        <v>0</v>
      </c>
      <c r="AA372" t="s">
        <v>882</v>
      </c>
      <c r="AB372" t="s">
        <v>803</v>
      </c>
      <c r="AC372" t="s">
        <v>1451</v>
      </c>
      <c r="AD372" t="s">
        <v>1452</v>
      </c>
    </row>
    <row r="373" spans="1:30" x14ac:dyDescent="0.25">
      <c r="A373" t="s">
        <v>1435</v>
      </c>
      <c r="B373">
        <v>44774</v>
      </c>
      <c r="C373">
        <v>44775</v>
      </c>
      <c r="D373" t="s">
        <v>914</v>
      </c>
      <c r="E373">
        <v>5049</v>
      </c>
      <c r="F373">
        <v>245</v>
      </c>
      <c r="G373">
        <v>1</v>
      </c>
      <c r="H373">
        <v>21</v>
      </c>
      <c r="I373">
        <v>0</v>
      </c>
      <c r="J373">
        <v>31</v>
      </c>
      <c r="K373">
        <v>0</v>
      </c>
      <c r="L373">
        <v>0</v>
      </c>
      <c r="M373">
        <v>0</v>
      </c>
      <c r="N373">
        <v>0</v>
      </c>
      <c r="O373">
        <v>7</v>
      </c>
      <c r="P373">
        <v>23</v>
      </c>
      <c r="Q373">
        <v>0</v>
      </c>
      <c r="R373">
        <v>12</v>
      </c>
      <c r="S373">
        <v>23</v>
      </c>
      <c r="T373">
        <v>1</v>
      </c>
      <c r="U373">
        <v>0</v>
      </c>
      <c r="V373">
        <v>1</v>
      </c>
      <c r="W373">
        <v>1</v>
      </c>
      <c r="X373">
        <v>1</v>
      </c>
      <c r="Y373">
        <v>23</v>
      </c>
      <c r="Z373">
        <v>1</v>
      </c>
      <c r="AA373" t="s">
        <v>915</v>
      </c>
      <c r="AB373" t="s">
        <v>803</v>
      </c>
      <c r="AC373" t="s">
        <v>897</v>
      </c>
      <c r="AD373" t="s">
        <v>898</v>
      </c>
    </row>
    <row r="374" spans="1:30" x14ac:dyDescent="0.25">
      <c r="A374" t="s">
        <v>1435</v>
      </c>
      <c r="B374">
        <v>44774</v>
      </c>
      <c r="C374">
        <v>44775</v>
      </c>
      <c r="D374" t="s">
        <v>978</v>
      </c>
      <c r="E374">
        <v>5362</v>
      </c>
      <c r="F374">
        <v>212</v>
      </c>
      <c r="G374">
        <v>0</v>
      </c>
      <c r="H374">
        <v>20</v>
      </c>
      <c r="I374">
        <v>1</v>
      </c>
      <c r="J374">
        <v>27</v>
      </c>
      <c r="K374">
        <v>1</v>
      </c>
      <c r="L374">
        <v>0</v>
      </c>
      <c r="M374">
        <v>0</v>
      </c>
      <c r="N374">
        <v>8</v>
      </c>
      <c r="O374">
        <v>6</v>
      </c>
      <c r="P374">
        <v>22</v>
      </c>
      <c r="Q374">
        <v>0</v>
      </c>
      <c r="R374">
        <v>13</v>
      </c>
      <c r="S374">
        <v>22</v>
      </c>
      <c r="T374">
        <v>10</v>
      </c>
      <c r="U374">
        <v>0</v>
      </c>
      <c r="V374">
        <v>10</v>
      </c>
      <c r="W374">
        <v>10</v>
      </c>
      <c r="X374">
        <v>10</v>
      </c>
      <c r="Y374">
        <v>22</v>
      </c>
      <c r="Z374">
        <v>10</v>
      </c>
      <c r="AA374" t="s">
        <v>979</v>
      </c>
      <c r="AB374" t="s">
        <v>803</v>
      </c>
      <c r="AC374" t="s">
        <v>942</v>
      </c>
      <c r="AD374" t="s">
        <v>943</v>
      </c>
    </row>
    <row r="375" spans="1:30" x14ac:dyDescent="0.25">
      <c r="A375" t="s">
        <v>1435</v>
      </c>
      <c r="B375">
        <v>44774</v>
      </c>
      <c r="C375">
        <v>44775</v>
      </c>
      <c r="D375" t="s">
        <v>980</v>
      </c>
      <c r="E375">
        <v>10918</v>
      </c>
      <c r="F375">
        <v>677</v>
      </c>
      <c r="G375">
        <v>3</v>
      </c>
      <c r="H375">
        <v>256</v>
      </c>
      <c r="I375">
        <v>1</v>
      </c>
      <c r="J375">
        <v>101</v>
      </c>
      <c r="K375">
        <v>4</v>
      </c>
      <c r="L375">
        <v>10</v>
      </c>
      <c r="M375">
        <v>4</v>
      </c>
      <c r="N375">
        <v>63</v>
      </c>
      <c r="O375">
        <v>188</v>
      </c>
      <c r="P375">
        <v>256</v>
      </c>
      <c r="Q375">
        <v>0</v>
      </c>
      <c r="R375">
        <v>130</v>
      </c>
      <c r="S375">
        <v>254</v>
      </c>
      <c r="T375">
        <v>69</v>
      </c>
      <c r="U375">
        <v>2</v>
      </c>
      <c r="V375">
        <v>71</v>
      </c>
      <c r="W375">
        <v>68</v>
      </c>
      <c r="X375">
        <v>65</v>
      </c>
      <c r="Y375">
        <v>256</v>
      </c>
      <c r="Z375">
        <v>71</v>
      </c>
      <c r="AA375" t="s">
        <v>981</v>
      </c>
      <c r="AB375" t="s">
        <v>803</v>
      </c>
      <c r="AC375" t="s">
        <v>942</v>
      </c>
      <c r="AD375" t="s">
        <v>943</v>
      </c>
    </row>
    <row r="376" spans="1:30" x14ac:dyDescent="0.25">
      <c r="A376" t="s">
        <v>1435</v>
      </c>
      <c r="B376">
        <v>44774</v>
      </c>
      <c r="C376">
        <v>44775</v>
      </c>
      <c r="D376" t="s">
        <v>1010</v>
      </c>
      <c r="E376">
        <v>10750</v>
      </c>
      <c r="F376">
        <v>415</v>
      </c>
      <c r="G376">
        <v>56</v>
      </c>
      <c r="H376">
        <v>98</v>
      </c>
      <c r="I376">
        <v>0</v>
      </c>
      <c r="J376">
        <v>54</v>
      </c>
      <c r="K376">
        <v>0</v>
      </c>
      <c r="L376">
        <v>1</v>
      </c>
      <c r="M376">
        <v>4</v>
      </c>
      <c r="N376">
        <v>4</v>
      </c>
      <c r="O376">
        <v>71</v>
      </c>
      <c r="P376">
        <v>99</v>
      </c>
      <c r="Q376">
        <v>0</v>
      </c>
      <c r="R376">
        <v>61</v>
      </c>
      <c r="S376">
        <v>99</v>
      </c>
      <c r="T376">
        <v>9</v>
      </c>
      <c r="U376">
        <v>0</v>
      </c>
      <c r="V376">
        <v>13</v>
      </c>
      <c r="W376">
        <v>11</v>
      </c>
      <c r="X376">
        <v>13</v>
      </c>
      <c r="Y376">
        <v>99</v>
      </c>
      <c r="Z376">
        <v>13</v>
      </c>
      <c r="AA376" t="s">
        <v>1011</v>
      </c>
      <c r="AB376" t="s">
        <v>803</v>
      </c>
      <c r="AC376" t="s">
        <v>998</v>
      </c>
      <c r="AD376" t="s">
        <v>999</v>
      </c>
    </row>
    <row r="377" spans="1:30" x14ac:dyDescent="0.25">
      <c r="A377" t="s">
        <v>1435</v>
      </c>
      <c r="B377">
        <v>44774</v>
      </c>
      <c r="C377">
        <v>44775</v>
      </c>
      <c r="D377" t="s">
        <v>965</v>
      </c>
      <c r="E377">
        <v>7921</v>
      </c>
      <c r="F377">
        <v>340</v>
      </c>
      <c r="G377">
        <v>0</v>
      </c>
      <c r="H377">
        <v>80</v>
      </c>
      <c r="I377">
        <v>0</v>
      </c>
      <c r="J377">
        <v>62</v>
      </c>
      <c r="K377">
        <v>3</v>
      </c>
      <c r="L377">
        <v>2</v>
      </c>
      <c r="M377">
        <v>0</v>
      </c>
      <c r="N377">
        <v>7</v>
      </c>
      <c r="O377">
        <v>4</v>
      </c>
      <c r="P377">
        <v>80</v>
      </c>
      <c r="Q377">
        <v>0</v>
      </c>
      <c r="R377">
        <v>29</v>
      </c>
      <c r="S377">
        <v>77</v>
      </c>
      <c r="T377">
        <v>10</v>
      </c>
      <c r="U377">
        <v>0</v>
      </c>
      <c r="V377">
        <v>10</v>
      </c>
      <c r="W377">
        <v>10</v>
      </c>
      <c r="X377">
        <v>8</v>
      </c>
      <c r="Y377">
        <v>80</v>
      </c>
      <c r="Z377">
        <v>10</v>
      </c>
      <c r="AA377" t="s">
        <v>966</v>
      </c>
      <c r="AB377" t="s">
        <v>803</v>
      </c>
      <c r="AC377" t="s">
        <v>942</v>
      </c>
      <c r="AD377" t="s">
        <v>943</v>
      </c>
    </row>
    <row r="378" spans="1:30" x14ac:dyDescent="0.25">
      <c r="A378" t="s">
        <v>1435</v>
      </c>
      <c r="B378">
        <v>44774</v>
      </c>
      <c r="C378">
        <v>44775</v>
      </c>
      <c r="D378" t="s">
        <v>929</v>
      </c>
      <c r="E378">
        <v>4871</v>
      </c>
      <c r="F378">
        <v>195</v>
      </c>
      <c r="G378">
        <v>0</v>
      </c>
      <c r="H378">
        <v>73</v>
      </c>
      <c r="I378">
        <v>0</v>
      </c>
      <c r="J378">
        <v>21</v>
      </c>
      <c r="K378">
        <v>0</v>
      </c>
      <c r="L378">
        <v>1</v>
      </c>
      <c r="M378">
        <v>0</v>
      </c>
      <c r="N378">
        <v>2</v>
      </c>
      <c r="O378">
        <v>31</v>
      </c>
      <c r="P378">
        <v>74</v>
      </c>
      <c r="Q378">
        <v>0</v>
      </c>
      <c r="R378">
        <v>32</v>
      </c>
      <c r="S378">
        <v>69</v>
      </c>
      <c r="T378">
        <v>0</v>
      </c>
      <c r="U378">
        <v>0</v>
      </c>
      <c r="V378">
        <v>4</v>
      </c>
      <c r="W378">
        <v>4</v>
      </c>
      <c r="X378">
        <v>3</v>
      </c>
      <c r="Y378">
        <v>74</v>
      </c>
      <c r="Z378">
        <v>4</v>
      </c>
    </row>
    <row r="379" spans="1:30" x14ac:dyDescent="0.25">
      <c r="A379" t="s">
        <v>1435</v>
      </c>
      <c r="B379">
        <v>44774</v>
      </c>
      <c r="C379">
        <v>44775</v>
      </c>
      <c r="D379" t="s">
        <v>801</v>
      </c>
      <c r="E379">
        <v>6980</v>
      </c>
      <c r="F379">
        <v>345</v>
      </c>
      <c r="G379">
        <v>2</v>
      </c>
      <c r="H379">
        <v>87</v>
      </c>
      <c r="I379">
        <v>0</v>
      </c>
      <c r="J379">
        <v>38</v>
      </c>
      <c r="K379">
        <v>3</v>
      </c>
      <c r="L379">
        <v>0</v>
      </c>
      <c r="M379">
        <v>3</v>
      </c>
      <c r="N379">
        <v>4</v>
      </c>
      <c r="O379">
        <v>84</v>
      </c>
      <c r="P379">
        <v>101</v>
      </c>
      <c r="Q379">
        <v>0</v>
      </c>
      <c r="R379">
        <v>58</v>
      </c>
      <c r="S379">
        <v>103</v>
      </c>
      <c r="T379">
        <v>6</v>
      </c>
      <c r="U379">
        <v>0</v>
      </c>
      <c r="V379">
        <v>6</v>
      </c>
      <c r="W379">
        <v>6</v>
      </c>
      <c r="X379">
        <v>6</v>
      </c>
      <c r="Y379">
        <v>103</v>
      </c>
      <c r="Z379">
        <v>6</v>
      </c>
      <c r="AA379" t="s">
        <v>802</v>
      </c>
      <c r="AB379" t="s">
        <v>803</v>
      </c>
      <c r="AC379" t="s">
        <v>805</v>
      </c>
      <c r="AD379" t="s">
        <v>806</v>
      </c>
    </row>
    <row r="380" spans="1:30" x14ac:dyDescent="0.25">
      <c r="A380" t="s">
        <v>1435</v>
      </c>
      <c r="B380">
        <v>44774</v>
      </c>
      <c r="C380">
        <v>44775</v>
      </c>
      <c r="D380" t="s">
        <v>400</v>
      </c>
      <c r="E380">
        <v>6538</v>
      </c>
      <c r="F380">
        <v>326</v>
      </c>
      <c r="G380">
        <v>4</v>
      </c>
      <c r="H380">
        <v>54</v>
      </c>
      <c r="I380">
        <v>0</v>
      </c>
      <c r="J380">
        <v>98</v>
      </c>
      <c r="K380">
        <v>2</v>
      </c>
      <c r="L380">
        <v>2</v>
      </c>
      <c r="M380">
        <v>6</v>
      </c>
      <c r="N380">
        <v>15</v>
      </c>
      <c r="O380">
        <v>44</v>
      </c>
      <c r="P380">
        <v>57</v>
      </c>
      <c r="Q380">
        <v>5</v>
      </c>
      <c r="R380">
        <v>28</v>
      </c>
      <c r="S380">
        <v>59</v>
      </c>
      <c r="T380">
        <v>29</v>
      </c>
      <c r="U380">
        <v>0</v>
      </c>
      <c r="V380">
        <v>40</v>
      </c>
      <c r="W380">
        <v>42</v>
      </c>
      <c r="X380">
        <v>41</v>
      </c>
      <c r="Y380">
        <v>59</v>
      </c>
      <c r="Z380">
        <v>42</v>
      </c>
      <c r="AA380" t="s">
        <v>401</v>
      </c>
      <c r="AB380" t="s">
        <v>387</v>
      </c>
      <c r="AC380" t="s">
        <v>389</v>
      </c>
      <c r="AD380" t="s">
        <v>390</v>
      </c>
    </row>
    <row r="381" spans="1:30" x14ac:dyDescent="0.25">
      <c r="A381" t="s">
        <v>1435</v>
      </c>
      <c r="B381">
        <v>44774</v>
      </c>
      <c r="C381">
        <v>44775</v>
      </c>
      <c r="D381" t="s">
        <v>437</v>
      </c>
      <c r="E381">
        <v>9913</v>
      </c>
      <c r="F381">
        <v>463</v>
      </c>
      <c r="G381">
        <v>0</v>
      </c>
      <c r="H381">
        <v>139</v>
      </c>
      <c r="I381">
        <v>0</v>
      </c>
      <c r="J381">
        <v>117</v>
      </c>
      <c r="K381">
        <v>0</v>
      </c>
      <c r="L381">
        <v>1</v>
      </c>
      <c r="M381">
        <v>0</v>
      </c>
      <c r="N381">
        <v>20</v>
      </c>
      <c r="O381">
        <v>6</v>
      </c>
      <c r="P381">
        <v>144</v>
      </c>
      <c r="Q381">
        <v>0</v>
      </c>
      <c r="R381">
        <v>98</v>
      </c>
      <c r="S381">
        <v>143</v>
      </c>
      <c r="T381">
        <v>18</v>
      </c>
      <c r="U381">
        <v>0</v>
      </c>
      <c r="V381">
        <v>22</v>
      </c>
      <c r="W381">
        <v>24</v>
      </c>
      <c r="X381">
        <v>22</v>
      </c>
      <c r="Y381">
        <v>144</v>
      </c>
      <c r="Z381">
        <v>24</v>
      </c>
      <c r="AA381" t="s">
        <v>438</v>
      </c>
      <c r="AB381" t="s">
        <v>387</v>
      </c>
      <c r="AC381" t="s">
        <v>432</v>
      </c>
      <c r="AD381" t="s">
        <v>433</v>
      </c>
    </row>
    <row r="382" spans="1:30" x14ac:dyDescent="0.25">
      <c r="A382" t="s">
        <v>1435</v>
      </c>
      <c r="B382">
        <v>44774</v>
      </c>
      <c r="C382">
        <v>44775</v>
      </c>
      <c r="D382" t="s">
        <v>536</v>
      </c>
      <c r="E382">
        <v>12406</v>
      </c>
      <c r="F382">
        <v>569</v>
      </c>
      <c r="G382">
        <v>0</v>
      </c>
      <c r="H382">
        <v>140</v>
      </c>
      <c r="I382">
        <v>1</v>
      </c>
      <c r="J382">
        <v>232</v>
      </c>
      <c r="K382">
        <v>0</v>
      </c>
      <c r="L382">
        <v>0</v>
      </c>
      <c r="M382">
        <v>0</v>
      </c>
      <c r="N382">
        <v>6</v>
      </c>
      <c r="O382">
        <v>35</v>
      </c>
      <c r="P382">
        <v>142</v>
      </c>
      <c r="Q382">
        <v>0</v>
      </c>
      <c r="R382">
        <v>80</v>
      </c>
      <c r="S382">
        <v>143</v>
      </c>
      <c r="T382">
        <v>9</v>
      </c>
      <c r="U382">
        <v>0</v>
      </c>
      <c r="V382">
        <v>79</v>
      </c>
      <c r="W382">
        <v>74</v>
      </c>
      <c r="X382">
        <v>75</v>
      </c>
      <c r="Y382">
        <v>144</v>
      </c>
      <c r="Z382">
        <v>79</v>
      </c>
      <c r="AA382" t="s">
        <v>537</v>
      </c>
      <c r="AB382" t="s">
        <v>387</v>
      </c>
      <c r="AC382" t="s">
        <v>508</v>
      </c>
      <c r="AD382" t="s">
        <v>509</v>
      </c>
    </row>
    <row r="383" spans="1:30" x14ac:dyDescent="0.25">
      <c r="A383" t="s">
        <v>1435</v>
      </c>
      <c r="B383">
        <v>44774</v>
      </c>
      <c r="C383">
        <v>44775</v>
      </c>
      <c r="D383" t="s">
        <v>471</v>
      </c>
      <c r="E383">
        <v>6869</v>
      </c>
      <c r="F383">
        <v>307</v>
      </c>
      <c r="G383">
        <v>3</v>
      </c>
      <c r="H383">
        <v>70</v>
      </c>
      <c r="I383">
        <v>1</v>
      </c>
      <c r="J383">
        <v>135</v>
      </c>
      <c r="K383">
        <v>4</v>
      </c>
      <c r="L383">
        <v>5</v>
      </c>
      <c r="M383">
        <v>6</v>
      </c>
      <c r="N383">
        <v>13</v>
      </c>
      <c r="O383">
        <v>10</v>
      </c>
      <c r="P383">
        <v>71</v>
      </c>
      <c r="Q383">
        <v>0</v>
      </c>
      <c r="R383">
        <v>25</v>
      </c>
      <c r="S383">
        <v>71</v>
      </c>
      <c r="T383">
        <v>10</v>
      </c>
      <c r="U383">
        <v>1</v>
      </c>
      <c r="V383">
        <v>30</v>
      </c>
      <c r="W383">
        <v>31</v>
      </c>
      <c r="X383">
        <v>26</v>
      </c>
      <c r="Y383">
        <v>71</v>
      </c>
      <c r="Z383">
        <v>31</v>
      </c>
      <c r="AA383" t="s">
        <v>472</v>
      </c>
      <c r="AB383" t="s">
        <v>387</v>
      </c>
      <c r="AC383" t="s">
        <v>448</v>
      </c>
      <c r="AD383" t="s">
        <v>449</v>
      </c>
    </row>
    <row r="384" spans="1:30" x14ac:dyDescent="0.25">
      <c r="A384" t="s">
        <v>1435</v>
      </c>
      <c r="B384">
        <v>44774</v>
      </c>
      <c r="C384">
        <v>44775</v>
      </c>
      <c r="D384" t="s">
        <v>51</v>
      </c>
      <c r="E384">
        <v>8677</v>
      </c>
      <c r="F384">
        <v>396</v>
      </c>
      <c r="G384">
        <v>5</v>
      </c>
      <c r="H384">
        <v>100</v>
      </c>
      <c r="I384">
        <v>2</v>
      </c>
      <c r="J384">
        <v>206</v>
      </c>
      <c r="K384">
        <v>19</v>
      </c>
      <c r="L384">
        <v>19</v>
      </c>
      <c r="M384">
        <v>11</v>
      </c>
      <c r="N384">
        <v>30</v>
      </c>
      <c r="O384">
        <v>76</v>
      </c>
      <c r="P384">
        <v>100</v>
      </c>
      <c r="Q384">
        <v>0</v>
      </c>
      <c r="R384">
        <v>71</v>
      </c>
      <c r="S384">
        <v>100</v>
      </c>
      <c r="T384">
        <v>56</v>
      </c>
      <c r="U384">
        <v>0</v>
      </c>
      <c r="V384">
        <v>57</v>
      </c>
      <c r="W384">
        <v>55</v>
      </c>
      <c r="X384">
        <v>57</v>
      </c>
      <c r="Y384">
        <v>100</v>
      </c>
      <c r="Z384">
        <v>57</v>
      </c>
      <c r="AA384" t="s">
        <v>52</v>
      </c>
      <c r="AB384" t="s">
        <v>16</v>
      </c>
      <c r="AC384" t="s">
        <v>41</v>
      </c>
      <c r="AD384" t="s">
        <v>42</v>
      </c>
    </row>
    <row r="385" spans="1:30" x14ac:dyDescent="0.25">
      <c r="A385" t="s">
        <v>1435</v>
      </c>
      <c r="B385">
        <v>44774</v>
      </c>
      <c r="C385">
        <v>44775</v>
      </c>
      <c r="D385" t="s">
        <v>88</v>
      </c>
      <c r="E385">
        <v>11348</v>
      </c>
      <c r="F385">
        <v>502</v>
      </c>
      <c r="G385">
        <v>12</v>
      </c>
      <c r="H385">
        <v>70</v>
      </c>
      <c r="I385">
        <v>1</v>
      </c>
      <c r="J385">
        <v>75</v>
      </c>
      <c r="K385">
        <v>1</v>
      </c>
      <c r="L385">
        <v>1</v>
      </c>
      <c r="M385">
        <v>1</v>
      </c>
      <c r="N385">
        <v>3</v>
      </c>
      <c r="O385">
        <v>41</v>
      </c>
      <c r="P385">
        <v>70</v>
      </c>
      <c r="Q385">
        <v>0</v>
      </c>
      <c r="R385">
        <v>40</v>
      </c>
      <c r="S385">
        <v>75</v>
      </c>
      <c r="T385">
        <v>8</v>
      </c>
      <c r="U385">
        <v>0</v>
      </c>
      <c r="V385">
        <v>13</v>
      </c>
      <c r="W385">
        <v>12</v>
      </c>
      <c r="X385">
        <v>13</v>
      </c>
      <c r="Y385">
        <v>76</v>
      </c>
      <c r="Z385">
        <v>13</v>
      </c>
      <c r="AA385" t="s">
        <v>89</v>
      </c>
      <c r="AB385" t="s">
        <v>16</v>
      </c>
      <c r="AC385" t="s">
        <v>90</v>
      </c>
      <c r="AD385" t="s">
        <v>91</v>
      </c>
    </row>
    <row r="386" spans="1:30" x14ac:dyDescent="0.25">
      <c r="A386" t="s">
        <v>1435</v>
      </c>
      <c r="B386">
        <v>44774</v>
      </c>
      <c r="C386">
        <v>44775</v>
      </c>
      <c r="D386" t="s">
        <v>419</v>
      </c>
      <c r="E386">
        <v>3414</v>
      </c>
      <c r="F386">
        <v>123</v>
      </c>
      <c r="G386">
        <v>1</v>
      </c>
      <c r="H386">
        <v>52</v>
      </c>
      <c r="I386">
        <v>0</v>
      </c>
      <c r="J386">
        <v>57</v>
      </c>
      <c r="K386">
        <v>4</v>
      </c>
      <c r="L386">
        <v>0</v>
      </c>
      <c r="M386">
        <v>0</v>
      </c>
      <c r="N386">
        <v>1</v>
      </c>
      <c r="O386">
        <v>25</v>
      </c>
      <c r="P386">
        <v>56</v>
      </c>
      <c r="Q386">
        <v>0</v>
      </c>
      <c r="R386">
        <v>29</v>
      </c>
      <c r="S386">
        <v>56</v>
      </c>
      <c r="T386">
        <v>18</v>
      </c>
      <c r="U386">
        <v>0</v>
      </c>
      <c r="V386">
        <v>27</v>
      </c>
      <c r="W386">
        <v>27</v>
      </c>
      <c r="X386">
        <v>27</v>
      </c>
      <c r="Y386">
        <v>56</v>
      </c>
      <c r="Z386">
        <v>27</v>
      </c>
      <c r="AA386" t="s">
        <v>420</v>
      </c>
      <c r="AB386" t="s">
        <v>387</v>
      </c>
      <c r="AC386" t="s">
        <v>389</v>
      </c>
      <c r="AD386" t="s">
        <v>390</v>
      </c>
    </row>
    <row r="387" spans="1:30" x14ac:dyDescent="0.25">
      <c r="A387" t="s">
        <v>1435</v>
      </c>
      <c r="B387">
        <v>44774</v>
      </c>
      <c r="C387">
        <v>44775</v>
      </c>
      <c r="D387" t="s">
        <v>490</v>
      </c>
      <c r="E387">
        <v>14044</v>
      </c>
      <c r="F387">
        <v>636</v>
      </c>
      <c r="G387">
        <v>12</v>
      </c>
      <c r="H387">
        <v>134</v>
      </c>
      <c r="I387">
        <v>0</v>
      </c>
      <c r="J387">
        <v>276</v>
      </c>
      <c r="K387">
        <v>0</v>
      </c>
      <c r="L387">
        <v>1</v>
      </c>
      <c r="M387">
        <v>6</v>
      </c>
      <c r="N387">
        <v>60</v>
      </c>
      <c r="O387">
        <v>126</v>
      </c>
      <c r="P387">
        <v>136</v>
      </c>
      <c r="Q387">
        <v>9</v>
      </c>
      <c r="R387">
        <v>105</v>
      </c>
      <c r="S387">
        <v>140</v>
      </c>
      <c r="T387">
        <v>79</v>
      </c>
      <c r="U387">
        <v>3</v>
      </c>
      <c r="V387">
        <v>100</v>
      </c>
      <c r="W387">
        <v>94</v>
      </c>
      <c r="X387">
        <v>99</v>
      </c>
      <c r="Y387">
        <v>140</v>
      </c>
      <c r="Z387">
        <v>101</v>
      </c>
      <c r="AA387" t="s">
        <v>491</v>
      </c>
      <c r="AB387" t="s">
        <v>387</v>
      </c>
      <c r="AC387" t="s">
        <v>448</v>
      </c>
      <c r="AD387" t="s">
        <v>449</v>
      </c>
    </row>
    <row r="388" spans="1:30" x14ac:dyDescent="0.25">
      <c r="A388" t="s">
        <v>1435</v>
      </c>
      <c r="B388">
        <v>44774</v>
      </c>
      <c r="C388">
        <v>44775</v>
      </c>
      <c r="D388" t="s">
        <v>417</v>
      </c>
      <c r="E388">
        <v>4407</v>
      </c>
      <c r="F388">
        <v>204</v>
      </c>
      <c r="G388">
        <v>66</v>
      </c>
      <c r="H388">
        <v>79</v>
      </c>
      <c r="I388">
        <v>0</v>
      </c>
      <c r="J388">
        <v>76</v>
      </c>
      <c r="K388">
        <v>11</v>
      </c>
      <c r="L388">
        <v>18</v>
      </c>
      <c r="M388">
        <v>31</v>
      </c>
      <c r="N388">
        <v>30</v>
      </c>
      <c r="O388">
        <v>73</v>
      </c>
      <c r="P388">
        <v>79</v>
      </c>
      <c r="Q388">
        <v>4</v>
      </c>
      <c r="R388">
        <v>50</v>
      </c>
      <c r="S388">
        <v>80</v>
      </c>
      <c r="T388">
        <v>32</v>
      </c>
      <c r="U388">
        <v>0</v>
      </c>
      <c r="V388">
        <v>31</v>
      </c>
      <c r="W388">
        <v>32</v>
      </c>
      <c r="X388">
        <v>32</v>
      </c>
      <c r="Y388">
        <v>80</v>
      </c>
      <c r="Z388">
        <v>32</v>
      </c>
      <c r="AA388" t="s">
        <v>418</v>
      </c>
      <c r="AB388" t="s">
        <v>387</v>
      </c>
      <c r="AC388" t="s">
        <v>389</v>
      </c>
      <c r="AD388" t="s">
        <v>390</v>
      </c>
    </row>
    <row r="389" spans="1:30" x14ac:dyDescent="0.25">
      <c r="A389" t="s">
        <v>1435</v>
      </c>
      <c r="B389">
        <v>44774</v>
      </c>
      <c r="C389">
        <v>44775</v>
      </c>
      <c r="D389" t="s">
        <v>67</v>
      </c>
      <c r="E389">
        <v>5018</v>
      </c>
      <c r="F389">
        <v>135</v>
      </c>
      <c r="G389">
        <v>15</v>
      </c>
      <c r="H389">
        <v>21</v>
      </c>
      <c r="I389">
        <v>3</v>
      </c>
      <c r="J389">
        <v>34</v>
      </c>
      <c r="K389">
        <v>0</v>
      </c>
      <c r="L389">
        <v>0</v>
      </c>
      <c r="M389">
        <v>2</v>
      </c>
      <c r="N389">
        <v>0</v>
      </c>
      <c r="O389">
        <v>26</v>
      </c>
      <c r="P389">
        <v>27</v>
      </c>
      <c r="Q389">
        <v>1</v>
      </c>
      <c r="R389">
        <v>6</v>
      </c>
      <c r="S389">
        <v>26</v>
      </c>
      <c r="T389">
        <v>2</v>
      </c>
      <c r="U389">
        <v>0</v>
      </c>
      <c r="V389">
        <v>1</v>
      </c>
      <c r="W389">
        <v>2</v>
      </c>
      <c r="X389">
        <v>2</v>
      </c>
      <c r="Y389">
        <v>27</v>
      </c>
      <c r="Z389">
        <v>2</v>
      </c>
      <c r="AA389" t="s">
        <v>68</v>
      </c>
      <c r="AB389" t="s">
        <v>16</v>
      </c>
      <c r="AC389" t="s">
        <v>69</v>
      </c>
      <c r="AD389" t="s">
        <v>1583</v>
      </c>
    </row>
    <row r="390" spans="1:30" x14ac:dyDescent="0.25">
      <c r="A390" t="s">
        <v>1435</v>
      </c>
      <c r="B390">
        <v>44774</v>
      </c>
      <c r="C390">
        <v>44775</v>
      </c>
      <c r="D390" t="s">
        <v>132</v>
      </c>
      <c r="E390">
        <v>5740</v>
      </c>
      <c r="F390">
        <v>197</v>
      </c>
      <c r="G390">
        <v>20</v>
      </c>
      <c r="H390">
        <v>62</v>
      </c>
      <c r="I390">
        <v>0</v>
      </c>
      <c r="J390">
        <v>98</v>
      </c>
      <c r="K390">
        <v>0</v>
      </c>
      <c r="L390">
        <v>0</v>
      </c>
      <c r="M390">
        <v>19</v>
      </c>
      <c r="N390">
        <v>41</v>
      </c>
      <c r="O390">
        <v>51</v>
      </c>
      <c r="P390">
        <v>67</v>
      </c>
      <c r="Q390">
        <v>2</v>
      </c>
      <c r="R390">
        <v>40</v>
      </c>
      <c r="S390">
        <v>68</v>
      </c>
      <c r="T390">
        <v>54</v>
      </c>
      <c r="U390">
        <v>0</v>
      </c>
      <c r="V390">
        <v>57</v>
      </c>
      <c r="W390">
        <v>56</v>
      </c>
      <c r="X390">
        <v>57</v>
      </c>
      <c r="Y390">
        <v>68</v>
      </c>
      <c r="Z390">
        <v>59</v>
      </c>
      <c r="AA390" t="s">
        <v>133</v>
      </c>
      <c r="AB390" t="s">
        <v>16</v>
      </c>
      <c r="AC390" t="s">
        <v>127</v>
      </c>
      <c r="AD390" t="s">
        <v>128</v>
      </c>
    </row>
    <row r="391" spans="1:30" x14ac:dyDescent="0.25">
      <c r="A391" t="s">
        <v>1435</v>
      </c>
      <c r="B391">
        <v>44774</v>
      </c>
      <c r="C391">
        <v>44775</v>
      </c>
      <c r="D391" t="s">
        <v>95</v>
      </c>
      <c r="E391">
        <v>2167</v>
      </c>
      <c r="F391">
        <v>73</v>
      </c>
      <c r="G391">
        <v>2</v>
      </c>
      <c r="H391">
        <v>11</v>
      </c>
      <c r="I391">
        <v>0</v>
      </c>
      <c r="J391">
        <v>30</v>
      </c>
      <c r="K391">
        <v>0</v>
      </c>
      <c r="L391">
        <v>0</v>
      </c>
      <c r="M391">
        <v>0</v>
      </c>
      <c r="N391">
        <v>0</v>
      </c>
      <c r="O391">
        <v>14</v>
      </c>
      <c r="P391">
        <v>14</v>
      </c>
      <c r="Q391">
        <v>0</v>
      </c>
      <c r="R391">
        <v>14</v>
      </c>
      <c r="S391">
        <v>15</v>
      </c>
      <c r="T391">
        <v>2</v>
      </c>
      <c r="U391">
        <v>0</v>
      </c>
      <c r="V391">
        <v>3</v>
      </c>
      <c r="W391">
        <v>3</v>
      </c>
      <c r="X391">
        <v>1</v>
      </c>
      <c r="Y391">
        <v>16</v>
      </c>
      <c r="Z391">
        <v>3</v>
      </c>
      <c r="AA391" t="s">
        <v>96</v>
      </c>
      <c r="AB391" t="s">
        <v>16</v>
      </c>
      <c r="AC391" t="s">
        <v>69</v>
      </c>
      <c r="AD391" t="s">
        <v>1583</v>
      </c>
    </row>
    <row r="392" spans="1:30" x14ac:dyDescent="0.25">
      <c r="A392" t="s">
        <v>1435</v>
      </c>
      <c r="B392">
        <v>44774</v>
      </c>
      <c r="C392">
        <v>44775</v>
      </c>
      <c r="D392" t="s">
        <v>531</v>
      </c>
      <c r="E392">
        <v>9636</v>
      </c>
      <c r="F392">
        <v>367</v>
      </c>
      <c r="G392">
        <v>20</v>
      </c>
      <c r="H392">
        <v>37</v>
      </c>
      <c r="I392">
        <v>0</v>
      </c>
      <c r="J392">
        <v>157</v>
      </c>
      <c r="K392">
        <v>11</v>
      </c>
      <c r="L392">
        <v>12</v>
      </c>
      <c r="M392">
        <v>15</v>
      </c>
      <c r="N392">
        <v>27</v>
      </c>
      <c r="O392">
        <v>28</v>
      </c>
      <c r="P392">
        <v>39</v>
      </c>
      <c r="Q392">
        <v>0</v>
      </c>
      <c r="R392">
        <v>19</v>
      </c>
      <c r="S392">
        <v>40</v>
      </c>
      <c r="T392">
        <v>42</v>
      </c>
      <c r="U392">
        <v>0</v>
      </c>
      <c r="V392">
        <v>48</v>
      </c>
      <c r="W392">
        <v>44</v>
      </c>
      <c r="X392">
        <v>45</v>
      </c>
      <c r="Y392">
        <v>41</v>
      </c>
      <c r="Z392">
        <v>49</v>
      </c>
      <c r="AA392" t="s">
        <v>1455</v>
      </c>
      <c r="AB392" t="s">
        <v>387</v>
      </c>
      <c r="AC392" t="s">
        <v>508</v>
      </c>
      <c r="AD392" t="s">
        <v>509</v>
      </c>
    </row>
    <row r="393" spans="1:30" x14ac:dyDescent="0.25">
      <c r="A393" t="s">
        <v>1435</v>
      </c>
      <c r="B393">
        <v>44774</v>
      </c>
      <c r="C393">
        <v>44775</v>
      </c>
      <c r="D393" t="s">
        <v>46</v>
      </c>
      <c r="E393">
        <v>5130</v>
      </c>
      <c r="F393">
        <v>214</v>
      </c>
      <c r="G393">
        <v>0</v>
      </c>
      <c r="H393">
        <v>74</v>
      </c>
      <c r="I393">
        <v>0</v>
      </c>
      <c r="J393">
        <v>100</v>
      </c>
      <c r="K393">
        <v>16</v>
      </c>
      <c r="L393">
        <v>0</v>
      </c>
      <c r="M393">
        <v>0</v>
      </c>
      <c r="N393">
        <v>2</v>
      </c>
      <c r="O393">
        <v>67</v>
      </c>
      <c r="P393">
        <v>74</v>
      </c>
      <c r="Q393">
        <v>0</v>
      </c>
      <c r="R393">
        <v>47</v>
      </c>
      <c r="S393">
        <v>75</v>
      </c>
      <c r="T393">
        <v>42</v>
      </c>
      <c r="U393">
        <v>0</v>
      </c>
      <c r="V393">
        <v>35</v>
      </c>
      <c r="W393">
        <v>42</v>
      </c>
      <c r="X393">
        <v>42</v>
      </c>
      <c r="Y393">
        <v>75</v>
      </c>
      <c r="Z393">
        <v>42</v>
      </c>
      <c r="AA393" t="s">
        <v>47</v>
      </c>
      <c r="AB393" t="s">
        <v>16</v>
      </c>
      <c r="AC393" t="s">
        <v>41</v>
      </c>
      <c r="AD393" t="s">
        <v>42</v>
      </c>
    </row>
    <row r="394" spans="1:30" x14ac:dyDescent="0.25">
      <c r="A394" t="s">
        <v>1435</v>
      </c>
      <c r="B394">
        <v>44774</v>
      </c>
      <c r="C394">
        <v>44775</v>
      </c>
      <c r="D394" t="s">
        <v>24</v>
      </c>
      <c r="E394">
        <v>6362</v>
      </c>
      <c r="F394">
        <v>207</v>
      </c>
      <c r="G394">
        <v>14</v>
      </c>
      <c r="H394">
        <v>41</v>
      </c>
      <c r="I394">
        <v>12</v>
      </c>
      <c r="J394">
        <v>119</v>
      </c>
      <c r="K394">
        <v>3</v>
      </c>
      <c r="L394">
        <v>4</v>
      </c>
      <c r="M394">
        <v>14</v>
      </c>
      <c r="N394">
        <v>15</v>
      </c>
      <c r="O394">
        <v>28</v>
      </c>
      <c r="P394">
        <v>44</v>
      </c>
      <c r="Q394">
        <v>0</v>
      </c>
      <c r="R394">
        <v>29</v>
      </c>
      <c r="S394">
        <v>47</v>
      </c>
      <c r="T394">
        <v>17</v>
      </c>
      <c r="U394">
        <v>1</v>
      </c>
      <c r="V394">
        <v>20</v>
      </c>
      <c r="W394">
        <v>20</v>
      </c>
      <c r="X394">
        <v>16</v>
      </c>
      <c r="Y394">
        <v>48</v>
      </c>
      <c r="Z394">
        <v>20</v>
      </c>
      <c r="AA394" t="s">
        <v>25</v>
      </c>
      <c r="AB394" t="s">
        <v>16</v>
      </c>
      <c r="AC394" t="s">
        <v>18</v>
      </c>
      <c r="AD394" t="s">
        <v>19</v>
      </c>
    </row>
    <row r="395" spans="1:30" x14ac:dyDescent="0.25">
      <c r="A395" t="s">
        <v>1435</v>
      </c>
      <c r="B395">
        <v>44774</v>
      </c>
      <c r="C395">
        <v>44775</v>
      </c>
      <c r="D395" t="s">
        <v>566</v>
      </c>
      <c r="E395">
        <v>12408</v>
      </c>
      <c r="F395">
        <v>600</v>
      </c>
      <c r="G395">
        <v>14</v>
      </c>
      <c r="H395">
        <v>156</v>
      </c>
      <c r="I395">
        <v>1</v>
      </c>
      <c r="J395">
        <v>180</v>
      </c>
      <c r="K395">
        <v>8</v>
      </c>
      <c r="L395">
        <v>29</v>
      </c>
      <c r="M395">
        <v>11</v>
      </c>
      <c r="N395">
        <v>3</v>
      </c>
      <c r="O395">
        <v>121</v>
      </c>
      <c r="P395">
        <v>151</v>
      </c>
      <c r="Q395">
        <v>0</v>
      </c>
      <c r="R395">
        <v>86</v>
      </c>
      <c r="S395">
        <v>153</v>
      </c>
      <c r="T395">
        <v>31</v>
      </c>
      <c r="U395">
        <v>0</v>
      </c>
      <c r="V395">
        <v>38</v>
      </c>
      <c r="W395">
        <v>38</v>
      </c>
      <c r="X395">
        <v>38</v>
      </c>
      <c r="Y395">
        <v>156</v>
      </c>
      <c r="Z395">
        <v>38</v>
      </c>
      <c r="AA395" t="s">
        <v>567</v>
      </c>
      <c r="AB395" t="s">
        <v>387</v>
      </c>
      <c r="AC395" t="s">
        <v>508</v>
      </c>
      <c r="AD395" t="s">
        <v>509</v>
      </c>
    </row>
    <row r="396" spans="1:30" x14ac:dyDescent="0.25">
      <c r="A396" t="s">
        <v>1435</v>
      </c>
      <c r="B396">
        <v>44774</v>
      </c>
      <c r="C396">
        <v>44775</v>
      </c>
      <c r="D396" t="s">
        <v>475</v>
      </c>
      <c r="E396">
        <v>11230</v>
      </c>
      <c r="F396">
        <v>509</v>
      </c>
      <c r="G396">
        <v>0</v>
      </c>
      <c r="H396">
        <v>53</v>
      </c>
      <c r="I396">
        <v>0</v>
      </c>
      <c r="J396">
        <v>173</v>
      </c>
      <c r="K396">
        <v>1</v>
      </c>
      <c r="L396">
        <v>0</v>
      </c>
      <c r="M396">
        <v>0</v>
      </c>
      <c r="N396">
        <v>3</v>
      </c>
      <c r="O396">
        <v>49</v>
      </c>
      <c r="P396">
        <v>58</v>
      </c>
      <c r="Q396">
        <v>0</v>
      </c>
      <c r="R396">
        <v>36</v>
      </c>
      <c r="S396">
        <v>58</v>
      </c>
      <c r="T396">
        <v>25</v>
      </c>
      <c r="U396">
        <v>0</v>
      </c>
      <c r="V396">
        <v>24</v>
      </c>
      <c r="W396">
        <v>26</v>
      </c>
      <c r="X396">
        <v>25</v>
      </c>
      <c r="Y396">
        <v>58</v>
      </c>
      <c r="Z396">
        <v>26</v>
      </c>
      <c r="AA396" t="s">
        <v>476</v>
      </c>
      <c r="AB396" t="s">
        <v>387</v>
      </c>
      <c r="AC396" t="s">
        <v>448</v>
      </c>
      <c r="AD396" t="s">
        <v>449</v>
      </c>
    </row>
    <row r="397" spans="1:30" x14ac:dyDescent="0.25">
      <c r="A397" t="s">
        <v>1435</v>
      </c>
      <c r="B397">
        <v>44774</v>
      </c>
      <c r="C397">
        <v>44775</v>
      </c>
      <c r="D397" t="s">
        <v>14</v>
      </c>
      <c r="E397">
        <v>6072</v>
      </c>
      <c r="F397">
        <v>192</v>
      </c>
      <c r="G397">
        <v>87</v>
      </c>
      <c r="H397">
        <v>111</v>
      </c>
      <c r="I397">
        <v>0</v>
      </c>
      <c r="J397">
        <v>67</v>
      </c>
      <c r="K397">
        <v>18</v>
      </c>
      <c r="L397">
        <v>8</v>
      </c>
      <c r="M397">
        <v>35</v>
      </c>
      <c r="N397">
        <v>28</v>
      </c>
      <c r="O397">
        <v>96</v>
      </c>
      <c r="P397">
        <v>111</v>
      </c>
      <c r="Q397">
        <v>0</v>
      </c>
      <c r="R397">
        <v>49</v>
      </c>
      <c r="S397">
        <v>123</v>
      </c>
      <c r="T397">
        <v>35</v>
      </c>
      <c r="U397">
        <v>0</v>
      </c>
      <c r="V397">
        <v>35</v>
      </c>
      <c r="W397">
        <v>33</v>
      </c>
      <c r="X397">
        <v>35</v>
      </c>
      <c r="Y397">
        <v>127</v>
      </c>
      <c r="Z397">
        <v>35</v>
      </c>
      <c r="AA397" t="s">
        <v>15</v>
      </c>
      <c r="AB397" t="s">
        <v>16</v>
      </c>
      <c r="AC397" t="s">
        <v>90</v>
      </c>
      <c r="AD397" t="s">
        <v>91</v>
      </c>
    </row>
    <row r="398" spans="1:30" x14ac:dyDescent="0.25">
      <c r="A398" t="s">
        <v>1435</v>
      </c>
      <c r="B398">
        <v>44774</v>
      </c>
      <c r="C398">
        <v>44775</v>
      </c>
      <c r="D398" t="s">
        <v>519</v>
      </c>
      <c r="E398">
        <v>6618</v>
      </c>
      <c r="F398">
        <v>319</v>
      </c>
      <c r="G398">
        <v>20</v>
      </c>
      <c r="H398">
        <v>89</v>
      </c>
      <c r="I398">
        <v>1</v>
      </c>
      <c r="J398">
        <v>79</v>
      </c>
      <c r="K398">
        <v>8</v>
      </c>
      <c r="L398">
        <v>17</v>
      </c>
      <c r="M398">
        <v>20</v>
      </c>
      <c r="N398">
        <v>22</v>
      </c>
      <c r="O398">
        <v>50</v>
      </c>
      <c r="P398">
        <v>93</v>
      </c>
      <c r="Q398">
        <v>0</v>
      </c>
      <c r="R398">
        <v>63</v>
      </c>
      <c r="S398">
        <v>93</v>
      </c>
      <c r="T398">
        <v>39</v>
      </c>
      <c r="U398">
        <v>0</v>
      </c>
      <c r="V398">
        <v>40</v>
      </c>
      <c r="W398">
        <v>40</v>
      </c>
      <c r="X398">
        <v>37</v>
      </c>
      <c r="Y398">
        <v>94</v>
      </c>
      <c r="Z398">
        <v>40</v>
      </c>
      <c r="AA398" t="s">
        <v>520</v>
      </c>
      <c r="AB398" t="s">
        <v>387</v>
      </c>
      <c r="AC398" t="s">
        <v>508</v>
      </c>
      <c r="AD398" t="s">
        <v>509</v>
      </c>
    </row>
    <row r="399" spans="1:30" x14ac:dyDescent="0.25">
      <c r="A399" t="s">
        <v>1435</v>
      </c>
      <c r="B399">
        <v>44774</v>
      </c>
      <c r="C399">
        <v>44775</v>
      </c>
      <c r="D399" t="s">
        <v>39</v>
      </c>
      <c r="E399">
        <v>5899</v>
      </c>
      <c r="F399">
        <v>258</v>
      </c>
      <c r="G399">
        <v>16</v>
      </c>
      <c r="H399">
        <v>27</v>
      </c>
      <c r="I399">
        <v>3</v>
      </c>
      <c r="J399">
        <v>75</v>
      </c>
      <c r="K399">
        <v>5</v>
      </c>
      <c r="L399">
        <v>2</v>
      </c>
      <c r="M399">
        <v>10</v>
      </c>
      <c r="N399">
        <v>9</v>
      </c>
      <c r="O399">
        <v>28</v>
      </c>
      <c r="P399">
        <v>26</v>
      </c>
      <c r="Q399">
        <v>0</v>
      </c>
      <c r="R399">
        <v>10</v>
      </c>
      <c r="S399">
        <v>28</v>
      </c>
      <c r="T399">
        <v>10</v>
      </c>
      <c r="U399">
        <v>0</v>
      </c>
      <c r="V399">
        <v>10</v>
      </c>
      <c r="W399">
        <v>10</v>
      </c>
      <c r="X399">
        <v>10</v>
      </c>
      <c r="Y399">
        <v>28</v>
      </c>
      <c r="Z399">
        <v>10</v>
      </c>
      <c r="AA399" t="s">
        <v>40</v>
      </c>
      <c r="AB399" t="s">
        <v>16</v>
      </c>
      <c r="AC399" t="s">
        <v>41</v>
      </c>
      <c r="AD399" t="s">
        <v>42</v>
      </c>
    </row>
    <row r="400" spans="1:30" x14ac:dyDescent="0.25">
      <c r="A400" t="s">
        <v>1435</v>
      </c>
      <c r="B400">
        <v>44774</v>
      </c>
      <c r="C400">
        <v>44775</v>
      </c>
      <c r="D400" t="s">
        <v>525</v>
      </c>
      <c r="E400">
        <v>13978</v>
      </c>
      <c r="F400">
        <v>637</v>
      </c>
      <c r="G400">
        <v>10</v>
      </c>
      <c r="H400">
        <v>133</v>
      </c>
      <c r="I400">
        <v>0</v>
      </c>
      <c r="J400">
        <v>273</v>
      </c>
      <c r="K400">
        <v>10</v>
      </c>
      <c r="L400">
        <v>9</v>
      </c>
      <c r="M400">
        <v>39</v>
      </c>
      <c r="N400">
        <v>101</v>
      </c>
      <c r="O400">
        <v>115</v>
      </c>
      <c r="P400">
        <v>132</v>
      </c>
      <c r="Q400">
        <v>0</v>
      </c>
      <c r="R400">
        <v>92</v>
      </c>
      <c r="S400">
        <v>133</v>
      </c>
      <c r="T400">
        <v>102</v>
      </c>
      <c r="U400">
        <v>1</v>
      </c>
      <c r="V400">
        <v>102</v>
      </c>
      <c r="W400">
        <v>100</v>
      </c>
      <c r="X400">
        <v>98</v>
      </c>
      <c r="Y400">
        <v>133</v>
      </c>
      <c r="Z400">
        <v>102</v>
      </c>
      <c r="AA400" t="s">
        <v>526</v>
      </c>
      <c r="AB400" t="s">
        <v>387</v>
      </c>
      <c r="AC400" t="s">
        <v>508</v>
      </c>
      <c r="AD400" t="s">
        <v>509</v>
      </c>
    </row>
    <row r="401" spans="1:30" x14ac:dyDescent="0.25">
      <c r="A401" t="s">
        <v>1435</v>
      </c>
      <c r="B401">
        <v>44774</v>
      </c>
      <c r="C401">
        <v>44775</v>
      </c>
      <c r="D401" t="s">
        <v>125</v>
      </c>
      <c r="E401">
        <v>3891</v>
      </c>
      <c r="F401">
        <v>129</v>
      </c>
      <c r="G401">
        <v>40</v>
      </c>
      <c r="H401">
        <v>42</v>
      </c>
      <c r="I401">
        <v>0</v>
      </c>
      <c r="J401">
        <v>112</v>
      </c>
      <c r="K401">
        <v>2</v>
      </c>
      <c r="L401">
        <v>1</v>
      </c>
      <c r="M401">
        <v>22</v>
      </c>
      <c r="N401">
        <v>17</v>
      </c>
      <c r="O401">
        <v>35</v>
      </c>
      <c r="P401">
        <v>42</v>
      </c>
      <c r="Q401">
        <v>0</v>
      </c>
      <c r="R401">
        <v>24</v>
      </c>
      <c r="S401">
        <v>41</v>
      </c>
      <c r="T401">
        <v>23</v>
      </c>
      <c r="U401">
        <v>2</v>
      </c>
      <c r="V401">
        <v>23</v>
      </c>
      <c r="W401">
        <v>18</v>
      </c>
      <c r="X401">
        <v>23</v>
      </c>
      <c r="Y401">
        <v>43</v>
      </c>
      <c r="Z401">
        <v>23</v>
      </c>
      <c r="AA401" t="s">
        <v>126</v>
      </c>
      <c r="AB401" t="s">
        <v>16</v>
      </c>
      <c r="AC401" t="s">
        <v>127</v>
      </c>
      <c r="AD401" t="s">
        <v>128</v>
      </c>
    </row>
    <row r="402" spans="1:30" x14ac:dyDescent="0.25">
      <c r="A402" t="s">
        <v>1435</v>
      </c>
      <c r="B402">
        <v>44774</v>
      </c>
      <c r="C402">
        <v>44775</v>
      </c>
      <c r="D402" t="s">
        <v>430</v>
      </c>
      <c r="E402">
        <v>17298</v>
      </c>
      <c r="F402">
        <v>651</v>
      </c>
      <c r="G402">
        <v>1</v>
      </c>
      <c r="H402">
        <v>181</v>
      </c>
      <c r="I402">
        <v>1</v>
      </c>
      <c r="J402">
        <v>197</v>
      </c>
      <c r="K402">
        <v>4</v>
      </c>
      <c r="L402">
        <v>12</v>
      </c>
      <c r="M402">
        <v>4</v>
      </c>
      <c r="N402">
        <v>31</v>
      </c>
      <c r="O402">
        <v>61</v>
      </c>
      <c r="P402">
        <v>194</v>
      </c>
      <c r="Q402">
        <v>3</v>
      </c>
      <c r="R402">
        <v>79</v>
      </c>
      <c r="S402">
        <v>197</v>
      </c>
      <c r="T402">
        <v>48</v>
      </c>
      <c r="U402">
        <v>7</v>
      </c>
      <c r="V402">
        <v>47</v>
      </c>
      <c r="W402">
        <v>39</v>
      </c>
      <c r="X402">
        <v>48</v>
      </c>
      <c r="Y402">
        <v>197</v>
      </c>
      <c r="Z402">
        <v>48</v>
      </c>
      <c r="AA402" t="s">
        <v>431</v>
      </c>
      <c r="AB402" t="s">
        <v>387</v>
      </c>
      <c r="AC402" t="s">
        <v>432</v>
      </c>
      <c r="AD402" t="s">
        <v>433</v>
      </c>
    </row>
    <row r="403" spans="1:30" x14ac:dyDescent="0.25">
      <c r="A403" t="s">
        <v>1435</v>
      </c>
      <c r="B403">
        <v>44774</v>
      </c>
      <c r="C403">
        <v>44775</v>
      </c>
      <c r="D403" t="s">
        <v>469</v>
      </c>
      <c r="E403">
        <v>7250</v>
      </c>
      <c r="F403">
        <v>350</v>
      </c>
      <c r="G403">
        <v>50</v>
      </c>
      <c r="H403">
        <v>112</v>
      </c>
      <c r="I403">
        <v>0</v>
      </c>
      <c r="J403">
        <v>169</v>
      </c>
      <c r="K403">
        <v>0</v>
      </c>
      <c r="L403">
        <v>4</v>
      </c>
      <c r="M403">
        <v>14</v>
      </c>
      <c r="N403">
        <v>46</v>
      </c>
      <c r="O403">
        <v>55</v>
      </c>
      <c r="P403">
        <v>114</v>
      </c>
      <c r="Q403">
        <v>0</v>
      </c>
      <c r="R403">
        <v>72</v>
      </c>
      <c r="S403">
        <v>113</v>
      </c>
      <c r="T403">
        <v>52</v>
      </c>
      <c r="U403">
        <v>0</v>
      </c>
      <c r="V403">
        <v>53</v>
      </c>
      <c r="W403">
        <v>52</v>
      </c>
      <c r="X403">
        <v>53</v>
      </c>
      <c r="Y403">
        <v>114</v>
      </c>
      <c r="Z403">
        <v>55</v>
      </c>
      <c r="AA403" t="s">
        <v>470</v>
      </c>
      <c r="AB403" t="s">
        <v>387</v>
      </c>
      <c r="AC403" t="s">
        <v>448</v>
      </c>
      <c r="AD403" t="s">
        <v>449</v>
      </c>
    </row>
    <row r="404" spans="1:30" x14ac:dyDescent="0.25">
      <c r="A404" t="s">
        <v>1435</v>
      </c>
      <c r="B404">
        <v>44774</v>
      </c>
      <c r="C404">
        <v>44775</v>
      </c>
      <c r="D404" t="s">
        <v>442</v>
      </c>
      <c r="E404">
        <v>20315</v>
      </c>
      <c r="F404">
        <v>867</v>
      </c>
      <c r="G404">
        <v>34</v>
      </c>
      <c r="H404">
        <v>248</v>
      </c>
      <c r="I404">
        <v>1</v>
      </c>
      <c r="J404">
        <v>281</v>
      </c>
      <c r="K404">
        <v>21</v>
      </c>
      <c r="L404">
        <v>22</v>
      </c>
      <c r="M404">
        <v>13</v>
      </c>
      <c r="N404">
        <v>100</v>
      </c>
      <c r="O404">
        <v>187</v>
      </c>
      <c r="P404">
        <v>253</v>
      </c>
      <c r="Q404">
        <v>0</v>
      </c>
      <c r="R404">
        <v>149</v>
      </c>
      <c r="S404">
        <v>258</v>
      </c>
      <c r="T404">
        <v>105</v>
      </c>
      <c r="U404">
        <v>0</v>
      </c>
      <c r="V404">
        <v>104</v>
      </c>
      <c r="W404">
        <v>102</v>
      </c>
      <c r="X404">
        <v>102</v>
      </c>
      <c r="Y404">
        <v>260</v>
      </c>
      <c r="Z404">
        <v>106</v>
      </c>
      <c r="AA404" t="s">
        <v>443</v>
      </c>
      <c r="AB404" t="s">
        <v>387</v>
      </c>
      <c r="AC404" t="s">
        <v>432</v>
      </c>
      <c r="AD404" t="s">
        <v>433</v>
      </c>
    </row>
    <row r="405" spans="1:30" x14ac:dyDescent="0.25">
      <c r="A405" t="s">
        <v>1435</v>
      </c>
      <c r="B405">
        <v>44774</v>
      </c>
      <c r="C405">
        <v>44775</v>
      </c>
      <c r="D405" t="s">
        <v>451</v>
      </c>
      <c r="E405">
        <v>8097</v>
      </c>
      <c r="F405">
        <v>370</v>
      </c>
      <c r="G405">
        <v>0</v>
      </c>
      <c r="H405">
        <v>25</v>
      </c>
      <c r="I405">
        <v>0</v>
      </c>
      <c r="J405">
        <v>275</v>
      </c>
      <c r="K405">
        <v>0</v>
      </c>
      <c r="L405">
        <v>1</v>
      </c>
      <c r="M405">
        <v>0</v>
      </c>
      <c r="N405">
        <v>1</v>
      </c>
      <c r="O405">
        <v>3</v>
      </c>
      <c r="P405">
        <v>28</v>
      </c>
      <c r="Q405">
        <v>0</v>
      </c>
      <c r="R405">
        <v>10</v>
      </c>
      <c r="S405">
        <v>29</v>
      </c>
      <c r="T405">
        <v>18</v>
      </c>
      <c r="U405">
        <v>1</v>
      </c>
      <c r="V405">
        <v>29</v>
      </c>
      <c r="W405">
        <v>25</v>
      </c>
      <c r="X405">
        <v>25</v>
      </c>
      <c r="Y405">
        <v>31</v>
      </c>
      <c r="Z405">
        <v>29</v>
      </c>
      <c r="AA405" t="s">
        <v>452</v>
      </c>
      <c r="AB405" t="s">
        <v>387</v>
      </c>
      <c r="AC405" t="s">
        <v>448</v>
      </c>
      <c r="AD405" t="s">
        <v>449</v>
      </c>
    </row>
    <row r="406" spans="1:30" x14ac:dyDescent="0.25">
      <c r="A406" t="s">
        <v>1435</v>
      </c>
      <c r="B406">
        <v>44774</v>
      </c>
      <c r="C406">
        <v>44775</v>
      </c>
      <c r="D406" t="s">
        <v>385</v>
      </c>
      <c r="E406">
        <v>10243</v>
      </c>
      <c r="F406">
        <v>468</v>
      </c>
      <c r="G406">
        <v>0</v>
      </c>
      <c r="H406">
        <v>46</v>
      </c>
      <c r="I406">
        <v>1</v>
      </c>
      <c r="J406">
        <v>188</v>
      </c>
      <c r="K406">
        <v>2</v>
      </c>
      <c r="L406">
        <v>0</v>
      </c>
      <c r="M406">
        <v>1</v>
      </c>
      <c r="N406">
        <v>11</v>
      </c>
      <c r="O406">
        <v>32</v>
      </c>
      <c r="P406">
        <v>49</v>
      </c>
      <c r="Q406">
        <v>0</v>
      </c>
      <c r="R406">
        <v>27</v>
      </c>
      <c r="S406">
        <v>50</v>
      </c>
      <c r="T406">
        <v>23</v>
      </c>
      <c r="U406">
        <v>0</v>
      </c>
      <c r="V406">
        <v>26</v>
      </c>
      <c r="W406">
        <v>26</v>
      </c>
      <c r="X406">
        <v>27</v>
      </c>
      <c r="Y406">
        <v>50</v>
      </c>
      <c r="Z406">
        <v>28</v>
      </c>
      <c r="AA406" t="s">
        <v>386</v>
      </c>
      <c r="AB406" t="s">
        <v>387</v>
      </c>
      <c r="AC406" t="s">
        <v>389</v>
      </c>
      <c r="AD406" t="s">
        <v>390</v>
      </c>
    </row>
    <row r="407" spans="1:30" x14ac:dyDescent="0.25">
      <c r="A407" t="s">
        <v>1435</v>
      </c>
      <c r="B407">
        <v>44774</v>
      </c>
      <c r="C407">
        <v>44775</v>
      </c>
      <c r="D407" t="s">
        <v>546</v>
      </c>
      <c r="E407">
        <v>5694</v>
      </c>
      <c r="F407">
        <v>199</v>
      </c>
      <c r="G407">
        <v>0</v>
      </c>
      <c r="H407">
        <v>27</v>
      </c>
      <c r="I407">
        <v>0</v>
      </c>
      <c r="J407">
        <v>84</v>
      </c>
      <c r="K407">
        <v>1</v>
      </c>
      <c r="L407">
        <v>0</v>
      </c>
      <c r="M407">
        <v>0</v>
      </c>
      <c r="N407">
        <v>6</v>
      </c>
      <c r="O407">
        <v>14</v>
      </c>
      <c r="P407">
        <v>29</v>
      </c>
      <c r="Q407">
        <v>0</v>
      </c>
      <c r="R407">
        <v>15</v>
      </c>
      <c r="S407">
        <v>30</v>
      </c>
      <c r="T407">
        <v>15</v>
      </c>
      <c r="U407">
        <v>0</v>
      </c>
      <c r="V407">
        <v>23</v>
      </c>
      <c r="W407">
        <v>22</v>
      </c>
      <c r="X407">
        <v>21</v>
      </c>
      <c r="Y407">
        <v>31</v>
      </c>
      <c r="Z407">
        <v>23</v>
      </c>
      <c r="AA407" t="s">
        <v>1476</v>
      </c>
      <c r="AB407" t="s">
        <v>387</v>
      </c>
      <c r="AC407" t="s">
        <v>508</v>
      </c>
      <c r="AD407" t="s">
        <v>509</v>
      </c>
    </row>
    <row r="408" spans="1:30" x14ac:dyDescent="0.25">
      <c r="A408" t="s">
        <v>1435</v>
      </c>
      <c r="B408">
        <v>44774</v>
      </c>
      <c r="C408">
        <v>44775</v>
      </c>
      <c r="D408" t="s">
        <v>496</v>
      </c>
      <c r="E408">
        <v>7058</v>
      </c>
      <c r="F408">
        <v>346</v>
      </c>
      <c r="G408">
        <v>0</v>
      </c>
      <c r="H408">
        <v>51</v>
      </c>
      <c r="I408">
        <v>7</v>
      </c>
      <c r="J408">
        <v>154</v>
      </c>
      <c r="K408">
        <v>1</v>
      </c>
      <c r="L408">
        <v>0</v>
      </c>
      <c r="M408">
        <v>0</v>
      </c>
      <c r="N408">
        <v>0</v>
      </c>
      <c r="O408">
        <v>8</v>
      </c>
      <c r="P408">
        <v>50</v>
      </c>
      <c r="Q408">
        <v>0</v>
      </c>
      <c r="R408">
        <v>24</v>
      </c>
      <c r="S408">
        <v>50</v>
      </c>
      <c r="T408">
        <v>15</v>
      </c>
      <c r="U408">
        <v>0</v>
      </c>
      <c r="V408">
        <v>17</v>
      </c>
      <c r="W408">
        <v>17</v>
      </c>
      <c r="X408">
        <v>19</v>
      </c>
      <c r="Y408">
        <v>52</v>
      </c>
      <c r="Z408">
        <v>19</v>
      </c>
      <c r="AA408" t="s">
        <v>497</v>
      </c>
      <c r="AB408" t="s">
        <v>387</v>
      </c>
      <c r="AC408" t="s">
        <v>448</v>
      </c>
      <c r="AD408" t="s">
        <v>449</v>
      </c>
    </row>
    <row r="409" spans="1:30" x14ac:dyDescent="0.25">
      <c r="A409" t="s">
        <v>1435</v>
      </c>
      <c r="B409">
        <v>44774</v>
      </c>
      <c r="C409">
        <v>44775</v>
      </c>
      <c r="D409" t="s">
        <v>57</v>
      </c>
      <c r="E409">
        <v>5792</v>
      </c>
      <c r="F409">
        <v>136</v>
      </c>
      <c r="G409">
        <v>0</v>
      </c>
      <c r="H409">
        <v>17</v>
      </c>
      <c r="I409">
        <v>0</v>
      </c>
      <c r="J409">
        <v>73</v>
      </c>
      <c r="K409">
        <v>0</v>
      </c>
      <c r="L409">
        <v>0</v>
      </c>
      <c r="M409">
        <v>0</v>
      </c>
      <c r="N409">
        <v>0</v>
      </c>
      <c r="O409">
        <v>3</v>
      </c>
      <c r="P409">
        <v>16</v>
      </c>
      <c r="Q409">
        <v>0</v>
      </c>
      <c r="R409">
        <v>8</v>
      </c>
      <c r="S409">
        <v>17</v>
      </c>
      <c r="T409">
        <v>11</v>
      </c>
      <c r="U409">
        <v>0</v>
      </c>
      <c r="V409">
        <v>19</v>
      </c>
      <c r="W409">
        <v>16</v>
      </c>
      <c r="X409">
        <v>19</v>
      </c>
      <c r="Y409">
        <v>17</v>
      </c>
      <c r="Z409">
        <v>20</v>
      </c>
      <c r="AA409" t="s">
        <v>58</v>
      </c>
      <c r="AB409" t="s">
        <v>16</v>
      </c>
      <c r="AC409" t="s">
        <v>41</v>
      </c>
      <c r="AD409" t="s">
        <v>42</v>
      </c>
    </row>
    <row r="410" spans="1:30" x14ac:dyDescent="0.25">
      <c r="A410" t="s">
        <v>1435</v>
      </c>
      <c r="B410">
        <v>44774</v>
      </c>
      <c r="C410">
        <v>44775</v>
      </c>
      <c r="D410" t="s">
        <v>56</v>
      </c>
      <c r="E410">
        <v>4578</v>
      </c>
      <c r="F410">
        <v>182</v>
      </c>
      <c r="G410">
        <v>22</v>
      </c>
      <c r="H410">
        <v>40</v>
      </c>
      <c r="I410">
        <v>4</v>
      </c>
      <c r="J410">
        <v>71</v>
      </c>
      <c r="K410">
        <v>4</v>
      </c>
      <c r="L410">
        <v>13</v>
      </c>
      <c r="M410">
        <v>30</v>
      </c>
      <c r="N410">
        <v>27</v>
      </c>
      <c r="O410">
        <v>32</v>
      </c>
      <c r="P410">
        <v>44</v>
      </c>
      <c r="Q410">
        <v>2</v>
      </c>
      <c r="R410">
        <v>35</v>
      </c>
      <c r="S410">
        <v>46</v>
      </c>
      <c r="T410">
        <v>33</v>
      </c>
      <c r="U410">
        <v>2</v>
      </c>
      <c r="V410">
        <v>34</v>
      </c>
      <c r="W410">
        <v>33</v>
      </c>
      <c r="X410">
        <v>31</v>
      </c>
      <c r="Y410">
        <v>46</v>
      </c>
      <c r="Z410">
        <v>34</v>
      </c>
    </row>
    <row r="411" spans="1:30" x14ac:dyDescent="0.25">
      <c r="A411" t="s">
        <v>1435</v>
      </c>
      <c r="B411">
        <v>44774</v>
      </c>
      <c r="C411">
        <v>44775</v>
      </c>
      <c r="D411" t="s">
        <v>576</v>
      </c>
      <c r="E411">
        <v>3925</v>
      </c>
      <c r="F411">
        <v>192</v>
      </c>
      <c r="G411">
        <v>1</v>
      </c>
      <c r="H411">
        <v>102</v>
      </c>
      <c r="I411">
        <v>0</v>
      </c>
      <c r="J411">
        <v>64</v>
      </c>
      <c r="K411">
        <v>19</v>
      </c>
      <c r="L411">
        <v>11</v>
      </c>
      <c r="M411">
        <v>29</v>
      </c>
      <c r="N411">
        <v>34</v>
      </c>
      <c r="O411">
        <v>3</v>
      </c>
      <c r="P411">
        <v>103</v>
      </c>
      <c r="Q411">
        <v>0</v>
      </c>
      <c r="R411">
        <v>47</v>
      </c>
      <c r="S411">
        <v>104</v>
      </c>
      <c r="T411">
        <v>44</v>
      </c>
      <c r="U411">
        <v>1</v>
      </c>
      <c r="V411">
        <v>50</v>
      </c>
      <c r="W411">
        <v>49</v>
      </c>
      <c r="X411">
        <v>50</v>
      </c>
      <c r="Y411">
        <v>104</v>
      </c>
      <c r="Z411">
        <v>50</v>
      </c>
      <c r="AA411" t="s">
        <v>577</v>
      </c>
      <c r="AB411" t="s">
        <v>387</v>
      </c>
      <c r="AC411" t="s">
        <v>508</v>
      </c>
      <c r="AD411" t="s">
        <v>509</v>
      </c>
    </row>
    <row r="412" spans="1:30" x14ac:dyDescent="0.25">
      <c r="A412" t="s">
        <v>1435</v>
      </c>
      <c r="B412">
        <v>44774</v>
      </c>
      <c r="C412">
        <v>44775</v>
      </c>
      <c r="D412" t="s">
        <v>78</v>
      </c>
      <c r="E412">
        <v>7604</v>
      </c>
      <c r="F412">
        <v>277</v>
      </c>
      <c r="G412">
        <v>0</v>
      </c>
      <c r="H412">
        <v>103</v>
      </c>
      <c r="I412">
        <v>0</v>
      </c>
      <c r="J412">
        <v>46</v>
      </c>
      <c r="K412">
        <v>1</v>
      </c>
      <c r="L412">
        <v>1</v>
      </c>
      <c r="M412">
        <v>0</v>
      </c>
      <c r="N412">
        <v>1</v>
      </c>
      <c r="O412">
        <v>34</v>
      </c>
      <c r="P412">
        <v>104</v>
      </c>
      <c r="Q412">
        <v>0</v>
      </c>
      <c r="R412">
        <v>53</v>
      </c>
      <c r="S412">
        <v>107</v>
      </c>
      <c r="T412">
        <v>14</v>
      </c>
      <c r="U412">
        <v>0</v>
      </c>
      <c r="V412">
        <v>16</v>
      </c>
      <c r="W412">
        <v>16</v>
      </c>
      <c r="X412">
        <v>16</v>
      </c>
      <c r="Y412">
        <v>107</v>
      </c>
      <c r="Z412">
        <v>16</v>
      </c>
      <c r="AA412" t="s">
        <v>79</v>
      </c>
      <c r="AB412" t="s">
        <v>16</v>
      </c>
      <c r="AC412" t="s">
        <v>69</v>
      </c>
      <c r="AD412" t="s">
        <v>1583</v>
      </c>
    </row>
    <row r="413" spans="1:30" x14ac:dyDescent="0.25">
      <c r="A413" t="s">
        <v>1435</v>
      </c>
      <c r="B413">
        <v>44774</v>
      </c>
      <c r="C413">
        <v>44775</v>
      </c>
      <c r="D413" t="s">
        <v>406</v>
      </c>
      <c r="E413">
        <v>6826</v>
      </c>
      <c r="F413">
        <v>242</v>
      </c>
      <c r="G413">
        <v>7</v>
      </c>
      <c r="H413">
        <v>63</v>
      </c>
      <c r="I413">
        <v>0</v>
      </c>
      <c r="J413">
        <v>83</v>
      </c>
      <c r="K413">
        <v>3</v>
      </c>
      <c r="L413">
        <v>1</v>
      </c>
      <c r="M413">
        <v>5</v>
      </c>
      <c r="N413">
        <v>23</v>
      </c>
      <c r="O413">
        <v>24</v>
      </c>
      <c r="P413">
        <v>61</v>
      </c>
      <c r="Q413">
        <v>1</v>
      </c>
      <c r="R413">
        <v>38</v>
      </c>
      <c r="S413">
        <v>63</v>
      </c>
      <c r="T413">
        <v>27</v>
      </c>
      <c r="U413">
        <v>1</v>
      </c>
      <c r="V413">
        <v>28</v>
      </c>
      <c r="W413">
        <v>28</v>
      </c>
      <c r="X413">
        <v>21</v>
      </c>
      <c r="Y413">
        <v>65</v>
      </c>
      <c r="Z413">
        <v>28</v>
      </c>
      <c r="AA413" t="s">
        <v>407</v>
      </c>
      <c r="AB413" t="s">
        <v>387</v>
      </c>
      <c r="AC413" t="s">
        <v>389</v>
      </c>
      <c r="AD413" t="s">
        <v>390</v>
      </c>
    </row>
    <row r="414" spans="1:30" x14ac:dyDescent="0.25">
      <c r="A414" t="s">
        <v>1435</v>
      </c>
      <c r="B414">
        <v>44774</v>
      </c>
      <c r="C414">
        <v>44775</v>
      </c>
      <c r="D414" t="s">
        <v>550</v>
      </c>
      <c r="E414">
        <v>4498</v>
      </c>
      <c r="F414">
        <v>231</v>
      </c>
      <c r="G414">
        <v>1</v>
      </c>
      <c r="H414">
        <v>56</v>
      </c>
      <c r="I414">
        <v>0</v>
      </c>
      <c r="J414">
        <v>102</v>
      </c>
      <c r="K414">
        <v>2</v>
      </c>
      <c r="L414">
        <v>3</v>
      </c>
      <c r="M414">
        <v>1</v>
      </c>
      <c r="N414">
        <v>8</v>
      </c>
      <c r="O414">
        <v>25</v>
      </c>
      <c r="P414">
        <v>62</v>
      </c>
      <c r="Q414">
        <v>0</v>
      </c>
      <c r="R414">
        <v>42</v>
      </c>
      <c r="S414">
        <v>64</v>
      </c>
      <c r="T414">
        <v>16</v>
      </c>
      <c r="U414">
        <v>0</v>
      </c>
      <c r="V414">
        <v>25</v>
      </c>
      <c r="W414">
        <v>25</v>
      </c>
      <c r="X414">
        <v>24</v>
      </c>
      <c r="Y414">
        <v>64</v>
      </c>
      <c r="Z414">
        <v>25</v>
      </c>
      <c r="AA414" t="s">
        <v>551</v>
      </c>
      <c r="AB414" t="s">
        <v>387</v>
      </c>
      <c r="AC414" t="s">
        <v>508</v>
      </c>
      <c r="AD414" t="s">
        <v>509</v>
      </c>
    </row>
    <row r="415" spans="1:30" x14ac:dyDescent="0.25">
      <c r="A415" t="s">
        <v>1435</v>
      </c>
      <c r="B415">
        <v>44774</v>
      </c>
      <c r="C415">
        <v>44775</v>
      </c>
      <c r="D415" t="s">
        <v>115</v>
      </c>
      <c r="E415">
        <v>9296</v>
      </c>
      <c r="F415">
        <v>298</v>
      </c>
      <c r="G415">
        <v>2</v>
      </c>
      <c r="H415">
        <v>85</v>
      </c>
      <c r="I415">
        <v>2</v>
      </c>
      <c r="J415">
        <v>74</v>
      </c>
      <c r="K415">
        <v>7</v>
      </c>
      <c r="L415">
        <v>3</v>
      </c>
      <c r="M415">
        <v>0</v>
      </c>
      <c r="N415">
        <v>17</v>
      </c>
      <c r="O415">
        <v>64</v>
      </c>
      <c r="P415">
        <v>86</v>
      </c>
      <c r="Q415">
        <v>0</v>
      </c>
      <c r="R415">
        <v>33</v>
      </c>
      <c r="S415">
        <v>88</v>
      </c>
      <c r="T415">
        <v>22</v>
      </c>
      <c r="U415">
        <v>0</v>
      </c>
      <c r="V415">
        <v>26</v>
      </c>
      <c r="W415">
        <v>26</v>
      </c>
      <c r="X415">
        <v>24</v>
      </c>
      <c r="Y415">
        <v>88</v>
      </c>
      <c r="Z415">
        <v>26</v>
      </c>
      <c r="AA415" t="s">
        <v>116</v>
      </c>
      <c r="AB415" t="s">
        <v>16</v>
      </c>
      <c r="AC415" t="s">
        <v>90</v>
      </c>
      <c r="AD415" t="s">
        <v>91</v>
      </c>
    </row>
    <row r="416" spans="1:30" x14ac:dyDescent="0.25">
      <c r="A416" t="s">
        <v>1435</v>
      </c>
      <c r="B416">
        <v>44774</v>
      </c>
      <c r="C416">
        <v>44775</v>
      </c>
      <c r="D416" t="s">
        <v>173</v>
      </c>
      <c r="E416">
        <v>20861</v>
      </c>
      <c r="F416">
        <v>887</v>
      </c>
      <c r="G416">
        <v>2</v>
      </c>
      <c r="H416">
        <v>151</v>
      </c>
      <c r="I416">
        <v>3</v>
      </c>
      <c r="J416">
        <v>439</v>
      </c>
      <c r="K416">
        <v>28</v>
      </c>
      <c r="L416">
        <v>9</v>
      </c>
      <c r="M416">
        <v>2</v>
      </c>
      <c r="N416">
        <v>17</v>
      </c>
      <c r="O416">
        <v>110</v>
      </c>
      <c r="P416">
        <v>163</v>
      </c>
      <c r="Q416">
        <v>1</v>
      </c>
      <c r="R416">
        <v>106</v>
      </c>
      <c r="S416">
        <v>173</v>
      </c>
      <c r="T416">
        <v>156</v>
      </c>
      <c r="U416">
        <v>2</v>
      </c>
      <c r="V416">
        <v>163</v>
      </c>
      <c r="W416">
        <v>153</v>
      </c>
      <c r="X416">
        <v>159</v>
      </c>
      <c r="Y416">
        <v>175</v>
      </c>
      <c r="Z416">
        <v>164</v>
      </c>
      <c r="AA416" t="s">
        <v>174</v>
      </c>
      <c r="AB416" t="s">
        <v>16</v>
      </c>
      <c r="AC416" t="s">
        <v>168</v>
      </c>
      <c r="AD416" t="s">
        <v>1473</v>
      </c>
    </row>
    <row r="417" spans="1:30" x14ac:dyDescent="0.25">
      <c r="A417" t="s">
        <v>1435</v>
      </c>
      <c r="B417">
        <v>44774</v>
      </c>
      <c r="C417">
        <v>44775</v>
      </c>
      <c r="D417" t="s">
        <v>147</v>
      </c>
      <c r="E417">
        <v>6981</v>
      </c>
      <c r="F417">
        <v>304</v>
      </c>
      <c r="G417">
        <v>2</v>
      </c>
      <c r="H417">
        <v>40</v>
      </c>
      <c r="I417">
        <v>0</v>
      </c>
      <c r="J417">
        <v>140</v>
      </c>
      <c r="K417">
        <v>3</v>
      </c>
      <c r="L417">
        <v>0</v>
      </c>
      <c r="M417">
        <v>2</v>
      </c>
      <c r="N417">
        <v>7</v>
      </c>
      <c r="O417">
        <v>31</v>
      </c>
      <c r="P417">
        <v>40</v>
      </c>
      <c r="Q417">
        <v>5</v>
      </c>
      <c r="R417">
        <v>25</v>
      </c>
      <c r="S417">
        <v>42</v>
      </c>
      <c r="T417">
        <v>9</v>
      </c>
      <c r="U417">
        <v>0</v>
      </c>
      <c r="V417">
        <v>10</v>
      </c>
      <c r="W417">
        <v>10</v>
      </c>
      <c r="X417">
        <v>9</v>
      </c>
      <c r="Y417">
        <v>43</v>
      </c>
      <c r="Z417">
        <v>10</v>
      </c>
      <c r="AA417" t="s">
        <v>148</v>
      </c>
      <c r="AB417" t="s">
        <v>16</v>
      </c>
      <c r="AC417" t="s">
        <v>127</v>
      </c>
      <c r="AD417" t="s">
        <v>128</v>
      </c>
    </row>
    <row r="418" spans="1:30" x14ac:dyDescent="0.25">
      <c r="A418" t="s">
        <v>1435</v>
      </c>
      <c r="B418">
        <v>44774</v>
      </c>
      <c r="C418">
        <v>44775</v>
      </c>
      <c r="D418" t="s">
        <v>110</v>
      </c>
      <c r="E418">
        <v>4998</v>
      </c>
      <c r="F418">
        <v>148</v>
      </c>
      <c r="G418">
        <v>14</v>
      </c>
      <c r="H418">
        <v>25</v>
      </c>
      <c r="I418">
        <v>0</v>
      </c>
      <c r="J418">
        <v>33</v>
      </c>
      <c r="K418">
        <v>1</v>
      </c>
      <c r="L418">
        <v>1</v>
      </c>
      <c r="M418">
        <v>4</v>
      </c>
      <c r="N418">
        <v>7</v>
      </c>
      <c r="O418">
        <v>18</v>
      </c>
      <c r="P418">
        <v>20</v>
      </c>
      <c r="Q418">
        <v>1</v>
      </c>
      <c r="R418">
        <v>18</v>
      </c>
      <c r="S418">
        <v>25</v>
      </c>
      <c r="T418">
        <v>4</v>
      </c>
      <c r="U418">
        <v>0</v>
      </c>
      <c r="V418">
        <v>7</v>
      </c>
      <c r="W418">
        <v>7</v>
      </c>
      <c r="X418">
        <v>7</v>
      </c>
      <c r="Y418">
        <v>25</v>
      </c>
      <c r="Z418">
        <v>7</v>
      </c>
      <c r="AA418" t="s">
        <v>111</v>
      </c>
      <c r="AB418" t="s">
        <v>16</v>
      </c>
      <c r="AC418" t="s">
        <v>90</v>
      </c>
      <c r="AD418" t="s">
        <v>91</v>
      </c>
    </row>
    <row r="419" spans="1:30" x14ac:dyDescent="0.25">
      <c r="A419" t="s">
        <v>1435</v>
      </c>
      <c r="B419">
        <v>44774</v>
      </c>
      <c r="C419">
        <v>44775</v>
      </c>
      <c r="D419" t="s">
        <v>457</v>
      </c>
      <c r="E419">
        <v>3582</v>
      </c>
      <c r="F419">
        <v>131</v>
      </c>
      <c r="G419">
        <v>0</v>
      </c>
      <c r="H419">
        <v>27</v>
      </c>
      <c r="I419">
        <v>0</v>
      </c>
      <c r="J419">
        <v>69</v>
      </c>
      <c r="K419">
        <v>0</v>
      </c>
      <c r="L419">
        <v>0</v>
      </c>
      <c r="M419">
        <v>2</v>
      </c>
      <c r="N419">
        <v>10</v>
      </c>
      <c r="O419">
        <v>20</v>
      </c>
      <c r="P419">
        <v>27</v>
      </c>
      <c r="Q419">
        <v>0</v>
      </c>
      <c r="R419">
        <v>15</v>
      </c>
      <c r="S419">
        <v>26</v>
      </c>
      <c r="T419">
        <v>24</v>
      </c>
      <c r="U419">
        <v>0</v>
      </c>
      <c r="V419">
        <v>34</v>
      </c>
      <c r="W419">
        <v>31</v>
      </c>
      <c r="X419">
        <v>33</v>
      </c>
      <c r="Y419">
        <v>27</v>
      </c>
      <c r="Z419">
        <v>34</v>
      </c>
      <c r="AA419" t="s">
        <v>458</v>
      </c>
      <c r="AB419" t="s">
        <v>387</v>
      </c>
      <c r="AC419" t="s">
        <v>448</v>
      </c>
      <c r="AD419" t="s">
        <v>449</v>
      </c>
    </row>
    <row r="420" spans="1:30" x14ac:dyDescent="0.25">
      <c r="A420" t="s">
        <v>1435</v>
      </c>
      <c r="B420">
        <v>44774</v>
      </c>
      <c r="C420">
        <v>44775</v>
      </c>
      <c r="D420" t="s">
        <v>542</v>
      </c>
      <c r="E420">
        <v>3463</v>
      </c>
      <c r="F420">
        <v>110</v>
      </c>
      <c r="G420">
        <v>1</v>
      </c>
      <c r="H420">
        <v>11</v>
      </c>
      <c r="I420">
        <v>0</v>
      </c>
      <c r="J420">
        <v>73</v>
      </c>
      <c r="K420">
        <v>3</v>
      </c>
      <c r="L420">
        <v>5</v>
      </c>
      <c r="M420">
        <v>0</v>
      </c>
      <c r="N420">
        <v>14</v>
      </c>
      <c r="O420">
        <v>8</v>
      </c>
      <c r="P420">
        <v>11</v>
      </c>
      <c r="Q420">
        <v>0</v>
      </c>
      <c r="R420">
        <v>9</v>
      </c>
      <c r="S420">
        <v>11</v>
      </c>
      <c r="T420">
        <v>14</v>
      </c>
      <c r="U420">
        <v>0</v>
      </c>
      <c r="V420">
        <v>14</v>
      </c>
      <c r="W420">
        <v>14</v>
      </c>
      <c r="X420">
        <v>14</v>
      </c>
      <c r="Y420">
        <v>11</v>
      </c>
      <c r="Z420">
        <v>14</v>
      </c>
      <c r="AA420" t="s">
        <v>1475</v>
      </c>
      <c r="AB420" t="s">
        <v>387</v>
      </c>
      <c r="AC420" t="s">
        <v>508</v>
      </c>
      <c r="AD420" t="s">
        <v>509</v>
      </c>
    </row>
    <row r="421" spans="1:30" x14ac:dyDescent="0.25">
      <c r="A421" t="s">
        <v>1435</v>
      </c>
      <c r="B421">
        <v>44774</v>
      </c>
      <c r="C421">
        <v>44775</v>
      </c>
      <c r="D421" t="s">
        <v>74</v>
      </c>
      <c r="E421">
        <v>19556</v>
      </c>
      <c r="F421">
        <v>629</v>
      </c>
      <c r="G421">
        <v>4</v>
      </c>
      <c r="H421">
        <v>100</v>
      </c>
      <c r="I421">
        <v>4</v>
      </c>
      <c r="J421">
        <v>187</v>
      </c>
      <c r="K421">
        <v>30</v>
      </c>
      <c r="L421">
        <v>7</v>
      </c>
      <c r="M421">
        <v>2</v>
      </c>
      <c r="N421">
        <v>35</v>
      </c>
      <c r="O421">
        <v>36</v>
      </c>
      <c r="P421">
        <v>108</v>
      </c>
      <c r="Q421">
        <v>5</v>
      </c>
      <c r="R421">
        <v>51</v>
      </c>
      <c r="S421">
        <v>110</v>
      </c>
      <c r="T421">
        <v>52</v>
      </c>
      <c r="U421">
        <v>4</v>
      </c>
      <c r="V421">
        <v>49</v>
      </c>
      <c r="W421">
        <v>53</v>
      </c>
      <c r="X421">
        <v>51</v>
      </c>
      <c r="Y421">
        <v>110</v>
      </c>
      <c r="Z421">
        <v>53</v>
      </c>
      <c r="AA421" t="s">
        <v>1412</v>
      </c>
      <c r="AB421" t="s">
        <v>16</v>
      </c>
      <c r="AC421" t="s">
        <v>69</v>
      </c>
      <c r="AD421" t="s">
        <v>1583</v>
      </c>
    </row>
    <row r="422" spans="1:30" x14ac:dyDescent="0.25">
      <c r="A422" t="s">
        <v>1435</v>
      </c>
      <c r="B422">
        <v>44774</v>
      </c>
      <c r="C422">
        <v>44775</v>
      </c>
      <c r="D422" t="s">
        <v>481</v>
      </c>
      <c r="E422">
        <v>3451</v>
      </c>
      <c r="F422">
        <v>137</v>
      </c>
      <c r="G422">
        <v>0</v>
      </c>
      <c r="H422">
        <v>16</v>
      </c>
      <c r="I422">
        <v>0</v>
      </c>
      <c r="J422">
        <v>53</v>
      </c>
      <c r="K422">
        <v>0</v>
      </c>
      <c r="L422">
        <v>0</v>
      </c>
      <c r="M422">
        <v>0</v>
      </c>
      <c r="N422">
        <v>0</v>
      </c>
      <c r="O422">
        <v>0</v>
      </c>
      <c r="P422">
        <v>16</v>
      </c>
      <c r="Q422">
        <v>0</v>
      </c>
      <c r="R422">
        <v>5</v>
      </c>
      <c r="S422">
        <v>15</v>
      </c>
      <c r="T422">
        <v>0</v>
      </c>
      <c r="U422">
        <v>0</v>
      </c>
      <c r="V422">
        <v>2</v>
      </c>
      <c r="W422">
        <v>3</v>
      </c>
      <c r="X422">
        <v>3</v>
      </c>
      <c r="Y422">
        <v>16</v>
      </c>
      <c r="Z422">
        <v>3</v>
      </c>
      <c r="AA422" t="s">
        <v>482</v>
      </c>
      <c r="AB422" t="s">
        <v>387</v>
      </c>
      <c r="AC422" t="s">
        <v>448</v>
      </c>
      <c r="AD422" t="s">
        <v>449</v>
      </c>
    </row>
    <row r="423" spans="1:30" x14ac:dyDescent="0.25">
      <c r="A423" t="s">
        <v>1435</v>
      </c>
      <c r="B423">
        <v>44774</v>
      </c>
      <c r="C423">
        <v>44775</v>
      </c>
      <c r="D423" t="s">
        <v>142</v>
      </c>
      <c r="E423">
        <v>9675</v>
      </c>
      <c r="F423">
        <v>386</v>
      </c>
      <c r="G423">
        <v>0</v>
      </c>
      <c r="H423">
        <v>23</v>
      </c>
      <c r="I423">
        <v>1</v>
      </c>
      <c r="J423">
        <v>158</v>
      </c>
      <c r="K423">
        <v>2</v>
      </c>
      <c r="L423">
        <v>1</v>
      </c>
      <c r="M423">
        <v>0</v>
      </c>
      <c r="N423">
        <v>4</v>
      </c>
      <c r="O423">
        <v>16</v>
      </c>
      <c r="P423">
        <v>26</v>
      </c>
      <c r="Q423">
        <v>0</v>
      </c>
      <c r="R423">
        <v>13</v>
      </c>
      <c r="S423">
        <v>27</v>
      </c>
      <c r="T423">
        <v>7</v>
      </c>
      <c r="U423">
        <v>0</v>
      </c>
      <c r="V423">
        <v>11</v>
      </c>
      <c r="W423">
        <v>8</v>
      </c>
      <c r="X423">
        <v>12</v>
      </c>
      <c r="Y423">
        <v>28</v>
      </c>
      <c r="Z423">
        <v>12</v>
      </c>
      <c r="AA423" t="s">
        <v>143</v>
      </c>
      <c r="AB423" t="s">
        <v>16</v>
      </c>
      <c r="AC423" t="s">
        <v>127</v>
      </c>
      <c r="AD423" t="s">
        <v>128</v>
      </c>
    </row>
    <row r="424" spans="1:30" x14ac:dyDescent="0.25">
      <c r="A424" t="s">
        <v>1435</v>
      </c>
      <c r="B424">
        <v>44774</v>
      </c>
      <c r="C424">
        <v>44775</v>
      </c>
      <c r="D424" t="s">
        <v>137</v>
      </c>
      <c r="E424">
        <v>5416</v>
      </c>
      <c r="F424">
        <v>199</v>
      </c>
      <c r="G424">
        <v>18</v>
      </c>
      <c r="H424">
        <v>68</v>
      </c>
      <c r="I424">
        <v>1</v>
      </c>
      <c r="J424">
        <v>79</v>
      </c>
      <c r="K424">
        <v>2</v>
      </c>
      <c r="L424">
        <v>2</v>
      </c>
      <c r="M424">
        <v>9</v>
      </c>
      <c r="N424">
        <v>7</v>
      </c>
      <c r="O424">
        <v>18</v>
      </c>
      <c r="P424">
        <v>65</v>
      </c>
      <c r="Q424">
        <v>13</v>
      </c>
      <c r="R424">
        <v>35</v>
      </c>
      <c r="S424">
        <v>69</v>
      </c>
      <c r="T424">
        <v>13</v>
      </c>
      <c r="U424">
        <v>4</v>
      </c>
      <c r="V424">
        <v>19</v>
      </c>
      <c r="W424">
        <v>20</v>
      </c>
      <c r="X424">
        <v>22</v>
      </c>
      <c r="Y424">
        <v>69</v>
      </c>
      <c r="Z424">
        <v>23</v>
      </c>
      <c r="AA424" t="s">
        <v>138</v>
      </c>
      <c r="AB424" t="s">
        <v>16</v>
      </c>
      <c r="AC424" t="s">
        <v>127</v>
      </c>
      <c r="AD424" t="s">
        <v>128</v>
      </c>
    </row>
    <row r="425" spans="1:30" x14ac:dyDescent="0.25">
      <c r="A425" t="s">
        <v>1435</v>
      </c>
      <c r="B425">
        <v>44774</v>
      </c>
      <c r="C425">
        <v>44775</v>
      </c>
      <c r="D425" t="s">
        <v>412</v>
      </c>
      <c r="E425">
        <v>4011</v>
      </c>
      <c r="F425">
        <v>117</v>
      </c>
      <c r="G425">
        <v>0</v>
      </c>
      <c r="H425">
        <v>31</v>
      </c>
      <c r="I425">
        <v>0</v>
      </c>
      <c r="J425">
        <v>48</v>
      </c>
      <c r="K425">
        <v>1</v>
      </c>
      <c r="L425">
        <v>0</v>
      </c>
      <c r="M425">
        <v>0</v>
      </c>
      <c r="N425">
        <v>3</v>
      </c>
      <c r="O425">
        <v>23</v>
      </c>
      <c r="P425">
        <v>32</v>
      </c>
      <c r="Q425">
        <v>0</v>
      </c>
      <c r="R425">
        <v>8</v>
      </c>
      <c r="S425">
        <v>36</v>
      </c>
      <c r="T425">
        <v>19</v>
      </c>
      <c r="U425">
        <v>0</v>
      </c>
      <c r="V425">
        <v>23</v>
      </c>
      <c r="W425">
        <v>21</v>
      </c>
      <c r="X425">
        <v>20</v>
      </c>
      <c r="Y425">
        <v>36</v>
      </c>
      <c r="Z425">
        <v>23</v>
      </c>
      <c r="AA425" t="s">
        <v>413</v>
      </c>
      <c r="AB425" t="s">
        <v>387</v>
      </c>
      <c r="AC425" t="s">
        <v>389</v>
      </c>
      <c r="AD425" t="s">
        <v>390</v>
      </c>
    </row>
    <row r="426" spans="1:30" x14ac:dyDescent="0.25">
      <c r="A426" t="s">
        <v>1435</v>
      </c>
      <c r="B426">
        <v>44774</v>
      </c>
      <c r="C426">
        <v>44775</v>
      </c>
      <c r="D426" t="s">
        <v>100</v>
      </c>
      <c r="E426">
        <v>3175</v>
      </c>
      <c r="F426">
        <v>92</v>
      </c>
      <c r="G426">
        <v>4</v>
      </c>
      <c r="H426">
        <v>16</v>
      </c>
      <c r="I426">
        <v>0</v>
      </c>
      <c r="J426">
        <v>35</v>
      </c>
      <c r="K426">
        <v>0</v>
      </c>
      <c r="L426">
        <v>0</v>
      </c>
      <c r="M426">
        <v>0</v>
      </c>
      <c r="N426">
        <v>1</v>
      </c>
      <c r="O426">
        <v>8</v>
      </c>
      <c r="P426">
        <v>16</v>
      </c>
      <c r="Q426">
        <v>3</v>
      </c>
      <c r="R426">
        <v>8</v>
      </c>
      <c r="S426">
        <v>16</v>
      </c>
      <c r="T426">
        <v>1</v>
      </c>
      <c r="U426">
        <v>0</v>
      </c>
      <c r="V426">
        <v>3</v>
      </c>
      <c r="W426">
        <v>3</v>
      </c>
      <c r="X426">
        <v>2</v>
      </c>
      <c r="Y426">
        <v>16</v>
      </c>
      <c r="Z426">
        <v>3</v>
      </c>
      <c r="AA426" t="s">
        <v>101</v>
      </c>
      <c r="AB426" t="s">
        <v>16</v>
      </c>
      <c r="AC426" t="s">
        <v>90</v>
      </c>
      <c r="AD426" t="s">
        <v>91</v>
      </c>
    </row>
    <row r="427" spans="1:30" x14ac:dyDescent="0.25">
      <c r="A427" t="s">
        <v>1435</v>
      </c>
      <c r="B427">
        <v>44774</v>
      </c>
      <c r="C427">
        <v>44775</v>
      </c>
      <c r="D427" t="s">
        <v>571</v>
      </c>
      <c r="E427">
        <v>3351</v>
      </c>
      <c r="F427">
        <v>162</v>
      </c>
      <c r="G427">
        <v>0</v>
      </c>
      <c r="H427">
        <v>3</v>
      </c>
      <c r="I427">
        <v>0</v>
      </c>
      <c r="J427">
        <v>50</v>
      </c>
      <c r="K427">
        <v>0</v>
      </c>
      <c r="L427">
        <v>0</v>
      </c>
      <c r="M427">
        <v>0</v>
      </c>
      <c r="N427">
        <v>0</v>
      </c>
      <c r="O427">
        <v>1</v>
      </c>
      <c r="P427">
        <v>9</v>
      </c>
      <c r="Q427">
        <v>1</v>
      </c>
      <c r="R427">
        <v>2</v>
      </c>
      <c r="S427">
        <v>9</v>
      </c>
      <c r="T427">
        <v>0</v>
      </c>
      <c r="U427">
        <v>0</v>
      </c>
      <c r="V427">
        <v>3</v>
      </c>
      <c r="W427">
        <v>3</v>
      </c>
      <c r="X427">
        <v>3</v>
      </c>
      <c r="Y427">
        <v>9</v>
      </c>
      <c r="Z427">
        <v>3</v>
      </c>
      <c r="AA427" t="s">
        <v>572</v>
      </c>
      <c r="AB427" t="s">
        <v>387</v>
      </c>
      <c r="AC427" t="s">
        <v>508</v>
      </c>
      <c r="AD427" t="s">
        <v>509</v>
      </c>
    </row>
    <row r="428" spans="1:30" x14ac:dyDescent="0.25">
      <c r="A428" t="s">
        <v>1435</v>
      </c>
      <c r="B428">
        <v>44774</v>
      </c>
      <c r="C428">
        <v>44775</v>
      </c>
      <c r="D428" t="s">
        <v>515</v>
      </c>
      <c r="E428">
        <v>4547</v>
      </c>
      <c r="F428">
        <v>205</v>
      </c>
      <c r="G428">
        <v>0</v>
      </c>
      <c r="H428">
        <v>8</v>
      </c>
      <c r="I428">
        <v>0</v>
      </c>
      <c r="J428">
        <v>105</v>
      </c>
      <c r="K428">
        <v>0</v>
      </c>
      <c r="L428">
        <v>0</v>
      </c>
      <c r="M428">
        <v>0</v>
      </c>
      <c r="N428">
        <v>1</v>
      </c>
      <c r="O428">
        <v>0</v>
      </c>
      <c r="P428">
        <v>20</v>
      </c>
      <c r="Q428">
        <v>0</v>
      </c>
      <c r="R428">
        <v>7</v>
      </c>
      <c r="S428">
        <v>21</v>
      </c>
      <c r="T428">
        <v>4</v>
      </c>
      <c r="U428">
        <v>0</v>
      </c>
      <c r="V428">
        <v>17</v>
      </c>
      <c r="W428">
        <v>17</v>
      </c>
      <c r="X428">
        <v>17</v>
      </c>
      <c r="Y428">
        <v>21</v>
      </c>
      <c r="Z428">
        <v>17</v>
      </c>
      <c r="AA428" t="s">
        <v>1598</v>
      </c>
      <c r="AB428" t="s">
        <v>387</v>
      </c>
      <c r="AC428" t="s">
        <v>508</v>
      </c>
      <c r="AD428" t="s">
        <v>509</v>
      </c>
    </row>
    <row r="429" spans="1:30" x14ac:dyDescent="0.25">
      <c r="A429" t="s">
        <v>1435</v>
      </c>
      <c r="B429">
        <v>44774</v>
      </c>
      <c r="C429">
        <v>44775</v>
      </c>
      <c r="D429" t="s">
        <v>501</v>
      </c>
      <c r="E429">
        <v>2913</v>
      </c>
      <c r="F429">
        <v>116</v>
      </c>
      <c r="G429">
        <v>33</v>
      </c>
      <c r="H429">
        <v>40</v>
      </c>
      <c r="I429">
        <v>0</v>
      </c>
      <c r="J429">
        <v>48</v>
      </c>
      <c r="K429">
        <v>3</v>
      </c>
      <c r="L429">
        <v>1</v>
      </c>
      <c r="M429">
        <v>20</v>
      </c>
      <c r="N429">
        <v>22</v>
      </c>
      <c r="O429">
        <v>31</v>
      </c>
      <c r="P429">
        <v>39</v>
      </c>
      <c r="Q429">
        <v>0</v>
      </c>
      <c r="R429">
        <v>29</v>
      </c>
      <c r="S429">
        <v>40</v>
      </c>
      <c r="T429">
        <v>22</v>
      </c>
      <c r="U429">
        <v>1</v>
      </c>
      <c r="V429">
        <v>23</v>
      </c>
      <c r="W429">
        <v>20</v>
      </c>
      <c r="X429">
        <v>23</v>
      </c>
      <c r="Y429">
        <v>41</v>
      </c>
      <c r="Z429">
        <v>23</v>
      </c>
      <c r="AA429" t="s">
        <v>502</v>
      </c>
      <c r="AB429" t="s">
        <v>387</v>
      </c>
      <c r="AC429" t="s">
        <v>448</v>
      </c>
      <c r="AD429" t="s">
        <v>449</v>
      </c>
    </row>
    <row r="430" spans="1:30" x14ac:dyDescent="0.25">
      <c r="A430" t="s">
        <v>1435</v>
      </c>
      <c r="B430">
        <v>44774</v>
      </c>
      <c r="C430">
        <v>44775</v>
      </c>
      <c r="D430" t="s">
        <v>105</v>
      </c>
      <c r="E430">
        <v>5973</v>
      </c>
      <c r="F430">
        <v>218</v>
      </c>
      <c r="G430">
        <v>14</v>
      </c>
      <c r="H430">
        <v>55</v>
      </c>
      <c r="I430">
        <v>0</v>
      </c>
      <c r="J430">
        <v>81</v>
      </c>
      <c r="K430">
        <v>2</v>
      </c>
      <c r="L430">
        <v>1</v>
      </c>
      <c r="M430">
        <v>2</v>
      </c>
      <c r="N430">
        <v>3</v>
      </c>
      <c r="O430">
        <v>5</v>
      </c>
      <c r="P430">
        <v>54</v>
      </c>
      <c r="Q430">
        <v>0</v>
      </c>
      <c r="R430">
        <v>17</v>
      </c>
      <c r="S430">
        <v>55</v>
      </c>
      <c r="T430">
        <v>13</v>
      </c>
      <c r="U430">
        <v>0</v>
      </c>
      <c r="V430">
        <v>15</v>
      </c>
      <c r="W430">
        <v>12</v>
      </c>
      <c r="X430">
        <v>15</v>
      </c>
      <c r="Y430">
        <v>55</v>
      </c>
      <c r="Z430">
        <v>15</v>
      </c>
      <c r="AA430" t="s">
        <v>106</v>
      </c>
      <c r="AB430" t="s">
        <v>16</v>
      </c>
      <c r="AC430" t="s">
        <v>90</v>
      </c>
      <c r="AD430" t="s">
        <v>91</v>
      </c>
    </row>
    <row r="431" spans="1:30" x14ac:dyDescent="0.25">
      <c r="A431" t="s">
        <v>1435</v>
      </c>
      <c r="B431">
        <v>44774</v>
      </c>
      <c r="C431">
        <v>44775</v>
      </c>
      <c r="D431" t="s">
        <v>513</v>
      </c>
      <c r="E431">
        <v>9452</v>
      </c>
      <c r="F431">
        <v>400</v>
      </c>
      <c r="G431">
        <v>0</v>
      </c>
      <c r="H431">
        <v>75</v>
      </c>
      <c r="I431">
        <v>0</v>
      </c>
      <c r="J431">
        <v>106</v>
      </c>
      <c r="K431">
        <v>4</v>
      </c>
      <c r="L431">
        <v>4</v>
      </c>
      <c r="M431">
        <v>0</v>
      </c>
      <c r="N431">
        <v>4</v>
      </c>
      <c r="O431">
        <v>30</v>
      </c>
      <c r="P431">
        <v>78</v>
      </c>
      <c r="Q431">
        <v>0</v>
      </c>
      <c r="R431">
        <v>50</v>
      </c>
      <c r="S431">
        <v>79</v>
      </c>
      <c r="T431">
        <v>4</v>
      </c>
      <c r="U431">
        <v>0</v>
      </c>
      <c r="V431">
        <v>27</v>
      </c>
      <c r="W431">
        <v>27</v>
      </c>
      <c r="X431">
        <v>24</v>
      </c>
      <c r="Y431">
        <v>82</v>
      </c>
      <c r="Z431">
        <v>27</v>
      </c>
      <c r="AA431" t="s">
        <v>514</v>
      </c>
      <c r="AB431" t="s">
        <v>387</v>
      </c>
      <c r="AC431" t="s">
        <v>508</v>
      </c>
      <c r="AD431" t="s">
        <v>509</v>
      </c>
    </row>
    <row r="432" spans="1:30" x14ac:dyDescent="0.25">
      <c r="A432" t="s">
        <v>1435</v>
      </c>
      <c r="B432">
        <v>44774</v>
      </c>
      <c r="C432">
        <v>44775</v>
      </c>
      <c r="D432" t="s">
        <v>166</v>
      </c>
      <c r="E432">
        <v>5407</v>
      </c>
      <c r="F432">
        <v>136</v>
      </c>
      <c r="G432">
        <v>0</v>
      </c>
      <c r="H432">
        <v>23</v>
      </c>
      <c r="I432">
        <v>0</v>
      </c>
      <c r="J432">
        <v>61</v>
      </c>
      <c r="K432">
        <v>2</v>
      </c>
      <c r="L432">
        <v>1</v>
      </c>
      <c r="M432">
        <v>0</v>
      </c>
      <c r="N432">
        <v>10</v>
      </c>
      <c r="O432">
        <v>4</v>
      </c>
      <c r="P432">
        <v>23</v>
      </c>
      <c r="Q432">
        <v>1</v>
      </c>
      <c r="R432">
        <v>32</v>
      </c>
      <c r="S432">
        <v>58</v>
      </c>
      <c r="T432">
        <v>17</v>
      </c>
      <c r="U432">
        <v>0</v>
      </c>
      <c r="V432">
        <v>18</v>
      </c>
      <c r="W432">
        <v>29</v>
      </c>
      <c r="X432">
        <v>19</v>
      </c>
      <c r="Y432">
        <v>72</v>
      </c>
      <c r="Z432">
        <v>32</v>
      </c>
      <c r="AA432" t="s">
        <v>167</v>
      </c>
      <c r="AB432" t="s">
        <v>16</v>
      </c>
      <c r="AC432" t="s">
        <v>168</v>
      </c>
      <c r="AD432" t="s">
        <v>1473</v>
      </c>
    </row>
    <row r="433" spans="1:30" x14ac:dyDescent="0.25">
      <c r="A433" t="s">
        <v>1435</v>
      </c>
      <c r="B433">
        <v>44774</v>
      </c>
      <c r="C433">
        <v>44775</v>
      </c>
      <c r="D433" t="s">
        <v>555</v>
      </c>
      <c r="E433">
        <v>5193</v>
      </c>
      <c r="F433">
        <v>214</v>
      </c>
      <c r="G433">
        <v>10</v>
      </c>
      <c r="H433">
        <v>61</v>
      </c>
      <c r="I433">
        <v>0</v>
      </c>
      <c r="J433">
        <v>76</v>
      </c>
      <c r="K433">
        <v>16</v>
      </c>
      <c r="L433">
        <v>2</v>
      </c>
      <c r="M433">
        <v>10</v>
      </c>
      <c r="N433">
        <v>38</v>
      </c>
      <c r="O433">
        <v>9</v>
      </c>
      <c r="P433">
        <v>66</v>
      </c>
      <c r="Q433">
        <v>2</v>
      </c>
      <c r="R433">
        <v>50</v>
      </c>
      <c r="S433">
        <v>68</v>
      </c>
      <c r="T433">
        <v>41</v>
      </c>
      <c r="U433">
        <v>0</v>
      </c>
      <c r="V433">
        <v>43</v>
      </c>
      <c r="W433">
        <v>43</v>
      </c>
      <c r="X433">
        <v>40</v>
      </c>
      <c r="Y433">
        <v>68</v>
      </c>
      <c r="Z433">
        <v>43</v>
      </c>
      <c r="AA433" t="s">
        <v>1450</v>
      </c>
      <c r="AB433" t="s">
        <v>387</v>
      </c>
      <c r="AC433" t="s">
        <v>508</v>
      </c>
      <c r="AD433" t="s">
        <v>509</v>
      </c>
    </row>
    <row r="434" spans="1:30" x14ac:dyDescent="0.25">
      <c r="A434" t="s">
        <v>1435</v>
      </c>
      <c r="B434">
        <v>44805</v>
      </c>
      <c r="C434">
        <v>44806</v>
      </c>
      <c r="D434" t="s">
        <v>940</v>
      </c>
      <c r="E434">
        <v>9678</v>
      </c>
      <c r="F434">
        <v>444</v>
      </c>
      <c r="G434">
        <v>0</v>
      </c>
      <c r="H434">
        <v>70</v>
      </c>
      <c r="I434">
        <v>1</v>
      </c>
      <c r="J434">
        <v>86</v>
      </c>
      <c r="K434">
        <v>3</v>
      </c>
      <c r="L434">
        <v>0</v>
      </c>
      <c r="M434">
        <v>1</v>
      </c>
      <c r="N434">
        <v>13</v>
      </c>
      <c r="O434">
        <v>7</v>
      </c>
      <c r="P434">
        <v>69</v>
      </c>
      <c r="Q434">
        <v>0</v>
      </c>
      <c r="R434">
        <v>36</v>
      </c>
      <c r="S434">
        <v>93</v>
      </c>
      <c r="T434">
        <v>22</v>
      </c>
      <c r="U434">
        <v>0</v>
      </c>
      <c r="V434">
        <v>31</v>
      </c>
      <c r="W434">
        <v>31</v>
      </c>
      <c r="X434">
        <v>31</v>
      </c>
      <c r="Y434">
        <v>99</v>
      </c>
      <c r="Z434">
        <v>32</v>
      </c>
      <c r="AA434" t="s">
        <v>941</v>
      </c>
      <c r="AB434" t="s">
        <v>803</v>
      </c>
      <c r="AC434" t="s">
        <v>942</v>
      </c>
      <c r="AD434" t="s">
        <v>943</v>
      </c>
    </row>
    <row r="435" spans="1:30" x14ac:dyDescent="0.25">
      <c r="A435" t="s">
        <v>1435</v>
      </c>
      <c r="B435">
        <v>44805</v>
      </c>
      <c r="C435">
        <v>44806</v>
      </c>
      <c r="D435" t="s">
        <v>930</v>
      </c>
      <c r="E435">
        <v>10630</v>
      </c>
      <c r="F435">
        <v>372</v>
      </c>
      <c r="G435">
        <v>2</v>
      </c>
      <c r="H435">
        <v>114</v>
      </c>
      <c r="I435">
        <v>18</v>
      </c>
      <c r="J435">
        <v>51</v>
      </c>
      <c r="K435">
        <v>3</v>
      </c>
      <c r="L435">
        <v>8</v>
      </c>
      <c r="M435">
        <v>1</v>
      </c>
      <c r="N435">
        <v>17</v>
      </c>
      <c r="O435">
        <v>87</v>
      </c>
      <c r="P435">
        <v>128</v>
      </c>
      <c r="Q435">
        <v>0</v>
      </c>
      <c r="R435">
        <v>63</v>
      </c>
      <c r="S435">
        <v>129</v>
      </c>
      <c r="T435">
        <v>18</v>
      </c>
      <c r="U435">
        <v>0</v>
      </c>
      <c r="V435">
        <v>18</v>
      </c>
      <c r="W435">
        <v>18</v>
      </c>
      <c r="X435">
        <v>18</v>
      </c>
      <c r="Y435">
        <v>129</v>
      </c>
      <c r="Z435">
        <v>18</v>
      </c>
      <c r="AA435" t="s">
        <v>931</v>
      </c>
      <c r="AB435" t="s">
        <v>803</v>
      </c>
      <c r="AC435" t="s">
        <v>897</v>
      </c>
      <c r="AD435" t="s">
        <v>898</v>
      </c>
    </row>
    <row r="436" spans="1:30" x14ac:dyDescent="0.25">
      <c r="A436" t="s">
        <v>1435</v>
      </c>
      <c r="B436">
        <v>44805</v>
      </c>
      <c r="C436">
        <v>44806</v>
      </c>
      <c r="D436" t="s">
        <v>948</v>
      </c>
      <c r="E436">
        <v>9635</v>
      </c>
      <c r="F436">
        <v>409</v>
      </c>
      <c r="G436">
        <v>0</v>
      </c>
      <c r="H436">
        <v>35</v>
      </c>
      <c r="I436">
        <v>0</v>
      </c>
      <c r="J436">
        <v>110</v>
      </c>
      <c r="K436">
        <v>0</v>
      </c>
      <c r="L436">
        <v>0</v>
      </c>
      <c r="M436">
        <v>0</v>
      </c>
      <c r="N436">
        <v>1</v>
      </c>
      <c r="O436">
        <v>14</v>
      </c>
      <c r="P436">
        <v>61</v>
      </c>
      <c r="Q436">
        <v>1</v>
      </c>
      <c r="R436">
        <v>21</v>
      </c>
      <c r="S436">
        <v>62</v>
      </c>
      <c r="T436">
        <v>3</v>
      </c>
      <c r="U436">
        <v>0</v>
      </c>
      <c r="V436">
        <v>17</v>
      </c>
      <c r="W436">
        <v>9</v>
      </c>
      <c r="X436">
        <v>17</v>
      </c>
      <c r="Y436">
        <v>63</v>
      </c>
      <c r="Z436">
        <v>17</v>
      </c>
      <c r="AA436" t="s">
        <v>949</v>
      </c>
      <c r="AB436" t="s">
        <v>803</v>
      </c>
      <c r="AC436" t="s">
        <v>942</v>
      </c>
      <c r="AD436" t="s">
        <v>943</v>
      </c>
    </row>
    <row r="437" spans="1:30" x14ac:dyDescent="0.25">
      <c r="A437" t="s">
        <v>1435</v>
      </c>
      <c r="B437">
        <v>44805</v>
      </c>
      <c r="C437">
        <v>44806</v>
      </c>
      <c r="D437" t="s">
        <v>991</v>
      </c>
      <c r="E437">
        <v>9625</v>
      </c>
      <c r="F437">
        <v>468</v>
      </c>
      <c r="G437">
        <v>1</v>
      </c>
      <c r="H437">
        <v>213</v>
      </c>
      <c r="I437">
        <v>1</v>
      </c>
      <c r="J437">
        <v>122</v>
      </c>
      <c r="K437">
        <v>0</v>
      </c>
      <c r="L437">
        <v>23</v>
      </c>
      <c r="M437">
        <v>0</v>
      </c>
      <c r="N437">
        <v>43</v>
      </c>
      <c r="O437">
        <v>155</v>
      </c>
      <c r="P437">
        <v>214</v>
      </c>
      <c r="Q437">
        <v>0</v>
      </c>
      <c r="R437">
        <v>125</v>
      </c>
      <c r="S437">
        <v>212</v>
      </c>
      <c r="T437">
        <v>53</v>
      </c>
      <c r="U437">
        <v>0</v>
      </c>
      <c r="V437">
        <v>53</v>
      </c>
      <c r="W437">
        <v>56</v>
      </c>
      <c r="X437">
        <v>54</v>
      </c>
      <c r="Y437">
        <v>214</v>
      </c>
      <c r="Z437">
        <v>56</v>
      </c>
      <c r="AA437" t="s">
        <v>992</v>
      </c>
      <c r="AB437" t="s">
        <v>803</v>
      </c>
      <c r="AC437" t="s">
        <v>942</v>
      </c>
      <c r="AD437" t="s">
        <v>943</v>
      </c>
    </row>
    <row r="438" spans="1:30" x14ac:dyDescent="0.25">
      <c r="A438" t="s">
        <v>1435</v>
      </c>
      <c r="B438">
        <v>44805</v>
      </c>
      <c r="C438">
        <v>44806</v>
      </c>
      <c r="D438" t="s">
        <v>968</v>
      </c>
      <c r="E438">
        <v>5840</v>
      </c>
      <c r="F438">
        <v>266</v>
      </c>
      <c r="G438">
        <v>43</v>
      </c>
      <c r="H438">
        <v>74</v>
      </c>
      <c r="I438">
        <v>1</v>
      </c>
      <c r="J438">
        <v>43</v>
      </c>
      <c r="K438">
        <v>0</v>
      </c>
      <c r="L438">
        <v>0</v>
      </c>
      <c r="M438">
        <v>1</v>
      </c>
      <c r="N438">
        <v>7</v>
      </c>
      <c r="O438">
        <v>46</v>
      </c>
      <c r="P438">
        <v>74</v>
      </c>
      <c r="Q438">
        <v>41</v>
      </c>
      <c r="R438">
        <v>50</v>
      </c>
      <c r="S438">
        <v>74</v>
      </c>
      <c r="T438">
        <v>7</v>
      </c>
      <c r="U438">
        <v>0</v>
      </c>
      <c r="V438">
        <v>7</v>
      </c>
      <c r="W438">
        <v>7</v>
      </c>
      <c r="X438">
        <v>6</v>
      </c>
      <c r="Y438">
        <v>74</v>
      </c>
      <c r="Z438">
        <v>7</v>
      </c>
      <c r="AA438" t="s">
        <v>969</v>
      </c>
      <c r="AB438" t="s">
        <v>803</v>
      </c>
      <c r="AC438" t="s">
        <v>942</v>
      </c>
      <c r="AD438" t="s">
        <v>943</v>
      </c>
    </row>
    <row r="439" spans="1:30" x14ac:dyDescent="0.25">
      <c r="A439" t="s">
        <v>1435</v>
      </c>
      <c r="B439">
        <v>44805</v>
      </c>
      <c r="C439">
        <v>44806</v>
      </c>
      <c r="D439" t="s">
        <v>996</v>
      </c>
      <c r="E439">
        <v>14488</v>
      </c>
      <c r="F439">
        <v>553</v>
      </c>
      <c r="G439">
        <v>0</v>
      </c>
      <c r="H439">
        <v>237</v>
      </c>
      <c r="I439">
        <v>1</v>
      </c>
      <c r="J439">
        <v>154</v>
      </c>
      <c r="K439">
        <v>6</v>
      </c>
      <c r="L439">
        <v>11</v>
      </c>
      <c r="M439">
        <v>1</v>
      </c>
      <c r="N439">
        <v>21</v>
      </c>
      <c r="O439">
        <v>109</v>
      </c>
      <c r="P439">
        <v>237</v>
      </c>
      <c r="Q439">
        <v>10</v>
      </c>
      <c r="R439">
        <v>84</v>
      </c>
      <c r="S439">
        <v>242</v>
      </c>
      <c r="T439">
        <v>30</v>
      </c>
      <c r="U439">
        <v>14</v>
      </c>
      <c r="V439">
        <v>24</v>
      </c>
      <c r="W439">
        <v>31</v>
      </c>
      <c r="X439">
        <v>30</v>
      </c>
      <c r="Y439">
        <v>243</v>
      </c>
      <c r="Z439">
        <v>31</v>
      </c>
      <c r="AA439" t="s">
        <v>997</v>
      </c>
      <c r="AB439" t="s">
        <v>803</v>
      </c>
      <c r="AC439" t="s">
        <v>998</v>
      </c>
      <c r="AD439" t="s">
        <v>999</v>
      </c>
    </row>
    <row r="440" spans="1:30" x14ac:dyDescent="0.25">
      <c r="A440" t="s">
        <v>1435</v>
      </c>
      <c r="B440">
        <v>44805</v>
      </c>
      <c r="C440">
        <v>44806</v>
      </c>
      <c r="D440" t="s">
        <v>924</v>
      </c>
      <c r="E440">
        <v>5876</v>
      </c>
      <c r="F440">
        <v>202</v>
      </c>
      <c r="G440">
        <v>3</v>
      </c>
      <c r="H440">
        <v>67</v>
      </c>
      <c r="I440">
        <v>4</v>
      </c>
      <c r="J440">
        <v>47</v>
      </c>
      <c r="K440">
        <v>0</v>
      </c>
      <c r="L440">
        <v>0</v>
      </c>
      <c r="M440">
        <v>0</v>
      </c>
      <c r="N440">
        <v>0</v>
      </c>
      <c r="O440">
        <v>44</v>
      </c>
      <c r="P440">
        <v>72</v>
      </c>
      <c r="Q440">
        <v>0</v>
      </c>
      <c r="R440">
        <v>43</v>
      </c>
      <c r="S440">
        <v>71</v>
      </c>
      <c r="T440">
        <v>8</v>
      </c>
      <c r="U440">
        <v>1</v>
      </c>
      <c r="V440">
        <v>14</v>
      </c>
      <c r="W440">
        <v>14</v>
      </c>
      <c r="X440">
        <v>13</v>
      </c>
      <c r="Y440">
        <v>72</v>
      </c>
      <c r="Z440">
        <v>14</v>
      </c>
      <c r="AA440" t="s">
        <v>925</v>
      </c>
      <c r="AB440" t="s">
        <v>803</v>
      </c>
      <c r="AC440" t="s">
        <v>897</v>
      </c>
      <c r="AD440" t="s">
        <v>898</v>
      </c>
    </row>
    <row r="441" spans="1:30" x14ac:dyDescent="0.25">
      <c r="A441" t="s">
        <v>1435</v>
      </c>
      <c r="B441">
        <v>44805</v>
      </c>
      <c r="C441">
        <v>44806</v>
      </c>
      <c r="D441" t="s">
        <v>903</v>
      </c>
      <c r="E441">
        <v>15712</v>
      </c>
      <c r="F441">
        <v>572</v>
      </c>
      <c r="G441">
        <v>23</v>
      </c>
      <c r="H441">
        <v>177</v>
      </c>
      <c r="I441">
        <v>0</v>
      </c>
      <c r="J441">
        <v>71</v>
      </c>
      <c r="K441">
        <v>1</v>
      </c>
      <c r="L441">
        <v>0</v>
      </c>
      <c r="M441">
        <v>5</v>
      </c>
      <c r="N441">
        <v>2</v>
      </c>
      <c r="O441">
        <v>2</v>
      </c>
      <c r="P441">
        <v>184</v>
      </c>
      <c r="Q441">
        <v>11</v>
      </c>
      <c r="R441">
        <v>108</v>
      </c>
      <c r="S441">
        <v>191</v>
      </c>
      <c r="T441">
        <v>6</v>
      </c>
      <c r="U441">
        <v>2</v>
      </c>
      <c r="V441">
        <v>37</v>
      </c>
      <c r="W441">
        <v>35</v>
      </c>
      <c r="X441">
        <v>37</v>
      </c>
      <c r="Y441">
        <v>192</v>
      </c>
      <c r="Z441">
        <v>37</v>
      </c>
      <c r="AA441" t="s">
        <v>904</v>
      </c>
      <c r="AB441" t="s">
        <v>803</v>
      </c>
      <c r="AC441" t="s">
        <v>1451</v>
      </c>
      <c r="AD441" t="s">
        <v>1452</v>
      </c>
    </row>
    <row r="442" spans="1:30" x14ac:dyDescent="0.25">
      <c r="A442" t="s">
        <v>1435</v>
      </c>
      <c r="B442">
        <v>44805</v>
      </c>
      <c r="C442">
        <v>44806</v>
      </c>
      <c r="D442" t="s">
        <v>973</v>
      </c>
      <c r="E442">
        <v>4879</v>
      </c>
      <c r="F442">
        <v>233</v>
      </c>
      <c r="G442">
        <v>0</v>
      </c>
      <c r="H442">
        <v>98</v>
      </c>
      <c r="I442">
        <v>0</v>
      </c>
      <c r="J442">
        <v>42</v>
      </c>
      <c r="K442">
        <v>4</v>
      </c>
      <c r="L442">
        <v>3</v>
      </c>
      <c r="M442">
        <v>0</v>
      </c>
      <c r="N442">
        <v>20</v>
      </c>
      <c r="O442">
        <v>61</v>
      </c>
      <c r="P442">
        <v>98</v>
      </c>
      <c r="Q442">
        <v>0</v>
      </c>
      <c r="R442">
        <v>61</v>
      </c>
      <c r="S442">
        <v>98</v>
      </c>
      <c r="T442">
        <v>21</v>
      </c>
      <c r="U442">
        <v>0</v>
      </c>
      <c r="V442">
        <v>22</v>
      </c>
      <c r="W442">
        <v>22</v>
      </c>
      <c r="X442">
        <v>22</v>
      </c>
      <c r="Y442">
        <v>98</v>
      </c>
      <c r="Z442">
        <v>22</v>
      </c>
      <c r="AA442" t="s">
        <v>974</v>
      </c>
      <c r="AB442" t="s">
        <v>803</v>
      </c>
      <c r="AC442" t="s">
        <v>942</v>
      </c>
      <c r="AD442" t="s">
        <v>943</v>
      </c>
    </row>
    <row r="443" spans="1:30" x14ac:dyDescent="0.25">
      <c r="A443" t="s">
        <v>1435</v>
      </c>
      <c r="B443">
        <v>44805</v>
      </c>
      <c r="C443">
        <v>44806</v>
      </c>
      <c r="D443" t="s">
        <v>959</v>
      </c>
      <c r="E443">
        <v>7943</v>
      </c>
      <c r="F443">
        <v>311</v>
      </c>
      <c r="G443">
        <v>0</v>
      </c>
      <c r="H443">
        <v>32</v>
      </c>
      <c r="I443">
        <v>1</v>
      </c>
      <c r="J443">
        <v>72</v>
      </c>
      <c r="K443">
        <v>5</v>
      </c>
      <c r="L443">
        <v>1</v>
      </c>
      <c r="M443">
        <v>1</v>
      </c>
      <c r="N443">
        <v>16</v>
      </c>
      <c r="O443">
        <v>6</v>
      </c>
      <c r="P443">
        <v>39</v>
      </c>
      <c r="Q443">
        <v>0</v>
      </c>
      <c r="R443">
        <v>22</v>
      </c>
      <c r="S443">
        <v>42</v>
      </c>
      <c r="T443">
        <v>26</v>
      </c>
      <c r="U443">
        <v>0</v>
      </c>
      <c r="V443">
        <v>28</v>
      </c>
      <c r="W443">
        <v>27</v>
      </c>
      <c r="X443">
        <v>27</v>
      </c>
      <c r="Y443">
        <v>43</v>
      </c>
      <c r="Z443">
        <v>29</v>
      </c>
      <c r="AA443" t="s">
        <v>960</v>
      </c>
      <c r="AB443" t="s">
        <v>803</v>
      </c>
      <c r="AC443" t="s">
        <v>942</v>
      </c>
      <c r="AD443" t="s">
        <v>943</v>
      </c>
    </row>
    <row r="444" spans="1:30" x14ac:dyDescent="0.25">
      <c r="A444" t="s">
        <v>1435</v>
      </c>
      <c r="B444">
        <v>44805</v>
      </c>
      <c r="C444">
        <v>44806</v>
      </c>
      <c r="D444" t="s">
        <v>157</v>
      </c>
      <c r="E444">
        <v>5593</v>
      </c>
      <c r="F444">
        <v>140</v>
      </c>
      <c r="G444">
        <v>0</v>
      </c>
      <c r="H444">
        <v>17</v>
      </c>
      <c r="I444">
        <v>0</v>
      </c>
      <c r="J444">
        <v>54</v>
      </c>
      <c r="K444">
        <v>1</v>
      </c>
      <c r="L444">
        <v>0</v>
      </c>
      <c r="M444">
        <v>0</v>
      </c>
      <c r="N444">
        <v>0</v>
      </c>
      <c r="O444">
        <v>0</v>
      </c>
      <c r="P444">
        <v>17</v>
      </c>
      <c r="Q444">
        <v>0</v>
      </c>
      <c r="R444">
        <v>6</v>
      </c>
      <c r="S444">
        <v>16</v>
      </c>
      <c r="T444">
        <v>1</v>
      </c>
      <c r="U444">
        <v>0</v>
      </c>
      <c r="V444">
        <v>12</v>
      </c>
      <c r="W444">
        <v>10</v>
      </c>
      <c r="X444">
        <v>11</v>
      </c>
      <c r="Y444">
        <v>17</v>
      </c>
      <c r="Z444">
        <v>12</v>
      </c>
      <c r="AA444" t="s">
        <v>158</v>
      </c>
      <c r="AB444" t="s">
        <v>16</v>
      </c>
      <c r="AC444" t="s">
        <v>127</v>
      </c>
      <c r="AD444" t="s">
        <v>128</v>
      </c>
    </row>
    <row r="445" spans="1:30" x14ac:dyDescent="0.25">
      <c r="A445" t="s">
        <v>1435</v>
      </c>
      <c r="B445">
        <v>44805</v>
      </c>
      <c r="C445">
        <v>44806</v>
      </c>
      <c r="D445" t="s">
        <v>826</v>
      </c>
      <c r="E445">
        <v>6320</v>
      </c>
      <c r="F445">
        <v>210</v>
      </c>
      <c r="G445">
        <v>50</v>
      </c>
      <c r="H445">
        <v>59</v>
      </c>
      <c r="I445">
        <v>0</v>
      </c>
      <c r="J445">
        <v>20</v>
      </c>
      <c r="K445">
        <v>0</v>
      </c>
      <c r="L445">
        <v>0</v>
      </c>
      <c r="M445">
        <v>1</v>
      </c>
      <c r="N445">
        <v>1</v>
      </c>
      <c r="O445">
        <v>49</v>
      </c>
      <c r="P445">
        <v>57</v>
      </c>
      <c r="Q445">
        <v>0</v>
      </c>
      <c r="R445">
        <v>40</v>
      </c>
      <c r="S445">
        <v>59</v>
      </c>
      <c r="T445">
        <v>2</v>
      </c>
      <c r="U445">
        <v>0</v>
      </c>
      <c r="V445">
        <v>5</v>
      </c>
      <c r="W445">
        <v>5</v>
      </c>
      <c r="X445">
        <v>5</v>
      </c>
      <c r="Y445">
        <v>59</v>
      </c>
      <c r="Z445">
        <v>5</v>
      </c>
      <c r="AA445" t="s">
        <v>827</v>
      </c>
      <c r="AB445" t="s">
        <v>803</v>
      </c>
      <c r="AC445" t="s">
        <v>805</v>
      </c>
      <c r="AD445" t="s">
        <v>806</v>
      </c>
    </row>
    <row r="446" spans="1:30" x14ac:dyDescent="0.25">
      <c r="A446" t="s">
        <v>1435</v>
      </c>
      <c r="B446">
        <v>44805</v>
      </c>
      <c r="C446">
        <v>44806</v>
      </c>
      <c r="D446" t="s">
        <v>887</v>
      </c>
      <c r="E446">
        <v>6605</v>
      </c>
      <c r="F446">
        <v>277</v>
      </c>
      <c r="G446">
        <v>1</v>
      </c>
      <c r="H446">
        <v>94</v>
      </c>
      <c r="I446">
        <v>1</v>
      </c>
      <c r="J446">
        <v>91</v>
      </c>
      <c r="K446">
        <v>17</v>
      </c>
      <c r="L446">
        <v>1</v>
      </c>
      <c r="M446">
        <v>1</v>
      </c>
      <c r="N446">
        <v>26</v>
      </c>
      <c r="O446">
        <v>89</v>
      </c>
      <c r="P446">
        <v>97</v>
      </c>
      <c r="Q446">
        <v>1</v>
      </c>
      <c r="R446">
        <v>41</v>
      </c>
      <c r="S446">
        <v>98</v>
      </c>
      <c r="T446">
        <v>29</v>
      </c>
      <c r="U446">
        <v>0</v>
      </c>
      <c r="V446">
        <v>30</v>
      </c>
      <c r="W446">
        <v>23</v>
      </c>
      <c r="X446">
        <v>31</v>
      </c>
      <c r="Y446">
        <v>99</v>
      </c>
      <c r="Z446">
        <v>31</v>
      </c>
      <c r="AA446" t="s">
        <v>888</v>
      </c>
      <c r="AB446" t="s">
        <v>803</v>
      </c>
      <c r="AC446" t="s">
        <v>849</v>
      </c>
      <c r="AD446" t="s">
        <v>850</v>
      </c>
    </row>
    <row r="447" spans="1:30" x14ac:dyDescent="0.25">
      <c r="A447" t="s">
        <v>1435</v>
      </c>
      <c r="B447">
        <v>44805</v>
      </c>
      <c r="C447">
        <v>44806</v>
      </c>
      <c r="D447" t="s">
        <v>876</v>
      </c>
      <c r="E447">
        <v>15324</v>
      </c>
      <c r="F447">
        <v>535</v>
      </c>
      <c r="G447">
        <v>6</v>
      </c>
      <c r="H447">
        <v>286</v>
      </c>
      <c r="I447">
        <v>0</v>
      </c>
      <c r="J447">
        <v>125</v>
      </c>
      <c r="K447">
        <v>0</v>
      </c>
      <c r="L447">
        <v>1</v>
      </c>
      <c r="M447">
        <v>0</v>
      </c>
      <c r="N447">
        <v>3</v>
      </c>
      <c r="O447">
        <v>18</v>
      </c>
      <c r="P447">
        <v>292</v>
      </c>
      <c r="Q447">
        <v>0</v>
      </c>
      <c r="R447">
        <v>102</v>
      </c>
      <c r="S447">
        <v>296</v>
      </c>
      <c r="T447">
        <v>9</v>
      </c>
      <c r="U447">
        <v>0</v>
      </c>
      <c r="V447">
        <v>9</v>
      </c>
      <c r="W447">
        <v>8</v>
      </c>
      <c r="X447">
        <v>10</v>
      </c>
      <c r="Y447">
        <v>296</v>
      </c>
      <c r="Z447">
        <v>10</v>
      </c>
      <c r="AA447" t="s">
        <v>877</v>
      </c>
      <c r="AB447" t="s">
        <v>803</v>
      </c>
      <c r="AC447" t="s">
        <v>1451</v>
      </c>
      <c r="AD447" t="s">
        <v>1452</v>
      </c>
    </row>
    <row r="448" spans="1:30" x14ac:dyDescent="0.25">
      <c r="A448" t="s">
        <v>1435</v>
      </c>
      <c r="B448">
        <v>44805</v>
      </c>
      <c r="C448">
        <v>44806</v>
      </c>
      <c r="D448" t="s">
        <v>462</v>
      </c>
      <c r="E448">
        <v>3220</v>
      </c>
      <c r="F448">
        <v>109</v>
      </c>
      <c r="G448">
        <v>0</v>
      </c>
      <c r="H448">
        <v>49</v>
      </c>
      <c r="I448">
        <v>0</v>
      </c>
      <c r="J448">
        <v>81</v>
      </c>
      <c r="K448">
        <v>1</v>
      </c>
      <c r="L448">
        <v>0</v>
      </c>
      <c r="M448">
        <v>0</v>
      </c>
      <c r="N448">
        <v>54</v>
      </c>
      <c r="O448">
        <v>2</v>
      </c>
      <c r="P448">
        <v>50</v>
      </c>
      <c r="Q448">
        <v>0</v>
      </c>
      <c r="R448">
        <v>16</v>
      </c>
      <c r="S448">
        <v>50</v>
      </c>
      <c r="T448">
        <v>55</v>
      </c>
      <c r="U448">
        <v>1</v>
      </c>
      <c r="V448">
        <v>54</v>
      </c>
      <c r="W448">
        <v>49</v>
      </c>
      <c r="X448">
        <v>52</v>
      </c>
      <c r="Y448">
        <v>50</v>
      </c>
      <c r="Z448">
        <v>55</v>
      </c>
      <c r="AA448" t="s">
        <v>463</v>
      </c>
      <c r="AB448" t="s">
        <v>387</v>
      </c>
      <c r="AC448" t="s">
        <v>448</v>
      </c>
      <c r="AD448" t="s">
        <v>449</v>
      </c>
    </row>
    <row r="449" spans="1:30" x14ac:dyDescent="0.25">
      <c r="A449" t="s">
        <v>1435</v>
      </c>
      <c r="B449">
        <v>44805</v>
      </c>
      <c r="C449">
        <v>44806</v>
      </c>
      <c r="D449" t="s">
        <v>560</v>
      </c>
      <c r="E449">
        <v>5302</v>
      </c>
      <c r="F449">
        <v>235</v>
      </c>
      <c r="G449">
        <v>8</v>
      </c>
      <c r="H449">
        <v>122</v>
      </c>
      <c r="I449">
        <v>4</v>
      </c>
      <c r="J449">
        <v>86</v>
      </c>
      <c r="K449">
        <v>7</v>
      </c>
      <c r="L449">
        <v>2</v>
      </c>
      <c r="M449">
        <v>10</v>
      </c>
      <c r="N449">
        <v>39</v>
      </c>
      <c r="O449">
        <v>31</v>
      </c>
      <c r="P449">
        <v>121</v>
      </c>
      <c r="Q449">
        <v>1</v>
      </c>
      <c r="R449">
        <v>49</v>
      </c>
      <c r="S449">
        <v>123</v>
      </c>
      <c r="T449">
        <v>38</v>
      </c>
      <c r="U449">
        <v>0</v>
      </c>
      <c r="V449">
        <v>43</v>
      </c>
      <c r="W449">
        <v>42</v>
      </c>
      <c r="X449">
        <v>39</v>
      </c>
      <c r="Y449">
        <v>123</v>
      </c>
      <c r="Z449">
        <v>43</v>
      </c>
      <c r="AA449" t="s">
        <v>561</v>
      </c>
      <c r="AB449" t="s">
        <v>387</v>
      </c>
      <c r="AC449" t="s">
        <v>508</v>
      </c>
      <c r="AD449" t="s">
        <v>509</v>
      </c>
    </row>
    <row r="450" spans="1:30" x14ac:dyDescent="0.25">
      <c r="A450" t="s">
        <v>1435</v>
      </c>
      <c r="B450">
        <v>44805</v>
      </c>
      <c r="C450">
        <v>44806</v>
      </c>
      <c r="D450" t="s">
        <v>425</v>
      </c>
      <c r="E450">
        <v>3491</v>
      </c>
      <c r="F450">
        <v>133</v>
      </c>
      <c r="G450">
        <v>1</v>
      </c>
      <c r="H450">
        <v>44</v>
      </c>
      <c r="I450">
        <v>0</v>
      </c>
      <c r="J450">
        <v>50</v>
      </c>
      <c r="K450">
        <v>0</v>
      </c>
      <c r="L450">
        <v>0</v>
      </c>
      <c r="M450">
        <v>0</v>
      </c>
      <c r="N450">
        <v>1</v>
      </c>
      <c r="O450">
        <v>21</v>
      </c>
      <c r="P450">
        <v>44</v>
      </c>
      <c r="Q450">
        <v>0</v>
      </c>
      <c r="R450">
        <v>21</v>
      </c>
      <c r="S450">
        <v>43</v>
      </c>
      <c r="T450">
        <v>14</v>
      </c>
      <c r="U450">
        <v>0</v>
      </c>
      <c r="V450">
        <v>14</v>
      </c>
      <c r="W450">
        <v>15</v>
      </c>
      <c r="X450">
        <v>17</v>
      </c>
      <c r="Y450">
        <v>44</v>
      </c>
      <c r="Z450">
        <v>17</v>
      </c>
      <c r="AA450" t="s">
        <v>426</v>
      </c>
      <c r="AB450" t="s">
        <v>387</v>
      </c>
      <c r="AC450" t="s">
        <v>508</v>
      </c>
      <c r="AD450" t="s">
        <v>509</v>
      </c>
    </row>
    <row r="451" spans="1:30" x14ac:dyDescent="0.25">
      <c r="A451" t="s">
        <v>1435</v>
      </c>
      <c r="B451">
        <v>44805</v>
      </c>
      <c r="C451">
        <v>44806</v>
      </c>
      <c r="D451" t="s">
        <v>152</v>
      </c>
      <c r="E451">
        <v>3915</v>
      </c>
      <c r="F451">
        <v>99</v>
      </c>
      <c r="G451">
        <v>0</v>
      </c>
      <c r="H451">
        <v>13</v>
      </c>
      <c r="I451">
        <v>0</v>
      </c>
      <c r="J451">
        <v>24</v>
      </c>
      <c r="K451">
        <v>0</v>
      </c>
      <c r="L451">
        <v>1</v>
      </c>
      <c r="M451">
        <v>0</v>
      </c>
      <c r="N451">
        <v>6</v>
      </c>
      <c r="O451">
        <v>0</v>
      </c>
      <c r="P451">
        <v>20</v>
      </c>
      <c r="Q451">
        <v>0</v>
      </c>
      <c r="R451">
        <v>14</v>
      </c>
      <c r="S451">
        <v>20</v>
      </c>
      <c r="T451">
        <v>6</v>
      </c>
      <c r="U451">
        <v>0</v>
      </c>
      <c r="V451">
        <v>6</v>
      </c>
      <c r="W451">
        <v>6</v>
      </c>
      <c r="X451">
        <v>5</v>
      </c>
      <c r="Y451">
        <v>20</v>
      </c>
      <c r="Z451">
        <v>6</v>
      </c>
      <c r="AA451" t="s">
        <v>153</v>
      </c>
      <c r="AB451" t="s">
        <v>16</v>
      </c>
      <c r="AC451" t="s">
        <v>127</v>
      </c>
      <c r="AD451" t="s">
        <v>128</v>
      </c>
    </row>
    <row r="452" spans="1:30" x14ac:dyDescent="0.25">
      <c r="A452" t="s">
        <v>1435</v>
      </c>
      <c r="B452">
        <v>44805</v>
      </c>
      <c r="C452">
        <v>44806</v>
      </c>
      <c r="D452" t="s">
        <v>395</v>
      </c>
      <c r="E452">
        <v>3977</v>
      </c>
      <c r="F452">
        <v>106</v>
      </c>
      <c r="G452">
        <v>10</v>
      </c>
      <c r="H452">
        <v>14</v>
      </c>
      <c r="I452">
        <v>0</v>
      </c>
      <c r="J452">
        <v>47</v>
      </c>
      <c r="K452">
        <v>0</v>
      </c>
      <c r="L452">
        <v>4</v>
      </c>
      <c r="M452">
        <v>4</v>
      </c>
      <c r="N452">
        <v>3</v>
      </c>
      <c r="O452">
        <v>9</v>
      </c>
      <c r="P452">
        <v>14</v>
      </c>
      <c r="Q452">
        <v>2</v>
      </c>
      <c r="R452">
        <v>2</v>
      </c>
      <c r="S452">
        <v>14</v>
      </c>
      <c r="T452">
        <v>4</v>
      </c>
      <c r="U452">
        <v>0</v>
      </c>
      <c r="V452">
        <v>4</v>
      </c>
      <c r="W452">
        <v>3</v>
      </c>
      <c r="X452">
        <v>4</v>
      </c>
      <c r="Y452">
        <v>14</v>
      </c>
      <c r="Z452">
        <v>4</v>
      </c>
      <c r="AA452" t="s">
        <v>396</v>
      </c>
      <c r="AB452" t="s">
        <v>387</v>
      </c>
      <c r="AC452" t="s">
        <v>389</v>
      </c>
      <c r="AD452" t="s">
        <v>390</v>
      </c>
    </row>
    <row r="453" spans="1:30" x14ac:dyDescent="0.25">
      <c r="A453" t="s">
        <v>1435</v>
      </c>
      <c r="B453">
        <v>44805</v>
      </c>
      <c r="C453">
        <v>44806</v>
      </c>
      <c r="D453" t="s">
        <v>465</v>
      </c>
      <c r="E453">
        <v>3412</v>
      </c>
      <c r="F453">
        <v>154</v>
      </c>
      <c r="G453">
        <v>0</v>
      </c>
      <c r="H453">
        <v>84</v>
      </c>
      <c r="I453">
        <v>0</v>
      </c>
      <c r="J453">
        <v>47</v>
      </c>
      <c r="K453">
        <v>0</v>
      </c>
      <c r="L453">
        <v>0</v>
      </c>
      <c r="M453">
        <v>0</v>
      </c>
      <c r="N453">
        <v>0</v>
      </c>
      <c r="O453">
        <v>58</v>
      </c>
      <c r="P453">
        <v>86</v>
      </c>
      <c r="Q453">
        <v>0</v>
      </c>
      <c r="R453">
        <v>41</v>
      </c>
      <c r="S453">
        <v>85</v>
      </c>
      <c r="T453">
        <v>22</v>
      </c>
      <c r="U453">
        <v>0</v>
      </c>
      <c r="V453">
        <v>23</v>
      </c>
      <c r="W453">
        <v>21</v>
      </c>
      <c r="X453">
        <v>23</v>
      </c>
      <c r="Y453">
        <v>86</v>
      </c>
      <c r="Z453">
        <v>23</v>
      </c>
      <c r="AA453" t="s">
        <v>1474</v>
      </c>
      <c r="AB453" t="s">
        <v>387</v>
      </c>
      <c r="AC453" t="s">
        <v>448</v>
      </c>
      <c r="AD453" t="s">
        <v>449</v>
      </c>
    </row>
    <row r="454" spans="1:30" x14ac:dyDescent="0.25">
      <c r="A454" t="s">
        <v>1435</v>
      </c>
      <c r="B454">
        <v>44805</v>
      </c>
      <c r="C454">
        <v>44806</v>
      </c>
      <c r="D454" t="s">
        <v>178</v>
      </c>
      <c r="E454">
        <v>7358</v>
      </c>
      <c r="F454">
        <v>318</v>
      </c>
      <c r="G454">
        <v>43</v>
      </c>
      <c r="H454">
        <v>57</v>
      </c>
      <c r="I454">
        <v>0</v>
      </c>
      <c r="J454">
        <v>106</v>
      </c>
      <c r="K454">
        <v>2</v>
      </c>
      <c r="L454">
        <v>6</v>
      </c>
      <c r="M454">
        <v>5</v>
      </c>
      <c r="N454">
        <v>7</v>
      </c>
      <c r="O454">
        <v>46</v>
      </c>
      <c r="P454">
        <v>55</v>
      </c>
      <c r="Q454">
        <v>45</v>
      </c>
      <c r="R454">
        <v>58</v>
      </c>
      <c r="S454">
        <v>57</v>
      </c>
      <c r="T454">
        <v>12</v>
      </c>
      <c r="U454">
        <v>7</v>
      </c>
      <c r="V454">
        <v>12</v>
      </c>
      <c r="W454">
        <v>12</v>
      </c>
      <c r="X454">
        <v>12</v>
      </c>
      <c r="Y454">
        <v>60</v>
      </c>
      <c r="Z454">
        <v>12</v>
      </c>
      <c r="AA454" t="s">
        <v>179</v>
      </c>
      <c r="AB454" t="s">
        <v>16</v>
      </c>
      <c r="AC454" t="s">
        <v>168</v>
      </c>
      <c r="AD454" t="s">
        <v>1473</v>
      </c>
    </row>
    <row r="455" spans="1:30" x14ac:dyDescent="0.25">
      <c r="A455" t="s">
        <v>1435</v>
      </c>
      <c r="B455">
        <v>44805</v>
      </c>
      <c r="C455">
        <v>44806</v>
      </c>
      <c r="D455" t="s">
        <v>893</v>
      </c>
      <c r="E455">
        <v>13494</v>
      </c>
      <c r="F455">
        <v>633</v>
      </c>
      <c r="G455">
        <v>0</v>
      </c>
      <c r="H455">
        <v>174</v>
      </c>
      <c r="I455">
        <v>0</v>
      </c>
      <c r="J455">
        <v>142</v>
      </c>
      <c r="K455">
        <v>2</v>
      </c>
      <c r="L455">
        <v>0</v>
      </c>
      <c r="M455">
        <v>0</v>
      </c>
      <c r="N455">
        <v>27</v>
      </c>
      <c r="O455">
        <v>154</v>
      </c>
      <c r="P455">
        <v>176</v>
      </c>
      <c r="Q455">
        <v>0</v>
      </c>
      <c r="R455">
        <v>93</v>
      </c>
      <c r="S455">
        <v>180</v>
      </c>
      <c r="T455">
        <v>30</v>
      </c>
      <c r="U455">
        <v>0</v>
      </c>
      <c r="V455">
        <v>31</v>
      </c>
      <c r="W455">
        <v>29</v>
      </c>
      <c r="X455">
        <v>29</v>
      </c>
      <c r="Y455">
        <v>180</v>
      </c>
      <c r="Z455">
        <v>31</v>
      </c>
      <c r="AA455" t="s">
        <v>894</v>
      </c>
      <c r="AB455" t="s">
        <v>803</v>
      </c>
      <c r="AC455" t="s">
        <v>849</v>
      </c>
      <c r="AD455" t="s">
        <v>850</v>
      </c>
    </row>
    <row r="456" spans="1:30" x14ac:dyDescent="0.25">
      <c r="A456" t="s">
        <v>1435</v>
      </c>
      <c r="B456">
        <v>44805</v>
      </c>
      <c r="C456">
        <v>44806</v>
      </c>
      <c r="D456" t="s">
        <v>836</v>
      </c>
      <c r="E456">
        <v>11209</v>
      </c>
      <c r="F456">
        <v>348</v>
      </c>
      <c r="G456">
        <v>0</v>
      </c>
      <c r="H456">
        <v>52</v>
      </c>
      <c r="I456">
        <v>0</v>
      </c>
      <c r="J456">
        <v>45</v>
      </c>
      <c r="K456">
        <v>1</v>
      </c>
      <c r="L456">
        <v>0</v>
      </c>
      <c r="M456">
        <v>0</v>
      </c>
      <c r="N456">
        <v>0</v>
      </c>
      <c r="O456">
        <v>40</v>
      </c>
      <c r="P456">
        <v>51</v>
      </c>
      <c r="Q456">
        <v>0</v>
      </c>
      <c r="R456">
        <v>28</v>
      </c>
      <c r="S456">
        <v>52</v>
      </c>
      <c r="T456">
        <v>13</v>
      </c>
      <c r="U456">
        <v>0</v>
      </c>
      <c r="V456">
        <v>13</v>
      </c>
      <c r="W456">
        <v>12</v>
      </c>
      <c r="X456">
        <v>12</v>
      </c>
      <c r="Y456">
        <v>53</v>
      </c>
      <c r="Z456">
        <v>14</v>
      </c>
      <c r="AA456" t="s">
        <v>837</v>
      </c>
      <c r="AB456" t="s">
        <v>803</v>
      </c>
      <c r="AC456" t="s">
        <v>805</v>
      </c>
      <c r="AD456" t="s">
        <v>806</v>
      </c>
    </row>
    <row r="457" spans="1:30" x14ac:dyDescent="0.25">
      <c r="A457" t="s">
        <v>1435</v>
      </c>
      <c r="B457">
        <v>44805</v>
      </c>
      <c r="C457">
        <v>44806</v>
      </c>
      <c r="D457" t="s">
        <v>895</v>
      </c>
      <c r="E457">
        <v>7686</v>
      </c>
      <c r="F457">
        <v>325</v>
      </c>
      <c r="G457">
        <v>0</v>
      </c>
      <c r="H457">
        <v>71</v>
      </c>
      <c r="I457">
        <v>0</v>
      </c>
      <c r="J457">
        <v>47</v>
      </c>
      <c r="K457">
        <v>0</v>
      </c>
      <c r="L457">
        <v>0</v>
      </c>
      <c r="M457">
        <v>0</v>
      </c>
      <c r="N457">
        <v>0</v>
      </c>
      <c r="O457">
        <v>49</v>
      </c>
      <c r="P457">
        <v>129</v>
      </c>
      <c r="Q457">
        <v>0</v>
      </c>
      <c r="R457">
        <v>83</v>
      </c>
      <c r="S457">
        <v>128</v>
      </c>
      <c r="T457">
        <v>6</v>
      </c>
      <c r="U457">
        <v>0</v>
      </c>
      <c r="V457">
        <v>12</v>
      </c>
      <c r="W457">
        <v>10</v>
      </c>
      <c r="X457">
        <v>11</v>
      </c>
      <c r="Y457">
        <v>130</v>
      </c>
      <c r="Z457">
        <v>12</v>
      </c>
      <c r="AA457" t="s">
        <v>896</v>
      </c>
      <c r="AB457" t="s">
        <v>803</v>
      </c>
      <c r="AC457" t="s">
        <v>897</v>
      </c>
      <c r="AD457" t="s">
        <v>898</v>
      </c>
    </row>
    <row r="458" spans="1:30" x14ac:dyDescent="0.25">
      <c r="A458" t="s">
        <v>1435</v>
      </c>
      <c r="B458">
        <v>44805</v>
      </c>
      <c r="C458">
        <v>44806</v>
      </c>
      <c r="D458" t="s">
        <v>60</v>
      </c>
      <c r="E458">
        <v>4875</v>
      </c>
      <c r="F458">
        <v>192</v>
      </c>
      <c r="G458">
        <v>0</v>
      </c>
      <c r="H458">
        <v>53</v>
      </c>
      <c r="I458">
        <v>2</v>
      </c>
      <c r="J458">
        <v>114</v>
      </c>
      <c r="K458">
        <v>1</v>
      </c>
      <c r="L458">
        <v>0</v>
      </c>
      <c r="M458">
        <v>1</v>
      </c>
      <c r="N458">
        <v>5</v>
      </c>
      <c r="O458">
        <v>48</v>
      </c>
      <c r="P458">
        <v>53</v>
      </c>
      <c r="Q458">
        <v>0</v>
      </c>
      <c r="R458">
        <v>37</v>
      </c>
      <c r="S458">
        <v>54</v>
      </c>
      <c r="T458">
        <v>19</v>
      </c>
      <c r="U458">
        <v>0</v>
      </c>
      <c r="V458">
        <v>27</v>
      </c>
      <c r="W458">
        <v>25</v>
      </c>
      <c r="X458">
        <v>27</v>
      </c>
      <c r="Y458">
        <v>54</v>
      </c>
      <c r="Z458">
        <v>27</v>
      </c>
      <c r="AA458" t="s">
        <v>61</v>
      </c>
      <c r="AB458" t="s">
        <v>16</v>
      </c>
      <c r="AC458" t="s">
        <v>41</v>
      </c>
      <c r="AD458" t="s">
        <v>42</v>
      </c>
    </row>
    <row r="459" spans="1:30" x14ac:dyDescent="0.25">
      <c r="A459" t="s">
        <v>1435</v>
      </c>
      <c r="B459">
        <v>44805</v>
      </c>
      <c r="C459">
        <v>44806</v>
      </c>
      <c r="D459" t="s">
        <v>62</v>
      </c>
      <c r="E459">
        <v>5391</v>
      </c>
      <c r="F459">
        <v>149</v>
      </c>
      <c r="G459">
        <v>4</v>
      </c>
      <c r="H459">
        <v>14</v>
      </c>
      <c r="I459">
        <v>0</v>
      </c>
      <c r="J459">
        <v>68</v>
      </c>
      <c r="K459">
        <v>1</v>
      </c>
      <c r="L459">
        <v>2</v>
      </c>
      <c r="M459">
        <v>1</v>
      </c>
      <c r="N459">
        <v>7</v>
      </c>
      <c r="O459">
        <v>4</v>
      </c>
      <c r="P459">
        <v>14</v>
      </c>
      <c r="Q459">
        <v>1</v>
      </c>
      <c r="R459">
        <v>6</v>
      </c>
      <c r="S459">
        <v>14</v>
      </c>
      <c r="T459">
        <v>7</v>
      </c>
      <c r="U459">
        <v>2</v>
      </c>
      <c r="V459">
        <v>8</v>
      </c>
      <c r="W459">
        <v>8</v>
      </c>
      <c r="X459">
        <v>8</v>
      </c>
      <c r="Y459">
        <v>15</v>
      </c>
      <c r="Z459">
        <v>8</v>
      </c>
      <c r="AA459" t="s">
        <v>63</v>
      </c>
      <c r="AB459" t="s">
        <v>16</v>
      </c>
      <c r="AC459" t="s">
        <v>41</v>
      </c>
      <c r="AD459" t="s">
        <v>42</v>
      </c>
    </row>
    <row r="460" spans="1:30" x14ac:dyDescent="0.25">
      <c r="A460" t="s">
        <v>1435</v>
      </c>
      <c r="B460">
        <v>44805</v>
      </c>
      <c r="C460">
        <v>44806</v>
      </c>
      <c r="D460" t="s">
        <v>447</v>
      </c>
      <c r="E460">
        <v>3689</v>
      </c>
      <c r="F460">
        <v>112</v>
      </c>
      <c r="G460">
        <v>0</v>
      </c>
      <c r="H460">
        <v>16</v>
      </c>
      <c r="I460">
        <v>0</v>
      </c>
      <c r="J460">
        <v>13</v>
      </c>
      <c r="K460">
        <v>1</v>
      </c>
      <c r="L460">
        <v>0</v>
      </c>
      <c r="M460">
        <v>0</v>
      </c>
      <c r="N460">
        <v>2</v>
      </c>
      <c r="O460">
        <v>15</v>
      </c>
      <c r="P460">
        <v>17</v>
      </c>
      <c r="Q460">
        <v>0</v>
      </c>
      <c r="R460">
        <v>7</v>
      </c>
      <c r="S460">
        <v>17</v>
      </c>
      <c r="T460">
        <v>3</v>
      </c>
      <c r="U460">
        <v>0</v>
      </c>
      <c r="V460">
        <v>3</v>
      </c>
      <c r="W460">
        <v>3</v>
      </c>
      <c r="X460">
        <v>3</v>
      </c>
      <c r="Y460">
        <v>17</v>
      </c>
      <c r="Z460">
        <v>3</v>
      </c>
      <c r="AA460" t="s">
        <v>1529</v>
      </c>
      <c r="AB460" t="s">
        <v>387</v>
      </c>
      <c r="AC460" t="s">
        <v>448</v>
      </c>
      <c r="AD460" t="s">
        <v>449</v>
      </c>
    </row>
    <row r="461" spans="1:30" x14ac:dyDescent="0.25">
      <c r="A461" t="s">
        <v>1435</v>
      </c>
      <c r="B461">
        <v>44805</v>
      </c>
      <c r="C461">
        <v>44806</v>
      </c>
      <c r="D461" t="s">
        <v>953</v>
      </c>
      <c r="E461">
        <v>4548</v>
      </c>
      <c r="F461">
        <v>201</v>
      </c>
      <c r="G461">
        <v>1</v>
      </c>
      <c r="H461">
        <v>68</v>
      </c>
      <c r="I461">
        <v>0</v>
      </c>
      <c r="J461">
        <v>57</v>
      </c>
      <c r="K461">
        <v>0</v>
      </c>
      <c r="L461">
        <v>2</v>
      </c>
      <c r="M461">
        <v>3</v>
      </c>
      <c r="N461">
        <v>18</v>
      </c>
      <c r="O461">
        <v>20</v>
      </c>
      <c r="P461">
        <v>67</v>
      </c>
      <c r="Q461">
        <v>0</v>
      </c>
      <c r="R461">
        <v>41</v>
      </c>
      <c r="S461">
        <v>68</v>
      </c>
      <c r="T461">
        <v>26</v>
      </c>
      <c r="U461">
        <v>0</v>
      </c>
      <c r="V461">
        <v>26</v>
      </c>
      <c r="W461">
        <v>26</v>
      </c>
      <c r="X461">
        <v>25</v>
      </c>
      <c r="Y461">
        <v>69</v>
      </c>
      <c r="Z461">
        <v>27</v>
      </c>
      <c r="AA461" t="s">
        <v>954</v>
      </c>
      <c r="AB461" t="s">
        <v>803</v>
      </c>
      <c r="AC461" t="s">
        <v>942</v>
      </c>
      <c r="AD461" t="s">
        <v>943</v>
      </c>
    </row>
    <row r="462" spans="1:30" x14ac:dyDescent="0.25">
      <c r="A462" t="s">
        <v>1435</v>
      </c>
      <c r="B462">
        <v>44805</v>
      </c>
      <c r="C462">
        <v>44806</v>
      </c>
      <c r="D462" t="s">
        <v>919</v>
      </c>
      <c r="E462">
        <v>8055</v>
      </c>
      <c r="F462">
        <v>361</v>
      </c>
      <c r="G462">
        <v>5</v>
      </c>
      <c r="H462">
        <v>83</v>
      </c>
      <c r="I462">
        <v>8</v>
      </c>
      <c r="J462">
        <v>61</v>
      </c>
      <c r="K462">
        <v>5</v>
      </c>
      <c r="L462">
        <v>3</v>
      </c>
      <c r="M462">
        <v>3</v>
      </c>
      <c r="N462">
        <v>9</v>
      </c>
      <c r="O462">
        <v>18</v>
      </c>
      <c r="P462">
        <v>161</v>
      </c>
      <c r="Q462">
        <v>1</v>
      </c>
      <c r="R462">
        <v>98</v>
      </c>
      <c r="S462">
        <v>165</v>
      </c>
      <c r="T462">
        <v>22</v>
      </c>
      <c r="U462">
        <v>1</v>
      </c>
      <c r="V462">
        <v>24</v>
      </c>
      <c r="W462">
        <v>23</v>
      </c>
      <c r="X462">
        <v>23</v>
      </c>
      <c r="Y462">
        <v>165</v>
      </c>
      <c r="Z462">
        <v>24</v>
      </c>
      <c r="AA462" t="s">
        <v>920</v>
      </c>
      <c r="AB462" t="s">
        <v>803</v>
      </c>
      <c r="AC462" t="s">
        <v>897</v>
      </c>
      <c r="AD462" t="s">
        <v>898</v>
      </c>
    </row>
    <row r="463" spans="1:30" x14ac:dyDescent="0.25">
      <c r="A463" t="s">
        <v>1435</v>
      </c>
      <c r="B463">
        <v>44805</v>
      </c>
      <c r="C463">
        <v>44806</v>
      </c>
      <c r="D463" t="s">
        <v>473</v>
      </c>
      <c r="E463">
        <v>4850</v>
      </c>
      <c r="F463">
        <v>190</v>
      </c>
      <c r="G463">
        <v>0</v>
      </c>
      <c r="H463">
        <v>54</v>
      </c>
      <c r="I463">
        <v>0</v>
      </c>
      <c r="J463">
        <v>62</v>
      </c>
      <c r="K463">
        <v>1</v>
      </c>
      <c r="L463">
        <v>0</v>
      </c>
      <c r="M463">
        <v>0</v>
      </c>
      <c r="N463">
        <v>3</v>
      </c>
      <c r="O463">
        <v>51</v>
      </c>
      <c r="P463">
        <v>52</v>
      </c>
      <c r="Q463">
        <v>1</v>
      </c>
      <c r="R463">
        <v>24</v>
      </c>
      <c r="S463">
        <v>55</v>
      </c>
      <c r="T463">
        <v>21</v>
      </c>
      <c r="U463">
        <v>1</v>
      </c>
      <c r="V463">
        <v>23</v>
      </c>
      <c r="W463">
        <v>31</v>
      </c>
      <c r="X463">
        <v>30</v>
      </c>
      <c r="Y463">
        <v>55</v>
      </c>
      <c r="Z463">
        <v>37</v>
      </c>
      <c r="AA463" t="s">
        <v>474</v>
      </c>
      <c r="AB463" t="s">
        <v>387</v>
      </c>
      <c r="AC463" t="s">
        <v>448</v>
      </c>
      <c r="AD463" t="s">
        <v>449</v>
      </c>
    </row>
    <row r="464" spans="1:30" x14ac:dyDescent="0.25">
      <c r="A464" t="s">
        <v>1435</v>
      </c>
      <c r="B464">
        <v>44805</v>
      </c>
      <c r="C464">
        <v>44806</v>
      </c>
      <c r="D464" t="s">
        <v>816</v>
      </c>
      <c r="E464">
        <v>5274</v>
      </c>
      <c r="F464">
        <v>208</v>
      </c>
      <c r="G464">
        <v>0</v>
      </c>
      <c r="H464">
        <v>61</v>
      </c>
      <c r="I464">
        <v>1</v>
      </c>
      <c r="J464">
        <v>26</v>
      </c>
      <c r="K464">
        <v>7</v>
      </c>
      <c r="L464">
        <v>0</v>
      </c>
      <c r="M464">
        <v>0</v>
      </c>
      <c r="N464">
        <v>18</v>
      </c>
      <c r="O464">
        <v>37</v>
      </c>
      <c r="P464">
        <v>60</v>
      </c>
      <c r="Q464">
        <v>0</v>
      </c>
      <c r="R464">
        <v>33</v>
      </c>
      <c r="S464">
        <v>61</v>
      </c>
      <c r="T464">
        <v>18</v>
      </c>
      <c r="U464">
        <v>0</v>
      </c>
      <c r="V464">
        <v>21</v>
      </c>
      <c r="W464">
        <v>16</v>
      </c>
      <c r="X464">
        <v>19</v>
      </c>
      <c r="Y464">
        <v>61</v>
      </c>
      <c r="Z464">
        <v>21</v>
      </c>
      <c r="AA464" t="s">
        <v>817</v>
      </c>
      <c r="AB464" t="s">
        <v>803</v>
      </c>
      <c r="AC464" t="s">
        <v>805</v>
      </c>
      <c r="AD464" t="s">
        <v>806</v>
      </c>
    </row>
    <row r="465" spans="1:30" x14ac:dyDescent="0.25">
      <c r="A465" t="s">
        <v>1435</v>
      </c>
      <c r="B465">
        <v>44805</v>
      </c>
      <c r="C465">
        <v>44806</v>
      </c>
      <c r="D465" t="s">
        <v>842</v>
      </c>
      <c r="E465">
        <v>3872</v>
      </c>
      <c r="F465">
        <v>180</v>
      </c>
      <c r="G465">
        <v>5</v>
      </c>
      <c r="H465">
        <v>14</v>
      </c>
      <c r="I465">
        <v>1</v>
      </c>
      <c r="J465">
        <v>17</v>
      </c>
      <c r="K465">
        <v>0</v>
      </c>
      <c r="L465">
        <v>0</v>
      </c>
      <c r="M465">
        <v>0</v>
      </c>
      <c r="N465">
        <v>0</v>
      </c>
      <c r="O465">
        <v>9</v>
      </c>
      <c r="P465">
        <v>10</v>
      </c>
      <c r="Q465">
        <v>0</v>
      </c>
      <c r="R465">
        <v>10</v>
      </c>
      <c r="S465">
        <v>16</v>
      </c>
      <c r="T465">
        <v>0</v>
      </c>
      <c r="U465">
        <v>0</v>
      </c>
      <c r="V465">
        <v>1</v>
      </c>
      <c r="W465">
        <v>0</v>
      </c>
      <c r="X465">
        <v>1</v>
      </c>
      <c r="Y465">
        <v>16</v>
      </c>
      <c r="Z465">
        <v>1</v>
      </c>
      <c r="AA465" t="s">
        <v>843</v>
      </c>
      <c r="AB465" t="s">
        <v>803</v>
      </c>
      <c r="AC465" t="s">
        <v>805</v>
      </c>
      <c r="AD465" t="s">
        <v>806</v>
      </c>
    </row>
    <row r="466" spans="1:30" x14ac:dyDescent="0.25">
      <c r="A466" t="s">
        <v>1435</v>
      </c>
      <c r="B466">
        <v>44805</v>
      </c>
      <c r="C466">
        <v>44806</v>
      </c>
      <c r="D466" t="s">
        <v>871</v>
      </c>
      <c r="E466">
        <v>6798</v>
      </c>
      <c r="F466">
        <v>220</v>
      </c>
      <c r="G466">
        <v>3</v>
      </c>
      <c r="H466">
        <v>103</v>
      </c>
      <c r="I466">
        <v>0</v>
      </c>
      <c r="J466">
        <v>55</v>
      </c>
      <c r="K466">
        <v>1</v>
      </c>
      <c r="L466">
        <v>0</v>
      </c>
      <c r="M466">
        <v>0</v>
      </c>
      <c r="N466">
        <v>2</v>
      </c>
      <c r="O466">
        <v>87</v>
      </c>
      <c r="P466">
        <v>103</v>
      </c>
      <c r="Q466">
        <v>0</v>
      </c>
      <c r="R466">
        <v>56</v>
      </c>
      <c r="S466">
        <v>105</v>
      </c>
      <c r="T466">
        <v>2</v>
      </c>
      <c r="U466">
        <v>0</v>
      </c>
      <c r="V466">
        <v>6</v>
      </c>
      <c r="W466">
        <v>7</v>
      </c>
      <c r="X466">
        <v>7</v>
      </c>
      <c r="Y466">
        <v>105</v>
      </c>
      <c r="Z466">
        <v>7</v>
      </c>
      <c r="AA466" t="s">
        <v>872</v>
      </c>
      <c r="AB466" t="s">
        <v>803</v>
      </c>
      <c r="AC466" t="s">
        <v>849</v>
      </c>
      <c r="AD466" t="s">
        <v>850</v>
      </c>
    </row>
    <row r="467" spans="1:30" x14ac:dyDescent="0.25">
      <c r="A467" t="s">
        <v>1435</v>
      </c>
      <c r="B467">
        <v>44805</v>
      </c>
      <c r="C467">
        <v>44806</v>
      </c>
      <c r="D467" t="s">
        <v>821</v>
      </c>
      <c r="E467">
        <v>6618</v>
      </c>
      <c r="F467">
        <v>350</v>
      </c>
      <c r="G467">
        <v>0</v>
      </c>
      <c r="H467">
        <v>118</v>
      </c>
      <c r="I467">
        <v>1</v>
      </c>
      <c r="J467">
        <v>27</v>
      </c>
      <c r="K467">
        <v>0</v>
      </c>
      <c r="L467">
        <v>0</v>
      </c>
      <c r="M467">
        <v>0</v>
      </c>
      <c r="N467">
        <v>2</v>
      </c>
      <c r="O467">
        <v>50</v>
      </c>
      <c r="P467">
        <v>119</v>
      </c>
      <c r="Q467">
        <v>0</v>
      </c>
      <c r="R467">
        <v>62</v>
      </c>
      <c r="S467">
        <v>120</v>
      </c>
      <c r="T467">
        <v>19</v>
      </c>
      <c r="U467">
        <v>0</v>
      </c>
      <c r="V467">
        <v>19</v>
      </c>
      <c r="W467">
        <v>17</v>
      </c>
      <c r="X467">
        <v>19</v>
      </c>
      <c r="Y467">
        <v>120</v>
      </c>
      <c r="Z467">
        <v>19</v>
      </c>
      <c r="AA467" t="s">
        <v>822</v>
      </c>
      <c r="AB467" t="s">
        <v>803</v>
      </c>
      <c r="AC467" t="s">
        <v>805</v>
      </c>
      <c r="AD467" t="s">
        <v>806</v>
      </c>
    </row>
    <row r="468" spans="1:30" x14ac:dyDescent="0.25">
      <c r="A468" t="s">
        <v>1435</v>
      </c>
      <c r="B468">
        <v>44805</v>
      </c>
      <c r="C468">
        <v>44806</v>
      </c>
      <c r="D468" t="s">
        <v>34</v>
      </c>
      <c r="E468">
        <v>21337</v>
      </c>
      <c r="F468">
        <v>426</v>
      </c>
      <c r="G468">
        <v>3</v>
      </c>
      <c r="H468">
        <v>204</v>
      </c>
      <c r="I468">
        <v>2</v>
      </c>
      <c r="J468">
        <v>91</v>
      </c>
      <c r="K468">
        <v>2</v>
      </c>
      <c r="L468">
        <v>5</v>
      </c>
      <c r="M468">
        <v>0</v>
      </c>
      <c r="N468">
        <v>23</v>
      </c>
      <c r="O468">
        <v>158</v>
      </c>
      <c r="P468">
        <v>210</v>
      </c>
      <c r="Q468">
        <v>0</v>
      </c>
      <c r="R468">
        <v>100</v>
      </c>
      <c r="S468">
        <v>216</v>
      </c>
      <c r="T468">
        <v>58</v>
      </c>
      <c r="U468">
        <v>0</v>
      </c>
      <c r="V468">
        <v>60</v>
      </c>
      <c r="W468">
        <v>61</v>
      </c>
      <c r="X468">
        <v>64</v>
      </c>
      <c r="Y468">
        <v>217</v>
      </c>
      <c r="Z468">
        <v>66</v>
      </c>
      <c r="AA468" t="s">
        <v>35</v>
      </c>
      <c r="AB468" t="s">
        <v>16</v>
      </c>
      <c r="AC468" t="s">
        <v>18</v>
      </c>
      <c r="AD468" t="s">
        <v>19</v>
      </c>
    </row>
    <row r="469" spans="1:30" x14ac:dyDescent="0.25">
      <c r="A469" t="s">
        <v>1435</v>
      </c>
      <c r="B469">
        <v>44805</v>
      </c>
      <c r="C469">
        <v>44806</v>
      </c>
      <c r="D469" t="s">
        <v>486</v>
      </c>
      <c r="E469">
        <v>8644</v>
      </c>
      <c r="F469">
        <v>310</v>
      </c>
      <c r="G469">
        <v>0</v>
      </c>
      <c r="H469">
        <v>72</v>
      </c>
      <c r="I469">
        <v>24</v>
      </c>
      <c r="J469">
        <v>63</v>
      </c>
      <c r="K469">
        <v>1</v>
      </c>
      <c r="L469">
        <v>1</v>
      </c>
      <c r="M469">
        <v>0</v>
      </c>
      <c r="N469">
        <v>2</v>
      </c>
      <c r="O469">
        <v>45</v>
      </c>
      <c r="P469">
        <v>79</v>
      </c>
      <c r="Q469">
        <v>0</v>
      </c>
      <c r="R469">
        <v>33</v>
      </c>
      <c r="S469">
        <v>78</v>
      </c>
      <c r="T469">
        <v>1</v>
      </c>
      <c r="U469">
        <v>1</v>
      </c>
      <c r="V469">
        <v>3</v>
      </c>
      <c r="W469">
        <v>5</v>
      </c>
      <c r="X469">
        <v>6</v>
      </c>
      <c r="Y469">
        <v>79</v>
      </c>
      <c r="Z469">
        <v>6</v>
      </c>
      <c r="AA469" t="s">
        <v>1454</v>
      </c>
      <c r="AB469" t="s">
        <v>387</v>
      </c>
      <c r="AC469" t="s">
        <v>448</v>
      </c>
      <c r="AD469" t="s">
        <v>449</v>
      </c>
    </row>
    <row r="470" spans="1:30" x14ac:dyDescent="0.25">
      <c r="A470" t="s">
        <v>1435</v>
      </c>
      <c r="B470">
        <v>44805</v>
      </c>
      <c r="C470">
        <v>44806</v>
      </c>
      <c r="D470" t="s">
        <v>1008</v>
      </c>
      <c r="E470">
        <v>26664</v>
      </c>
      <c r="F470">
        <v>621</v>
      </c>
      <c r="G470">
        <v>3</v>
      </c>
      <c r="H470">
        <v>157</v>
      </c>
      <c r="I470">
        <v>0</v>
      </c>
      <c r="J470">
        <v>89</v>
      </c>
      <c r="K470">
        <v>2</v>
      </c>
      <c r="L470">
        <v>0</v>
      </c>
      <c r="M470">
        <v>0</v>
      </c>
      <c r="N470">
        <v>1</v>
      </c>
      <c r="O470">
        <v>135</v>
      </c>
      <c r="P470">
        <v>161</v>
      </c>
      <c r="Q470">
        <v>9</v>
      </c>
      <c r="R470">
        <v>60</v>
      </c>
      <c r="S470">
        <v>163</v>
      </c>
      <c r="T470">
        <v>4</v>
      </c>
      <c r="U470">
        <v>0</v>
      </c>
      <c r="V470">
        <v>6</v>
      </c>
      <c r="W470">
        <v>5</v>
      </c>
      <c r="X470">
        <v>4</v>
      </c>
      <c r="Y470">
        <v>163</v>
      </c>
      <c r="Z470">
        <v>6</v>
      </c>
      <c r="AA470" t="s">
        <v>1009</v>
      </c>
      <c r="AB470" t="s">
        <v>803</v>
      </c>
      <c r="AC470" t="s">
        <v>998</v>
      </c>
      <c r="AD470" t="s">
        <v>999</v>
      </c>
    </row>
    <row r="471" spans="1:30" x14ac:dyDescent="0.25">
      <c r="A471" t="s">
        <v>1435</v>
      </c>
      <c r="B471">
        <v>44805</v>
      </c>
      <c r="C471">
        <v>44806</v>
      </c>
      <c r="D471" t="s">
        <v>83</v>
      </c>
      <c r="E471">
        <v>2337</v>
      </c>
      <c r="F471">
        <v>42</v>
      </c>
      <c r="G471">
        <v>1</v>
      </c>
      <c r="H471">
        <v>7</v>
      </c>
      <c r="I471">
        <v>0</v>
      </c>
      <c r="J471">
        <v>7</v>
      </c>
      <c r="K471">
        <v>0</v>
      </c>
      <c r="L471">
        <v>0</v>
      </c>
      <c r="M471">
        <v>0</v>
      </c>
      <c r="N471">
        <v>0</v>
      </c>
      <c r="O471">
        <v>1</v>
      </c>
      <c r="P471">
        <v>8</v>
      </c>
      <c r="Q471">
        <v>0</v>
      </c>
      <c r="R471">
        <v>1</v>
      </c>
      <c r="S471">
        <v>8</v>
      </c>
      <c r="T471">
        <v>0</v>
      </c>
      <c r="U471">
        <v>0</v>
      </c>
      <c r="V471">
        <v>1</v>
      </c>
      <c r="W471">
        <v>1</v>
      </c>
      <c r="X471">
        <v>1</v>
      </c>
      <c r="Y471">
        <v>8</v>
      </c>
      <c r="Z471">
        <v>1</v>
      </c>
      <c r="AA471" t="s">
        <v>84</v>
      </c>
      <c r="AB471" t="s">
        <v>16</v>
      </c>
      <c r="AC471" t="s">
        <v>69</v>
      </c>
      <c r="AD471" t="s">
        <v>1583</v>
      </c>
    </row>
    <row r="472" spans="1:30" x14ac:dyDescent="0.25">
      <c r="A472" t="s">
        <v>1435</v>
      </c>
      <c r="B472">
        <v>44805</v>
      </c>
      <c r="C472">
        <v>44806</v>
      </c>
      <c r="D472" t="s">
        <v>29</v>
      </c>
      <c r="E472">
        <v>7082</v>
      </c>
      <c r="F472">
        <v>221</v>
      </c>
      <c r="G472">
        <v>8</v>
      </c>
      <c r="H472">
        <v>114</v>
      </c>
      <c r="I472">
        <v>2</v>
      </c>
      <c r="J472">
        <v>65</v>
      </c>
      <c r="K472">
        <v>0</v>
      </c>
      <c r="L472">
        <v>2</v>
      </c>
      <c r="M472">
        <v>3</v>
      </c>
      <c r="N472">
        <v>10</v>
      </c>
      <c r="O472">
        <v>35</v>
      </c>
      <c r="P472">
        <v>113</v>
      </c>
      <c r="Q472">
        <v>0</v>
      </c>
      <c r="R472">
        <v>42</v>
      </c>
      <c r="S472">
        <v>115</v>
      </c>
      <c r="T472">
        <v>10</v>
      </c>
      <c r="U472">
        <v>0</v>
      </c>
      <c r="V472">
        <v>20</v>
      </c>
      <c r="W472">
        <v>16</v>
      </c>
      <c r="X472">
        <v>19</v>
      </c>
      <c r="Y472">
        <v>116</v>
      </c>
      <c r="Z472">
        <v>20</v>
      </c>
      <c r="AA472" t="s">
        <v>30</v>
      </c>
      <c r="AB472" t="s">
        <v>16</v>
      </c>
      <c r="AC472" t="s">
        <v>18</v>
      </c>
      <c r="AD472" t="s">
        <v>19</v>
      </c>
    </row>
    <row r="473" spans="1:30" x14ac:dyDescent="0.25">
      <c r="A473" t="s">
        <v>1435</v>
      </c>
      <c r="B473">
        <v>44805</v>
      </c>
      <c r="C473">
        <v>44806</v>
      </c>
      <c r="D473" t="s">
        <v>162</v>
      </c>
      <c r="E473">
        <v>4311</v>
      </c>
      <c r="F473">
        <v>171</v>
      </c>
      <c r="G473">
        <v>0</v>
      </c>
      <c r="H473">
        <v>49</v>
      </c>
      <c r="I473">
        <v>0</v>
      </c>
      <c r="J473">
        <v>42</v>
      </c>
      <c r="K473">
        <v>0</v>
      </c>
      <c r="L473">
        <v>0</v>
      </c>
      <c r="M473">
        <v>0</v>
      </c>
      <c r="N473">
        <v>1</v>
      </c>
      <c r="O473">
        <v>9</v>
      </c>
      <c r="P473">
        <v>51</v>
      </c>
      <c r="Q473">
        <v>2</v>
      </c>
      <c r="R473">
        <v>26</v>
      </c>
      <c r="S473">
        <v>50</v>
      </c>
      <c r="T473">
        <v>5</v>
      </c>
      <c r="U473">
        <v>1</v>
      </c>
      <c r="V473">
        <v>7</v>
      </c>
      <c r="W473">
        <v>7</v>
      </c>
      <c r="X473">
        <v>7</v>
      </c>
      <c r="Y473">
        <v>51</v>
      </c>
      <c r="Z473">
        <v>7</v>
      </c>
      <c r="AA473" t="s">
        <v>1584</v>
      </c>
      <c r="AB473" t="s">
        <v>16</v>
      </c>
      <c r="AC473" t="s">
        <v>127</v>
      </c>
      <c r="AD473" t="s">
        <v>128</v>
      </c>
    </row>
    <row r="474" spans="1:30" x14ac:dyDescent="0.25">
      <c r="A474" t="s">
        <v>1435</v>
      </c>
      <c r="B474">
        <v>44805</v>
      </c>
      <c r="C474">
        <v>44806</v>
      </c>
      <c r="D474" t="s">
        <v>831</v>
      </c>
      <c r="E474">
        <v>5308</v>
      </c>
      <c r="F474">
        <v>250</v>
      </c>
      <c r="G474">
        <v>1</v>
      </c>
      <c r="H474">
        <v>84</v>
      </c>
      <c r="I474">
        <v>0</v>
      </c>
      <c r="J474">
        <v>29</v>
      </c>
      <c r="K474">
        <v>0</v>
      </c>
      <c r="L474">
        <v>0</v>
      </c>
      <c r="M474">
        <v>0</v>
      </c>
      <c r="N474">
        <v>1</v>
      </c>
      <c r="O474">
        <v>69</v>
      </c>
      <c r="P474">
        <v>85</v>
      </c>
      <c r="Q474">
        <v>1</v>
      </c>
      <c r="R474">
        <v>55</v>
      </c>
      <c r="S474">
        <v>85</v>
      </c>
      <c r="T474">
        <v>12</v>
      </c>
      <c r="U474">
        <v>0</v>
      </c>
      <c r="V474">
        <v>13</v>
      </c>
      <c r="W474">
        <v>13</v>
      </c>
      <c r="X474">
        <v>13</v>
      </c>
      <c r="Y474">
        <v>85</v>
      </c>
      <c r="Z474">
        <v>13</v>
      </c>
      <c r="AA474" t="s">
        <v>832</v>
      </c>
      <c r="AB474" t="s">
        <v>803</v>
      </c>
      <c r="AC474" t="s">
        <v>805</v>
      </c>
      <c r="AD474" t="s">
        <v>806</v>
      </c>
    </row>
    <row r="475" spans="1:30" x14ac:dyDescent="0.25">
      <c r="A475" t="s">
        <v>1435</v>
      </c>
      <c r="B475">
        <v>44805</v>
      </c>
      <c r="C475">
        <v>44806</v>
      </c>
      <c r="D475" t="s">
        <v>908</v>
      </c>
      <c r="E475">
        <v>7703</v>
      </c>
      <c r="F475">
        <v>206</v>
      </c>
      <c r="G475">
        <v>9</v>
      </c>
      <c r="H475">
        <v>70</v>
      </c>
      <c r="I475">
        <v>2</v>
      </c>
      <c r="J475">
        <v>41</v>
      </c>
      <c r="K475">
        <v>2</v>
      </c>
      <c r="L475">
        <v>7</v>
      </c>
      <c r="M475">
        <v>0</v>
      </c>
      <c r="N475">
        <v>12</v>
      </c>
      <c r="O475">
        <v>59</v>
      </c>
      <c r="P475">
        <v>68</v>
      </c>
      <c r="Q475">
        <v>0</v>
      </c>
      <c r="R475">
        <v>49</v>
      </c>
      <c r="S475">
        <v>68</v>
      </c>
      <c r="T475">
        <v>15</v>
      </c>
      <c r="U475">
        <v>0</v>
      </c>
      <c r="V475">
        <v>15</v>
      </c>
      <c r="W475">
        <v>15</v>
      </c>
      <c r="X475">
        <v>15</v>
      </c>
      <c r="Y475">
        <v>70</v>
      </c>
      <c r="Z475">
        <v>15</v>
      </c>
      <c r="AA475" t="s">
        <v>909</v>
      </c>
      <c r="AB475" t="s">
        <v>803</v>
      </c>
      <c r="AC475" t="s">
        <v>897</v>
      </c>
      <c r="AD475" t="s">
        <v>898</v>
      </c>
    </row>
    <row r="476" spans="1:30" x14ac:dyDescent="0.25">
      <c r="A476" t="s">
        <v>1435</v>
      </c>
      <c r="B476">
        <v>44805</v>
      </c>
      <c r="C476">
        <v>44806</v>
      </c>
      <c r="D476" t="s">
        <v>859</v>
      </c>
      <c r="E476">
        <v>3400</v>
      </c>
      <c r="F476">
        <v>144</v>
      </c>
      <c r="G476">
        <v>0</v>
      </c>
      <c r="H476">
        <v>21</v>
      </c>
      <c r="I476">
        <v>0</v>
      </c>
      <c r="J476">
        <v>21</v>
      </c>
      <c r="K476">
        <v>1</v>
      </c>
      <c r="L476">
        <v>0</v>
      </c>
      <c r="M476">
        <v>0</v>
      </c>
      <c r="N476">
        <v>3</v>
      </c>
      <c r="O476">
        <v>17</v>
      </c>
      <c r="P476">
        <v>24</v>
      </c>
      <c r="Q476">
        <v>0</v>
      </c>
      <c r="R476">
        <v>7</v>
      </c>
      <c r="S476">
        <v>24</v>
      </c>
      <c r="T476">
        <v>4</v>
      </c>
      <c r="U476">
        <v>0</v>
      </c>
      <c r="V476">
        <v>4</v>
      </c>
      <c r="W476">
        <v>4</v>
      </c>
      <c r="X476">
        <v>4</v>
      </c>
      <c r="Y476">
        <v>25</v>
      </c>
      <c r="Z476">
        <v>4</v>
      </c>
      <c r="AA476" t="s">
        <v>860</v>
      </c>
      <c r="AB476" t="s">
        <v>803</v>
      </c>
      <c r="AC476" t="s">
        <v>849</v>
      </c>
      <c r="AD476" t="s">
        <v>850</v>
      </c>
    </row>
    <row r="477" spans="1:30" x14ac:dyDescent="0.25">
      <c r="A477" t="s">
        <v>1435</v>
      </c>
      <c r="B477">
        <v>44805</v>
      </c>
      <c r="C477">
        <v>44806</v>
      </c>
      <c r="D477" t="s">
        <v>865</v>
      </c>
      <c r="E477">
        <v>3130</v>
      </c>
      <c r="F477">
        <v>125</v>
      </c>
      <c r="G477">
        <v>0</v>
      </c>
      <c r="H477">
        <v>19</v>
      </c>
      <c r="I477">
        <v>0</v>
      </c>
      <c r="J477">
        <v>18</v>
      </c>
      <c r="K477">
        <v>1</v>
      </c>
      <c r="L477">
        <v>0</v>
      </c>
      <c r="M477">
        <v>0</v>
      </c>
      <c r="N477">
        <v>9</v>
      </c>
      <c r="O477">
        <v>17</v>
      </c>
      <c r="P477">
        <v>24</v>
      </c>
      <c r="Q477">
        <v>1</v>
      </c>
      <c r="R477">
        <v>12</v>
      </c>
      <c r="S477">
        <v>24</v>
      </c>
      <c r="T477">
        <v>9</v>
      </c>
      <c r="U477">
        <v>0</v>
      </c>
      <c r="V477">
        <v>10</v>
      </c>
      <c r="W477">
        <v>8</v>
      </c>
      <c r="X477">
        <v>10</v>
      </c>
      <c r="Y477">
        <v>24</v>
      </c>
      <c r="Z477">
        <v>10</v>
      </c>
      <c r="AA477" t="s">
        <v>866</v>
      </c>
      <c r="AB477" t="s">
        <v>803</v>
      </c>
      <c r="AC477" t="s">
        <v>849</v>
      </c>
      <c r="AD477" t="s">
        <v>850</v>
      </c>
    </row>
    <row r="478" spans="1:30" x14ac:dyDescent="0.25">
      <c r="A478" t="s">
        <v>1435</v>
      </c>
      <c r="B478">
        <v>44805</v>
      </c>
      <c r="C478">
        <v>44806</v>
      </c>
      <c r="D478" t="s">
        <v>847</v>
      </c>
      <c r="E478">
        <v>6355</v>
      </c>
      <c r="F478">
        <v>238</v>
      </c>
      <c r="G478">
        <v>24</v>
      </c>
      <c r="H478">
        <v>107</v>
      </c>
      <c r="I478">
        <v>0</v>
      </c>
      <c r="J478">
        <v>30</v>
      </c>
      <c r="K478">
        <v>1</v>
      </c>
      <c r="L478">
        <v>0</v>
      </c>
      <c r="M478">
        <v>6</v>
      </c>
      <c r="N478">
        <v>14</v>
      </c>
      <c r="O478">
        <v>89</v>
      </c>
      <c r="P478">
        <v>108</v>
      </c>
      <c r="Q478">
        <v>0</v>
      </c>
      <c r="R478">
        <v>51</v>
      </c>
      <c r="S478">
        <v>108</v>
      </c>
      <c r="T478">
        <v>14</v>
      </c>
      <c r="U478">
        <v>0</v>
      </c>
      <c r="V478">
        <v>14</v>
      </c>
      <c r="W478">
        <v>12</v>
      </c>
      <c r="X478">
        <v>14</v>
      </c>
      <c r="Y478">
        <v>108</v>
      </c>
      <c r="Z478">
        <v>14</v>
      </c>
      <c r="AA478" t="s">
        <v>848</v>
      </c>
      <c r="AB478" t="s">
        <v>803</v>
      </c>
      <c r="AC478" t="s">
        <v>849</v>
      </c>
      <c r="AD478" t="s">
        <v>850</v>
      </c>
    </row>
    <row r="479" spans="1:30" x14ac:dyDescent="0.25">
      <c r="A479" t="s">
        <v>1435</v>
      </c>
      <c r="B479">
        <v>44805</v>
      </c>
      <c r="C479">
        <v>44806</v>
      </c>
      <c r="D479" t="s">
        <v>854</v>
      </c>
      <c r="E479">
        <v>6695</v>
      </c>
      <c r="F479">
        <v>273</v>
      </c>
      <c r="G479">
        <v>1</v>
      </c>
      <c r="H479">
        <v>43</v>
      </c>
      <c r="I479">
        <v>0</v>
      </c>
      <c r="J479">
        <v>39</v>
      </c>
      <c r="K479">
        <v>1</v>
      </c>
      <c r="L479">
        <v>0</v>
      </c>
      <c r="M479">
        <v>0</v>
      </c>
      <c r="N479">
        <v>7</v>
      </c>
      <c r="O479">
        <v>39</v>
      </c>
      <c r="P479">
        <v>46</v>
      </c>
      <c r="Q479">
        <v>0</v>
      </c>
      <c r="R479">
        <v>27</v>
      </c>
      <c r="S479">
        <v>47</v>
      </c>
      <c r="T479">
        <v>7</v>
      </c>
      <c r="U479">
        <v>0</v>
      </c>
      <c r="V479">
        <v>8</v>
      </c>
      <c r="W479">
        <v>8</v>
      </c>
      <c r="X479">
        <v>8</v>
      </c>
      <c r="Y479">
        <v>47</v>
      </c>
      <c r="Z479">
        <v>8</v>
      </c>
      <c r="AA479" t="s">
        <v>855</v>
      </c>
      <c r="AB479" t="s">
        <v>803</v>
      </c>
      <c r="AC479" t="s">
        <v>849</v>
      </c>
      <c r="AD479" t="s">
        <v>850</v>
      </c>
    </row>
    <row r="480" spans="1:30" x14ac:dyDescent="0.25">
      <c r="A480" t="s">
        <v>1435</v>
      </c>
      <c r="B480">
        <v>44805</v>
      </c>
      <c r="C480">
        <v>44806</v>
      </c>
      <c r="D480" t="s">
        <v>881</v>
      </c>
      <c r="E480">
        <v>3569</v>
      </c>
      <c r="F480">
        <v>110</v>
      </c>
      <c r="G480">
        <v>0</v>
      </c>
      <c r="H480">
        <v>13</v>
      </c>
      <c r="I480">
        <v>0</v>
      </c>
      <c r="J480">
        <v>26</v>
      </c>
      <c r="K480">
        <v>0</v>
      </c>
      <c r="L480">
        <v>0</v>
      </c>
      <c r="M480">
        <v>0</v>
      </c>
      <c r="N480">
        <v>0</v>
      </c>
      <c r="O480">
        <v>2</v>
      </c>
      <c r="P480">
        <v>11</v>
      </c>
      <c r="Q480">
        <v>0</v>
      </c>
      <c r="R480">
        <v>6</v>
      </c>
      <c r="S480">
        <v>13</v>
      </c>
      <c r="T480">
        <v>1</v>
      </c>
      <c r="U480">
        <v>0</v>
      </c>
      <c r="V480">
        <v>1</v>
      </c>
      <c r="W480">
        <v>1</v>
      </c>
      <c r="X480">
        <v>1</v>
      </c>
      <c r="Y480">
        <v>14</v>
      </c>
      <c r="Z480">
        <v>1</v>
      </c>
      <c r="AA480" t="s">
        <v>882</v>
      </c>
      <c r="AB480" t="s">
        <v>803</v>
      </c>
      <c r="AC480" t="s">
        <v>1451</v>
      </c>
      <c r="AD480" t="s">
        <v>1452</v>
      </c>
    </row>
    <row r="481" spans="1:30" x14ac:dyDescent="0.25">
      <c r="A481" t="s">
        <v>1435</v>
      </c>
      <c r="B481">
        <v>44805</v>
      </c>
      <c r="C481">
        <v>44806</v>
      </c>
      <c r="D481" t="s">
        <v>914</v>
      </c>
      <c r="E481">
        <v>5043</v>
      </c>
      <c r="F481">
        <v>244</v>
      </c>
      <c r="G481">
        <v>1</v>
      </c>
      <c r="H481">
        <v>46</v>
      </c>
      <c r="I481">
        <v>0</v>
      </c>
      <c r="J481">
        <v>30</v>
      </c>
      <c r="K481">
        <v>0</v>
      </c>
      <c r="L481">
        <v>0</v>
      </c>
      <c r="M481">
        <v>0</v>
      </c>
      <c r="N481">
        <v>0</v>
      </c>
      <c r="O481">
        <v>29</v>
      </c>
      <c r="P481">
        <v>48</v>
      </c>
      <c r="Q481">
        <v>0</v>
      </c>
      <c r="R481">
        <v>28</v>
      </c>
      <c r="S481">
        <v>48</v>
      </c>
      <c r="T481">
        <v>2</v>
      </c>
      <c r="U481">
        <v>0</v>
      </c>
      <c r="V481">
        <v>2</v>
      </c>
      <c r="W481">
        <v>2</v>
      </c>
      <c r="X481">
        <v>2</v>
      </c>
      <c r="Y481">
        <v>48</v>
      </c>
      <c r="Z481">
        <v>2</v>
      </c>
      <c r="AA481" t="s">
        <v>915</v>
      </c>
      <c r="AB481" t="s">
        <v>803</v>
      </c>
      <c r="AC481" t="s">
        <v>897</v>
      </c>
      <c r="AD481" t="s">
        <v>898</v>
      </c>
    </row>
    <row r="482" spans="1:30" x14ac:dyDescent="0.25">
      <c r="A482" t="s">
        <v>1435</v>
      </c>
      <c r="B482">
        <v>44805</v>
      </c>
      <c r="C482">
        <v>44806</v>
      </c>
      <c r="D482" t="s">
        <v>978</v>
      </c>
      <c r="E482">
        <v>5376</v>
      </c>
      <c r="F482">
        <v>207</v>
      </c>
      <c r="G482">
        <v>0</v>
      </c>
      <c r="H482">
        <v>37</v>
      </c>
      <c r="I482">
        <v>1</v>
      </c>
      <c r="J482">
        <v>27</v>
      </c>
      <c r="K482">
        <v>1</v>
      </c>
      <c r="L482">
        <v>0</v>
      </c>
      <c r="M482">
        <v>0</v>
      </c>
      <c r="N482">
        <v>8</v>
      </c>
      <c r="O482">
        <v>13</v>
      </c>
      <c r="P482">
        <v>39</v>
      </c>
      <c r="Q482">
        <v>0</v>
      </c>
      <c r="R482">
        <v>22</v>
      </c>
      <c r="S482">
        <v>39</v>
      </c>
      <c r="T482">
        <v>12</v>
      </c>
      <c r="U482">
        <v>0</v>
      </c>
      <c r="V482">
        <v>12</v>
      </c>
      <c r="W482">
        <v>12</v>
      </c>
      <c r="X482">
        <v>12</v>
      </c>
      <c r="Y482">
        <v>39</v>
      </c>
      <c r="Z482">
        <v>12</v>
      </c>
      <c r="AA482" t="s">
        <v>979</v>
      </c>
      <c r="AB482" t="s">
        <v>803</v>
      </c>
      <c r="AC482" t="s">
        <v>942</v>
      </c>
      <c r="AD482" t="s">
        <v>943</v>
      </c>
    </row>
    <row r="483" spans="1:30" x14ac:dyDescent="0.25">
      <c r="A483" t="s">
        <v>1435</v>
      </c>
      <c r="B483">
        <v>44805</v>
      </c>
      <c r="C483">
        <v>44806</v>
      </c>
      <c r="D483" t="s">
        <v>980</v>
      </c>
      <c r="E483">
        <v>10915</v>
      </c>
      <c r="F483">
        <v>662</v>
      </c>
      <c r="G483">
        <v>3</v>
      </c>
      <c r="H483">
        <v>327</v>
      </c>
      <c r="I483">
        <v>2</v>
      </c>
      <c r="J483">
        <v>99</v>
      </c>
      <c r="K483">
        <v>4</v>
      </c>
      <c r="L483">
        <v>10</v>
      </c>
      <c r="M483">
        <v>4</v>
      </c>
      <c r="N483">
        <v>63</v>
      </c>
      <c r="O483">
        <v>240</v>
      </c>
      <c r="P483">
        <v>327</v>
      </c>
      <c r="Q483">
        <v>0</v>
      </c>
      <c r="R483">
        <v>158</v>
      </c>
      <c r="S483">
        <v>322</v>
      </c>
      <c r="T483">
        <v>69</v>
      </c>
      <c r="U483">
        <v>2</v>
      </c>
      <c r="V483">
        <v>71</v>
      </c>
      <c r="W483">
        <v>68</v>
      </c>
      <c r="X483">
        <v>65</v>
      </c>
      <c r="Y483">
        <v>327</v>
      </c>
      <c r="Z483">
        <v>71</v>
      </c>
      <c r="AA483" t="s">
        <v>981</v>
      </c>
      <c r="AB483" t="s">
        <v>803</v>
      </c>
      <c r="AC483" t="s">
        <v>942</v>
      </c>
      <c r="AD483" t="s">
        <v>943</v>
      </c>
    </row>
    <row r="484" spans="1:30" x14ac:dyDescent="0.25">
      <c r="A484" t="s">
        <v>1435</v>
      </c>
      <c r="B484">
        <v>44805</v>
      </c>
      <c r="C484">
        <v>44806</v>
      </c>
      <c r="D484" t="s">
        <v>1010</v>
      </c>
      <c r="E484">
        <v>10782</v>
      </c>
      <c r="F484">
        <v>415</v>
      </c>
      <c r="G484">
        <v>58</v>
      </c>
      <c r="H484">
        <v>105</v>
      </c>
      <c r="I484">
        <v>0</v>
      </c>
      <c r="J484">
        <v>55</v>
      </c>
      <c r="K484">
        <v>0</v>
      </c>
      <c r="L484">
        <v>1</v>
      </c>
      <c r="M484">
        <v>6</v>
      </c>
      <c r="N484">
        <v>6</v>
      </c>
      <c r="O484">
        <v>78</v>
      </c>
      <c r="P484">
        <v>106</v>
      </c>
      <c r="Q484">
        <v>0</v>
      </c>
      <c r="R484">
        <v>67</v>
      </c>
      <c r="S484">
        <v>106</v>
      </c>
      <c r="T484">
        <v>11</v>
      </c>
      <c r="U484">
        <v>0</v>
      </c>
      <c r="V484">
        <v>15</v>
      </c>
      <c r="W484">
        <v>13</v>
      </c>
      <c r="X484">
        <v>15</v>
      </c>
      <c r="Y484">
        <v>106</v>
      </c>
      <c r="Z484">
        <v>15</v>
      </c>
      <c r="AA484" t="s">
        <v>1011</v>
      </c>
      <c r="AB484" t="s">
        <v>803</v>
      </c>
      <c r="AC484" t="s">
        <v>998</v>
      </c>
      <c r="AD484" t="s">
        <v>999</v>
      </c>
    </row>
    <row r="485" spans="1:30" x14ac:dyDescent="0.25">
      <c r="A485" t="s">
        <v>1435</v>
      </c>
      <c r="B485">
        <v>44805</v>
      </c>
      <c r="C485">
        <v>44806</v>
      </c>
      <c r="D485" t="s">
        <v>965</v>
      </c>
      <c r="E485">
        <v>7925</v>
      </c>
      <c r="F485">
        <v>348</v>
      </c>
      <c r="G485">
        <v>0</v>
      </c>
      <c r="H485">
        <v>103</v>
      </c>
      <c r="I485">
        <v>0</v>
      </c>
      <c r="J485">
        <v>63</v>
      </c>
      <c r="K485">
        <v>6</v>
      </c>
      <c r="L485">
        <v>6</v>
      </c>
      <c r="M485">
        <v>0</v>
      </c>
      <c r="N485">
        <v>13</v>
      </c>
      <c r="O485">
        <v>5</v>
      </c>
      <c r="P485">
        <v>102</v>
      </c>
      <c r="Q485">
        <v>0</v>
      </c>
      <c r="R485">
        <v>40</v>
      </c>
      <c r="S485">
        <v>99</v>
      </c>
      <c r="T485">
        <v>18</v>
      </c>
      <c r="U485">
        <v>0</v>
      </c>
      <c r="V485">
        <v>18</v>
      </c>
      <c r="W485">
        <v>18</v>
      </c>
      <c r="X485">
        <v>16</v>
      </c>
      <c r="Y485">
        <v>103</v>
      </c>
      <c r="Z485">
        <v>18</v>
      </c>
      <c r="AA485" t="s">
        <v>966</v>
      </c>
      <c r="AB485" t="s">
        <v>803</v>
      </c>
      <c r="AC485" t="s">
        <v>942</v>
      </c>
      <c r="AD485" t="s">
        <v>943</v>
      </c>
    </row>
    <row r="486" spans="1:30" x14ac:dyDescent="0.25">
      <c r="A486" t="s">
        <v>1435</v>
      </c>
      <c r="B486">
        <v>44805</v>
      </c>
      <c r="C486">
        <v>44806</v>
      </c>
      <c r="D486" t="s">
        <v>929</v>
      </c>
      <c r="E486">
        <v>4911</v>
      </c>
      <c r="F486">
        <v>195</v>
      </c>
      <c r="G486">
        <v>0</v>
      </c>
      <c r="H486">
        <v>114</v>
      </c>
      <c r="I486">
        <v>0</v>
      </c>
      <c r="J486">
        <v>21</v>
      </c>
      <c r="K486">
        <v>0</v>
      </c>
      <c r="L486">
        <v>1</v>
      </c>
      <c r="M486">
        <v>0</v>
      </c>
      <c r="N486">
        <v>2</v>
      </c>
      <c r="O486">
        <v>48</v>
      </c>
      <c r="P486">
        <v>115</v>
      </c>
      <c r="Q486">
        <v>0</v>
      </c>
      <c r="R486">
        <v>50</v>
      </c>
      <c r="S486">
        <v>109</v>
      </c>
      <c r="T486">
        <v>0</v>
      </c>
      <c r="U486">
        <v>0</v>
      </c>
      <c r="V486">
        <v>4</v>
      </c>
      <c r="W486">
        <v>4</v>
      </c>
      <c r="X486">
        <v>3</v>
      </c>
      <c r="Y486">
        <v>115</v>
      </c>
      <c r="Z486">
        <v>4</v>
      </c>
    </row>
    <row r="487" spans="1:30" x14ac:dyDescent="0.25">
      <c r="A487" t="s">
        <v>1435</v>
      </c>
      <c r="B487">
        <v>44805</v>
      </c>
      <c r="C487">
        <v>44806</v>
      </c>
      <c r="D487" t="s">
        <v>801</v>
      </c>
      <c r="E487">
        <v>6974</v>
      </c>
      <c r="F487">
        <v>345</v>
      </c>
      <c r="G487">
        <v>2</v>
      </c>
      <c r="H487">
        <v>95</v>
      </c>
      <c r="I487">
        <v>0</v>
      </c>
      <c r="J487">
        <v>40</v>
      </c>
      <c r="K487">
        <v>3</v>
      </c>
      <c r="L487">
        <v>0</v>
      </c>
      <c r="M487">
        <v>3</v>
      </c>
      <c r="N487">
        <v>4</v>
      </c>
      <c r="O487">
        <v>86</v>
      </c>
      <c r="P487">
        <v>115</v>
      </c>
      <c r="Q487">
        <v>0</v>
      </c>
      <c r="R487">
        <v>68</v>
      </c>
      <c r="S487">
        <v>118</v>
      </c>
      <c r="T487">
        <v>7</v>
      </c>
      <c r="U487">
        <v>0</v>
      </c>
      <c r="V487">
        <v>8</v>
      </c>
      <c r="W487">
        <v>8</v>
      </c>
      <c r="X487">
        <v>8</v>
      </c>
      <c r="Y487">
        <v>118</v>
      </c>
      <c r="Z487">
        <v>8</v>
      </c>
      <c r="AA487" t="s">
        <v>802</v>
      </c>
      <c r="AB487" t="s">
        <v>803</v>
      </c>
      <c r="AC487" t="s">
        <v>805</v>
      </c>
      <c r="AD487" t="s">
        <v>806</v>
      </c>
    </row>
    <row r="488" spans="1:30" x14ac:dyDescent="0.25">
      <c r="A488" t="s">
        <v>1435</v>
      </c>
      <c r="B488">
        <v>44805</v>
      </c>
      <c r="C488">
        <v>44806</v>
      </c>
      <c r="D488" t="s">
        <v>400</v>
      </c>
      <c r="E488">
        <v>6559</v>
      </c>
      <c r="F488">
        <v>325</v>
      </c>
      <c r="G488">
        <v>4</v>
      </c>
      <c r="H488">
        <v>96</v>
      </c>
      <c r="I488">
        <v>0</v>
      </c>
      <c r="J488">
        <v>98</v>
      </c>
      <c r="K488">
        <v>4</v>
      </c>
      <c r="L488">
        <v>2</v>
      </c>
      <c r="M488">
        <v>6</v>
      </c>
      <c r="N488">
        <v>15</v>
      </c>
      <c r="O488">
        <v>84</v>
      </c>
      <c r="P488">
        <v>104</v>
      </c>
      <c r="Q488">
        <v>5</v>
      </c>
      <c r="R488">
        <v>61</v>
      </c>
      <c r="S488">
        <v>105</v>
      </c>
      <c r="T488">
        <v>35</v>
      </c>
      <c r="U488">
        <v>0</v>
      </c>
      <c r="V488">
        <v>49</v>
      </c>
      <c r="W488">
        <v>49</v>
      </c>
      <c r="X488">
        <v>47</v>
      </c>
      <c r="Y488">
        <v>105</v>
      </c>
      <c r="Z488">
        <v>49</v>
      </c>
      <c r="AA488" t="s">
        <v>401</v>
      </c>
      <c r="AB488" t="s">
        <v>387</v>
      </c>
      <c r="AC488" t="s">
        <v>389</v>
      </c>
      <c r="AD488" t="s">
        <v>390</v>
      </c>
    </row>
    <row r="489" spans="1:30" x14ac:dyDescent="0.25">
      <c r="A489" t="s">
        <v>1435</v>
      </c>
      <c r="B489">
        <v>44805</v>
      </c>
      <c r="C489">
        <v>44806</v>
      </c>
      <c r="D489" t="s">
        <v>437</v>
      </c>
      <c r="E489">
        <v>9907</v>
      </c>
      <c r="F489">
        <v>461</v>
      </c>
      <c r="G489">
        <v>0</v>
      </c>
      <c r="H489">
        <v>227</v>
      </c>
      <c r="I489">
        <v>0</v>
      </c>
      <c r="J489">
        <v>118</v>
      </c>
      <c r="K489">
        <v>0</v>
      </c>
      <c r="L489">
        <v>1</v>
      </c>
      <c r="M489">
        <v>0</v>
      </c>
      <c r="N489">
        <v>21</v>
      </c>
      <c r="O489">
        <v>10</v>
      </c>
      <c r="P489">
        <v>231</v>
      </c>
      <c r="Q489">
        <v>4</v>
      </c>
      <c r="R489">
        <v>155</v>
      </c>
      <c r="S489">
        <v>231</v>
      </c>
      <c r="T489">
        <v>41</v>
      </c>
      <c r="U489">
        <v>0</v>
      </c>
      <c r="V489">
        <v>46</v>
      </c>
      <c r="W489">
        <v>47</v>
      </c>
      <c r="X489">
        <v>46</v>
      </c>
      <c r="Y489">
        <v>232</v>
      </c>
      <c r="Z489">
        <v>48</v>
      </c>
      <c r="AA489" t="s">
        <v>438</v>
      </c>
      <c r="AB489" t="s">
        <v>387</v>
      </c>
      <c r="AC489" t="s">
        <v>432</v>
      </c>
      <c r="AD489" t="s">
        <v>433</v>
      </c>
    </row>
    <row r="490" spans="1:30" x14ac:dyDescent="0.25">
      <c r="A490" t="s">
        <v>1435</v>
      </c>
      <c r="B490">
        <v>44805</v>
      </c>
      <c r="C490">
        <v>44806</v>
      </c>
      <c r="D490" t="s">
        <v>536</v>
      </c>
      <c r="E490">
        <v>12413</v>
      </c>
      <c r="F490">
        <v>572</v>
      </c>
      <c r="G490">
        <v>0</v>
      </c>
      <c r="H490">
        <v>192</v>
      </c>
      <c r="I490">
        <v>1</v>
      </c>
      <c r="J490">
        <v>230</v>
      </c>
      <c r="K490">
        <v>2</v>
      </c>
      <c r="L490">
        <v>2</v>
      </c>
      <c r="M490">
        <v>0</v>
      </c>
      <c r="N490">
        <v>9</v>
      </c>
      <c r="O490">
        <v>57</v>
      </c>
      <c r="P490">
        <v>193</v>
      </c>
      <c r="Q490">
        <v>0</v>
      </c>
      <c r="R490">
        <v>113</v>
      </c>
      <c r="S490">
        <v>194</v>
      </c>
      <c r="T490">
        <v>24</v>
      </c>
      <c r="U490">
        <v>0</v>
      </c>
      <c r="V490">
        <v>105</v>
      </c>
      <c r="W490">
        <v>99</v>
      </c>
      <c r="X490">
        <v>100</v>
      </c>
      <c r="Y490">
        <v>195</v>
      </c>
      <c r="Z490">
        <v>105</v>
      </c>
      <c r="AA490" t="s">
        <v>537</v>
      </c>
      <c r="AB490" t="s">
        <v>387</v>
      </c>
      <c r="AC490" t="s">
        <v>508</v>
      </c>
      <c r="AD490" t="s">
        <v>509</v>
      </c>
    </row>
    <row r="491" spans="1:30" x14ac:dyDescent="0.25">
      <c r="A491" t="s">
        <v>1435</v>
      </c>
      <c r="B491">
        <v>44805</v>
      </c>
      <c r="C491">
        <v>44806</v>
      </c>
      <c r="D491" t="s">
        <v>471</v>
      </c>
      <c r="E491">
        <v>6875</v>
      </c>
      <c r="F491">
        <v>305</v>
      </c>
      <c r="G491">
        <v>7</v>
      </c>
      <c r="H491">
        <v>89</v>
      </c>
      <c r="I491">
        <v>1</v>
      </c>
      <c r="J491">
        <v>137</v>
      </c>
      <c r="K491">
        <v>5</v>
      </c>
      <c r="L491">
        <v>11</v>
      </c>
      <c r="M491">
        <v>8</v>
      </c>
      <c r="N491">
        <v>45</v>
      </c>
      <c r="O491">
        <v>12</v>
      </c>
      <c r="P491">
        <v>90</v>
      </c>
      <c r="Q491">
        <v>0</v>
      </c>
      <c r="R491">
        <v>38</v>
      </c>
      <c r="S491">
        <v>89</v>
      </c>
      <c r="T491">
        <v>45</v>
      </c>
      <c r="U491">
        <v>1</v>
      </c>
      <c r="V491">
        <v>46</v>
      </c>
      <c r="W491">
        <v>45</v>
      </c>
      <c r="X491">
        <v>40</v>
      </c>
      <c r="Y491">
        <v>90</v>
      </c>
      <c r="Z491">
        <v>46</v>
      </c>
      <c r="AA491" t="s">
        <v>472</v>
      </c>
      <c r="AB491" t="s">
        <v>387</v>
      </c>
      <c r="AC491" t="s">
        <v>448</v>
      </c>
      <c r="AD491" t="s">
        <v>449</v>
      </c>
    </row>
    <row r="492" spans="1:30" x14ac:dyDescent="0.25">
      <c r="A492" t="s">
        <v>1435</v>
      </c>
      <c r="B492">
        <v>44805</v>
      </c>
      <c r="C492">
        <v>44806</v>
      </c>
      <c r="D492" t="s">
        <v>51</v>
      </c>
      <c r="E492">
        <v>8701</v>
      </c>
      <c r="F492">
        <v>394</v>
      </c>
      <c r="G492">
        <v>5</v>
      </c>
      <c r="H492">
        <v>113</v>
      </c>
      <c r="I492">
        <v>2</v>
      </c>
      <c r="J492">
        <v>209</v>
      </c>
      <c r="K492">
        <v>22</v>
      </c>
      <c r="L492">
        <v>20</v>
      </c>
      <c r="M492">
        <v>11</v>
      </c>
      <c r="N492">
        <v>33</v>
      </c>
      <c r="O492">
        <v>81</v>
      </c>
      <c r="P492">
        <v>114</v>
      </c>
      <c r="Q492">
        <v>0</v>
      </c>
      <c r="R492">
        <v>83</v>
      </c>
      <c r="S492">
        <v>116</v>
      </c>
      <c r="T492">
        <v>67</v>
      </c>
      <c r="U492">
        <v>0</v>
      </c>
      <c r="V492">
        <v>68</v>
      </c>
      <c r="W492">
        <v>66</v>
      </c>
      <c r="X492">
        <v>68</v>
      </c>
      <c r="Y492">
        <v>116</v>
      </c>
      <c r="Z492">
        <v>68</v>
      </c>
      <c r="AA492" t="s">
        <v>52</v>
      </c>
      <c r="AB492" t="s">
        <v>16</v>
      </c>
      <c r="AC492" t="s">
        <v>41</v>
      </c>
      <c r="AD492" t="s">
        <v>42</v>
      </c>
    </row>
    <row r="493" spans="1:30" x14ac:dyDescent="0.25">
      <c r="A493" t="s">
        <v>1435</v>
      </c>
      <c r="B493">
        <v>44805</v>
      </c>
      <c r="C493">
        <v>44806</v>
      </c>
      <c r="D493" t="s">
        <v>88</v>
      </c>
      <c r="E493">
        <v>11354</v>
      </c>
      <c r="F493">
        <v>504</v>
      </c>
      <c r="G493">
        <v>26</v>
      </c>
      <c r="H493">
        <v>169</v>
      </c>
      <c r="I493">
        <v>6</v>
      </c>
      <c r="J493">
        <v>76</v>
      </c>
      <c r="K493">
        <v>1</v>
      </c>
      <c r="L493">
        <v>1</v>
      </c>
      <c r="M493">
        <v>2</v>
      </c>
      <c r="N493">
        <v>4</v>
      </c>
      <c r="O493">
        <v>59</v>
      </c>
      <c r="P493">
        <v>178</v>
      </c>
      <c r="Q493">
        <v>2</v>
      </c>
      <c r="R493">
        <v>101</v>
      </c>
      <c r="S493">
        <v>191</v>
      </c>
      <c r="T493">
        <v>36</v>
      </c>
      <c r="U493">
        <v>0</v>
      </c>
      <c r="V493">
        <v>42</v>
      </c>
      <c r="W493">
        <v>42</v>
      </c>
      <c r="X493">
        <v>41</v>
      </c>
      <c r="Y493">
        <v>194</v>
      </c>
      <c r="Z493">
        <v>43</v>
      </c>
      <c r="AA493" t="s">
        <v>89</v>
      </c>
      <c r="AB493" t="s">
        <v>16</v>
      </c>
      <c r="AC493" t="s">
        <v>90</v>
      </c>
      <c r="AD493" t="s">
        <v>91</v>
      </c>
    </row>
    <row r="494" spans="1:30" x14ac:dyDescent="0.25">
      <c r="A494" t="s">
        <v>1435</v>
      </c>
      <c r="B494">
        <v>44805</v>
      </c>
      <c r="C494">
        <v>44806</v>
      </c>
      <c r="D494" t="s">
        <v>419</v>
      </c>
      <c r="E494">
        <v>3387</v>
      </c>
      <c r="F494">
        <v>121</v>
      </c>
      <c r="G494">
        <v>4</v>
      </c>
      <c r="H494">
        <v>66</v>
      </c>
      <c r="I494">
        <v>0</v>
      </c>
      <c r="J494">
        <v>57</v>
      </c>
      <c r="K494">
        <v>5</v>
      </c>
      <c r="L494">
        <v>0</v>
      </c>
      <c r="M494">
        <v>2</v>
      </c>
      <c r="N494">
        <v>9</v>
      </c>
      <c r="O494">
        <v>39</v>
      </c>
      <c r="P494">
        <v>71</v>
      </c>
      <c r="Q494">
        <v>0</v>
      </c>
      <c r="R494">
        <v>41</v>
      </c>
      <c r="S494">
        <v>72</v>
      </c>
      <c r="T494">
        <v>25</v>
      </c>
      <c r="U494">
        <v>0</v>
      </c>
      <c r="V494">
        <v>34</v>
      </c>
      <c r="W494">
        <v>34</v>
      </c>
      <c r="X494">
        <v>34</v>
      </c>
      <c r="Y494">
        <v>72</v>
      </c>
      <c r="Z494">
        <v>34</v>
      </c>
      <c r="AA494" t="s">
        <v>420</v>
      </c>
      <c r="AB494" t="s">
        <v>387</v>
      </c>
      <c r="AC494" t="s">
        <v>389</v>
      </c>
      <c r="AD494" t="s">
        <v>390</v>
      </c>
    </row>
    <row r="495" spans="1:30" x14ac:dyDescent="0.25">
      <c r="A495" t="s">
        <v>1435</v>
      </c>
      <c r="B495">
        <v>44805</v>
      </c>
      <c r="C495">
        <v>44806</v>
      </c>
      <c r="D495" t="s">
        <v>490</v>
      </c>
      <c r="E495">
        <v>14076</v>
      </c>
      <c r="F495">
        <v>631</v>
      </c>
      <c r="G495">
        <v>38</v>
      </c>
      <c r="H495">
        <v>194</v>
      </c>
      <c r="I495">
        <v>0</v>
      </c>
      <c r="J495">
        <v>272</v>
      </c>
      <c r="K495">
        <v>0</v>
      </c>
      <c r="L495">
        <v>47</v>
      </c>
      <c r="M495">
        <v>55</v>
      </c>
      <c r="N495">
        <v>109</v>
      </c>
      <c r="O495">
        <v>179</v>
      </c>
      <c r="P495">
        <v>194</v>
      </c>
      <c r="Q495">
        <v>34</v>
      </c>
      <c r="R495">
        <v>155</v>
      </c>
      <c r="S495">
        <v>194</v>
      </c>
      <c r="T495">
        <v>110</v>
      </c>
      <c r="U495">
        <v>51</v>
      </c>
      <c r="V495">
        <v>110</v>
      </c>
      <c r="W495">
        <v>109</v>
      </c>
      <c r="X495">
        <v>108</v>
      </c>
      <c r="Y495">
        <v>194</v>
      </c>
      <c r="Z495">
        <v>111</v>
      </c>
      <c r="AA495" t="s">
        <v>491</v>
      </c>
      <c r="AB495" t="s">
        <v>387</v>
      </c>
      <c r="AC495" t="s">
        <v>448</v>
      </c>
      <c r="AD495" t="s">
        <v>449</v>
      </c>
    </row>
    <row r="496" spans="1:30" x14ac:dyDescent="0.25">
      <c r="A496" t="s">
        <v>1435</v>
      </c>
      <c r="B496">
        <v>44805</v>
      </c>
      <c r="C496">
        <v>44806</v>
      </c>
      <c r="D496" t="s">
        <v>417</v>
      </c>
      <c r="E496">
        <v>4385</v>
      </c>
      <c r="F496">
        <v>202</v>
      </c>
      <c r="G496">
        <v>72</v>
      </c>
      <c r="H496">
        <v>87</v>
      </c>
      <c r="I496">
        <v>0</v>
      </c>
      <c r="J496">
        <v>74</v>
      </c>
      <c r="K496">
        <v>11</v>
      </c>
      <c r="L496">
        <v>19</v>
      </c>
      <c r="M496">
        <v>33</v>
      </c>
      <c r="N496">
        <v>32</v>
      </c>
      <c r="O496">
        <v>80</v>
      </c>
      <c r="P496">
        <v>88</v>
      </c>
      <c r="Q496">
        <v>4</v>
      </c>
      <c r="R496">
        <v>55</v>
      </c>
      <c r="S496">
        <v>89</v>
      </c>
      <c r="T496">
        <v>35</v>
      </c>
      <c r="U496">
        <v>0</v>
      </c>
      <c r="V496">
        <v>34</v>
      </c>
      <c r="W496">
        <v>35</v>
      </c>
      <c r="X496">
        <v>35</v>
      </c>
      <c r="Y496">
        <v>89</v>
      </c>
      <c r="Z496">
        <v>35</v>
      </c>
      <c r="AA496" t="s">
        <v>418</v>
      </c>
      <c r="AB496" t="s">
        <v>387</v>
      </c>
      <c r="AC496" t="s">
        <v>389</v>
      </c>
      <c r="AD496" t="s">
        <v>390</v>
      </c>
    </row>
    <row r="497" spans="1:30" x14ac:dyDescent="0.25">
      <c r="A497" t="s">
        <v>1435</v>
      </c>
      <c r="B497">
        <v>44805</v>
      </c>
      <c r="C497">
        <v>44806</v>
      </c>
      <c r="D497" t="s">
        <v>67</v>
      </c>
      <c r="E497">
        <v>5094</v>
      </c>
      <c r="F497">
        <v>137</v>
      </c>
      <c r="G497">
        <v>21</v>
      </c>
      <c r="H497">
        <v>27</v>
      </c>
      <c r="I497">
        <v>4</v>
      </c>
      <c r="J497">
        <v>35</v>
      </c>
      <c r="K497">
        <v>0</v>
      </c>
      <c r="L497">
        <v>0</v>
      </c>
      <c r="M497">
        <v>2</v>
      </c>
      <c r="N497">
        <v>1</v>
      </c>
      <c r="O497">
        <v>34</v>
      </c>
      <c r="P497">
        <v>35</v>
      </c>
      <c r="Q497">
        <v>4</v>
      </c>
      <c r="R497">
        <v>10</v>
      </c>
      <c r="S497">
        <v>34</v>
      </c>
      <c r="T497">
        <v>3</v>
      </c>
      <c r="U497">
        <v>0</v>
      </c>
      <c r="V497">
        <v>3</v>
      </c>
      <c r="W497">
        <v>4</v>
      </c>
      <c r="X497">
        <v>3</v>
      </c>
      <c r="Y497">
        <v>35</v>
      </c>
      <c r="Z497">
        <v>4</v>
      </c>
      <c r="AA497" t="s">
        <v>68</v>
      </c>
      <c r="AB497" t="s">
        <v>16</v>
      </c>
      <c r="AC497" t="s">
        <v>69</v>
      </c>
      <c r="AD497" t="s">
        <v>1583</v>
      </c>
    </row>
    <row r="498" spans="1:30" x14ac:dyDescent="0.25">
      <c r="A498" t="s">
        <v>1435</v>
      </c>
      <c r="B498">
        <v>44805</v>
      </c>
      <c r="C498">
        <v>44806</v>
      </c>
      <c r="D498" t="s">
        <v>132</v>
      </c>
      <c r="E498">
        <v>5784</v>
      </c>
      <c r="F498">
        <v>196</v>
      </c>
      <c r="G498">
        <v>28</v>
      </c>
      <c r="H498">
        <v>79</v>
      </c>
      <c r="I498">
        <v>0</v>
      </c>
      <c r="J498">
        <v>99</v>
      </c>
      <c r="K498">
        <v>0</v>
      </c>
      <c r="L498">
        <v>0</v>
      </c>
      <c r="M498">
        <v>19</v>
      </c>
      <c r="N498">
        <v>41</v>
      </c>
      <c r="O498">
        <v>63</v>
      </c>
      <c r="P498">
        <v>83</v>
      </c>
      <c r="Q498">
        <v>2</v>
      </c>
      <c r="R498">
        <v>49</v>
      </c>
      <c r="S498">
        <v>84</v>
      </c>
      <c r="T498">
        <v>54</v>
      </c>
      <c r="U498">
        <v>0</v>
      </c>
      <c r="V498">
        <v>57</v>
      </c>
      <c r="W498">
        <v>56</v>
      </c>
      <c r="X498">
        <v>57</v>
      </c>
      <c r="Y498">
        <v>84</v>
      </c>
      <c r="Z498">
        <v>59</v>
      </c>
      <c r="AA498" t="s">
        <v>133</v>
      </c>
      <c r="AB498" t="s">
        <v>16</v>
      </c>
      <c r="AC498" t="s">
        <v>127</v>
      </c>
      <c r="AD498" t="s">
        <v>128</v>
      </c>
    </row>
    <row r="499" spans="1:30" x14ac:dyDescent="0.25">
      <c r="A499" t="s">
        <v>1435</v>
      </c>
      <c r="B499">
        <v>44805</v>
      </c>
      <c r="C499">
        <v>44806</v>
      </c>
      <c r="D499" t="s">
        <v>95</v>
      </c>
      <c r="E499">
        <v>2157</v>
      </c>
      <c r="F499">
        <v>73</v>
      </c>
      <c r="G499">
        <v>7</v>
      </c>
      <c r="H499">
        <v>17</v>
      </c>
      <c r="I499">
        <v>0</v>
      </c>
      <c r="J499">
        <v>30</v>
      </c>
      <c r="K499">
        <v>0</v>
      </c>
      <c r="L499">
        <v>1</v>
      </c>
      <c r="M499">
        <v>4</v>
      </c>
      <c r="N499">
        <v>3</v>
      </c>
      <c r="O499">
        <v>20</v>
      </c>
      <c r="P499">
        <v>20</v>
      </c>
      <c r="Q499">
        <v>0</v>
      </c>
      <c r="R499">
        <v>20</v>
      </c>
      <c r="S499">
        <v>21</v>
      </c>
      <c r="T499">
        <v>6</v>
      </c>
      <c r="U499">
        <v>0</v>
      </c>
      <c r="V499">
        <v>6</v>
      </c>
      <c r="W499">
        <v>6</v>
      </c>
      <c r="X499">
        <v>5</v>
      </c>
      <c r="Y499">
        <v>22</v>
      </c>
      <c r="Z499">
        <v>6</v>
      </c>
      <c r="AA499" t="s">
        <v>96</v>
      </c>
      <c r="AB499" t="s">
        <v>16</v>
      </c>
      <c r="AC499" t="s">
        <v>69</v>
      </c>
      <c r="AD499" t="s">
        <v>1583</v>
      </c>
    </row>
    <row r="500" spans="1:30" x14ac:dyDescent="0.25">
      <c r="A500" t="s">
        <v>1435</v>
      </c>
      <c r="B500">
        <v>44805</v>
      </c>
      <c r="C500">
        <v>44806</v>
      </c>
      <c r="D500" t="s">
        <v>531</v>
      </c>
      <c r="E500">
        <v>9632</v>
      </c>
      <c r="F500">
        <v>364</v>
      </c>
      <c r="G500">
        <v>35</v>
      </c>
      <c r="H500">
        <v>90</v>
      </c>
      <c r="I500">
        <v>0</v>
      </c>
      <c r="J500">
        <v>157</v>
      </c>
      <c r="K500">
        <v>12</v>
      </c>
      <c r="L500">
        <v>16</v>
      </c>
      <c r="M500">
        <v>18</v>
      </c>
      <c r="N500">
        <v>51</v>
      </c>
      <c r="O500">
        <v>67</v>
      </c>
      <c r="P500">
        <v>92</v>
      </c>
      <c r="Q500">
        <v>0</v>
      </c>
      <c r="R500">
        <v>39</v>
      </c>
      <c r="S500">
        <v>93</v>
      </c>
      <c r="T500">
        <v>52</v>
      </c>
      <c r="U500">
        <v>0</v>
      </c>
      <c r="V500">
        <v>57</v>
      </c>
      <c r="W500">
        <v>53</v>
      </c>
      <c r="X500">
        <v>56</v>
      </c>
      <c r="Y500">
        <v>94</v>
      </c>
      <c r="Z500">
        <v>58</v>
      </c>
      <c r="AA500" t="s">
        <v>1455</v>
      </c>
      <c r="AB500" t="s">
        <v>387</v>
      </c>
      <c r="AC500" t="s">
        <v>508</v>
      </c>
      <c r="AD500" t="s">
        <v>509</v>
      </c>
    </row>
    <row r="501" spans="1:30" x14ac:dyDescent="0.25">
      <c r="A501" t="s">
        <v>1435</v>
      </c>
      <c r="B501">
        <v>44805</v>
      </c>
      <c r="C501">
        <v>44806</v>
      </c>
      <c r="D501" t="s">
        <v>46</v>
      </c>
      <c r="E501">
        <v>5106</v>
      </c>
      <c r="F501">
        <v>216</v>
      </c>
      <c r="G501">
        <v>0</v>
      </c>
      <c r="H501">
        <v>103</v>
      </c>
      <c r="I501">
        <v>0</v>
      </c>
      <c r="J501">
        <v>101</v>
      </c>
      <c r="K501">
        <v>20</v>
      </c>
      <c r="L501">
        <v>0</v>
      </c>
      <c r="M501">
        <v>0</v>
      </c>
      <c r="N501">
        <v>2</v>
      </c>
      <c r="O501">
        <v>96</v>
      </c>
      <c r="P501">
        <v>103</v>
      </c>
      <c r="Q501">
        <v>0</v>
      </c>
      <c r="R501">
        <v>62</v>
      </c>
      <c r="S501">
        <v>103</v>
      </c>
      <c r="T501">
        <v>56</v>
      </c>
      <c r="U501">
        <v>0</v>
      </c>
      <c r="V501">
        <v>52</v>
      </c>
      <c r="W501">
        <v>56</v>
      </c>
      <c r="X501">
        <v>54</v>
      </c>
      <c r="Y501">
        <v>103</v>
      </c>
      <c r="Z501">
        <v>56</v>
      </c>
      <c r="AA501" t="s">
        <v>47</v>
      </c>
      <c r="AB501" t="s">
        <v>16</v>
      </c>
      <c r="AC501" t="s">
        <v>41</v>
      </c>
      <c r="AD501" t="s">
        <v>42</v>
      </c>
    </row>
    <row r="502" spans="1:30" x14ac:dyDescent="0.25">
      <c r="A502" t="s">
        <v>1435</v>
      </c>
      <c r="B502">
        <v>44805</v>
      </c>
      <c r="C502">
        <v>44806</v>
      </c>
      <c r="D502" t="s">
        <v>24</v>
      </c>
      <c r="E502">
        <v>6402</v>
      </c>
      <c r="F502">
        <v>209</v>
      </c>
      <c r="G502">
        <v>13</v>
      </c>
      <c r="H502">
        <v>50</v>
      </c>
      <c r="I502">
        <v>13</v>
      </c>
      <c r="J502">
        <v>118</v>
      </c>
      <c r="K502">
        <v>2</v>
      </c>
      <c r="L502">
        <v>7</v>
      </c>
      <c r="M502">
        <v>16</v>
      </c>
      <c r="N502">
        <v>19</v>
      </c>
      <c r="O502">
        <v>32</v>
      </c>
      <c r="P502">
        <v>52</v>
      </c>
      <c r="Q502">
        <v>0</v>
      </c>
      <c r="R502">
        <v>34</v>
      </c>
      <c r="S502">
        <v>56</v>
      </c>
      <c r="T502">
        <v>20</v>
      </c>
      <c r="U502">
        <v>1</v>
      </c>
      <c r="V502">
        <v>29</v>
      </c>
      <c r="W502">
        <v>28</v>
      </c>
      <c r="X502">
        <v>25</v>
      </c>
      <c r="Y502">
        <v>57</v>
      </c>
      <c r="Z502">
        <v>29</v>
      </c>
      <c r="AA502" t="s">
        <v>25</v>
      </c>
      <c r="AB502" t="s">
        <v>16</v>
      </c>
      <c r="AC502" t="s">
        <v>18</v>
      </c>
      <c r="AD502" t="s">
        <v>19</v>
      </c>
    </row>
    <row r="503" spans="1:30" x14ac:dyDescent="0.25">
      <c r="A503" t="s">
        <v>1435</v>
      </c>
      <c r="B503">
        <v>44805</v>
      </c>
      <c r="C503">
        <v>44806</v>
      </c>
      <c r="D503" t="s">
        <v>566</v>
      </c>
      <c r="E503">
        <v>12418</v>
      </c>
      <c r="F503">
        <v>606</v>
      </c>
      <c r="G503">
        <v>16</v>
      </c>
      <c r="H503">
        <v>188</v>
      </c>
      <c r="I503">
        <v>1</v>
      </c>
      <c r="J503">
        <v>185</v>
      </c>
      <c r="K503">
        <v>8</v>
      </c>
      <c r="L503">
        <v>33</v>
      </c>
      <c r="M503">
        <v>12</v>
      </c>
      <c r="N503">
        <v>3</v>
      </c>
      <c r="O503">
        <v>148</v>
      </c>
      <c r="P503">
        <v>183</v>
      </c>
      <c r="Q503">
        <v>0</v>
      </c>
      <c r="R503">
        <v>102</v>
      </c>
      <c r="S503">
        <v>184</v>
      </c>
      <c r="T503">
        <v>35</v>
      </c>
      <c r="U503">
        <v>0</v>
      </c>
      <c r="V503">
        <v>42</v>
      </c>
      <c r="W503">
        <v>42</v>
      </c>
      <c r="X503">
        <v>40</v>
      </c>
      <c r="Y503">
        <v>188</v>
      </c>
      <c r="Z503">
        <v>42</v>
      </c>
      <c r="AA503" t="s">
        <v>567</v>
      </c>
      <c r="AB503" t="s">
        <v>387</v>
      </c>
      <c r="AC503" t="s">
        <v>508</v>
      </c>
      <c r="AD503" t="s">
        <v>509</v>
      </c>
    </row>
    <row r="504" spans="1:30" x14ac:dyDescent="0.25">
      <c r="A504" t="s">
        <v>1435</v>
      </c>
      <c r="B504">
        <v>44805</v>
      </c>
      <c r="C504">
        <v>44806</v>
      </c>
      <c r="D504" t="s">
        <v>475</v>
      </c>
      <c r="E504">
        <v>11240</v>
      </c>
      <c r="F504">
        <v>512</v>
      </c>
      <c r="G504">
        <v>0</v>
      </c>
      <c r="H504">
        <v>97</v>
      </c>
      <c r="I504">
        <v>0</v>
      </c>
      <c r="J504">
        <v>174</v>
      </c>
      <c r="K504">
        <v>1</v>
      </c>
      <c r="L504">
        <v>0</v>
      </c>
      <c r="M504">
        <v>0</v>
      </c>
      <c r="N504">
        <v>10</v>
      </c>
      <c r="O504">
        <v>92</v>
      </c>
      <c r="P504">
        <v>106</v>
      </c>
      <c r="Q504">
        <v>2</v>
      </c>
      <c r="R504">
        <v>66</v>
      </c>
      <c r="S504">
        <v>106</v>
      </c>
      <c r="T504">
        <v>60</v>
      </c>
      <c r="U504">
        <v>0</v>
      </c>
      <c r="V504">
        <v>59</v>
      </c>
      <c r="W504">
        <v>60</v>
      </c>
      <c r="X504">
        <v>59</v>
      </c>
      <c r="Y504">
        <v>106</v>
      </c>
      <c r="Z504">
        <v>61</v>
      </c>
      <c r="AA504" t="s">
        <v>476</v>
      </c>
      <c r="AB504" t="s">
        <v>387</v>
      </c>
      <c r="AC504" t="s">
        <v>448</v>
      </c>
      <c r="AD504" t="s">
        <v>449</v>
      </c>
    </row>
    <row r="505" spans="1:30" x14ac:dyDescent="0.25">
      <c r="A505" t="s">
        <v>1435</v>
      </c>
      <c r="B505">
        <v>44805</v>
      </c>
      <c r="C505">
        <v>44806</v>
      </c>
      <c r="D505" t="s">
        <v>14</v>
      </c>
      <c r="E505">
        <v>6043</v>
      </c>
      <c r="F505">
        <v>191</v>
      </c>
      <c r="G505">
        <v>97</v>
      </c>
      <c r="H505">
        <v>121</v>
      </c>
      <c r="I505">
        <v>0</v>
      </c>
      <c r="J505">
        <v>68</v>
      </c>
      <c r="K505">
        <v>25</v>
      </c>
      <c r="L505">
        <v>9</v>
      </c>
      <c r="M505">
        <v>46</v>
      </c>
      <c r="N505">
        <v>33</v>
      </c>
      <c r="O505">
        <v>105</v>
      </c>
      <c r="P505">
        <v>121</v>
      </c>
      <c r="Q505">
        <v>0</v>
      </c>
      <c r="R505">
        <v>51</v>
      </c>
      <c r="S505">
        <v>132</v>
      </c>
      <c r="T505">
        <v>46</v>
      </c>
      <c r="U505">
        <v>0</v>
      </c>
      <c r="V505">
        <v>46</v>
      </c>
      <c r="W505">
        <v>43</v>
      </c>
      <c r="X505">
        <v>47</v>
      </c>
      <c r="Y505">
        <v>135</v>
      </c>
      <c r="Z505">
        <v>47</v>
      </c>
      <c r="AA505" t="s">
        <v>15</v>
      </c>
      <c r="AB505" t="s">
        <v>16</v>
      </c>
      <c r="AC505" t="s">
        <v>90</v>
      </c>
      <c r="AD505" t="s">
        <v>91</v>
      </c>
    </row>
    <row r="506" spans="1:30" x14ac:dyDescent="0.25">
      <c r="A506" t="s">
        <v>1435</v>
      </c>
      <c r="B506">
        <v>44805</v>
      </c>
      <c r="C506">
        <v>44806</v>
      </c>
      <c r="D506" t="s">
        <v>519</v>
      </c>
      <c r="E506">
        <v>6624</v>
      </c>
      <c r="F506">
        <v>319</v>
      </c>
      <c r="G506">
        <v>47</v>
      </c>
      <c r="H506">
        <v>128</v>
      </c>
      <c r="I506">
        <v>1</v>
      </c>
      <c r="J506">
        <v>78</v>
      </c>
      <c r="K506">
        <v>9</v>
      </c>
      <c r="L506">
        <v>19</v>
      </c>
      <c r="M506">
        <v>23</v>
      </c>
      <c r="N506">
        <v>25</v>
      </c>
      <c r="O506">
        <v>84</v>
      </c>
      <c r="P506">
        <v>133</v>
      </c>
      <c r="Q506">
        <v>0</v>
      </c>
      <c r="R506">
        <v>83</v>
      </c>
      <c r="S506">
        <v>133</v>
      </c>
      <c r="T506">
        <v>42</v>
      </c>
      <c r="U506">
        <v>0</v>
      </c>
      <c r="V506">
        <v>42</v>
      </c>
      <c r="W506">
        <v>42</v>
      </c>
      <c r="X506">
        <v>39</v>
      </c>
      <c r="Y506">
        <v>134</v>
      </c>
      <c r="Z506">
        <v>42</v>
      </c>
      <c r="AA506" t="s">
        <v>520</v>
      </c>
      <c r="AB506" t="s">
        <v>387</v>
      </c>
      <c r="AC506" t="s">
        <v>508</v>
      </c>
      <c r="AD506" t="s">
        <v>509</v>
      </c>
    </row>
    <row r="507" spans="1:30" x14ac:dyDescent="0.25">
      <c r="A507" t="s">
        <v>1435</v>
      </c>
      <c r="B507">
        <v>44805</v>
      </c>
      <c r="C507">
        <v>44806</v>
      </c>
      <c r="D507" t="s">
        <v>39</v>
      </c>
      <c r="E507">
        <v>5930</v>
      </c>
      <c r="F507">
        <v>254</v>
      </c>
      <c r="G507">
        <v>16</v>
      </c>
      <c r="H507">
        <v>31</v>
      </c>
      <c r="I507">
        <v>3</v>
      </c>
      <c r="J507">
        <v>74</v>
      </c>
      <c r="K507">
        <v>5</v>
      </c>
      <c r="L507">
        <v>2</v>
      </c>
      <c r="M507">
        <v>11</v>
      </c>
      <c r="N507">
        <v>10</v>
      </c>
      <c r="O507">
        <v>32</v>
      </c>
      <c r="P507">
        <v>30</v>
      </c>
      <c r="Q507">
        <v>0</v>
      </c>
      <c r="R507">
        <v>13</v>
      </c>
      <c r="S507">
        <v>32</v>
      </c>
      <c r="T507">
        <v>11</v>
      </c>
      <c r="U507">
        <v>0</v>
      </c>
      <c r="V507">
        <v>11</v>
      </c>
      <c r="W507">
        <v>11</v>
      </c>
      <c r="X507">
        <v>11</v>
      </c>
      <c r="Y507">
        <v>32</v>
      </c>
      <c r="Z507">
        <v>11</v>
      </c>
      <c r="AA507" t="s">
        <v>40</v>
      </c>
      <c r="AB507" t="s">
        <v>16</v>
      </c>
      <c r="AC507" t="s">
        <v>41</v>
      </c>
      <c r="AD507" t="s">
        <v>42</v>
      </c>
    </row>
    <row r="508" spans="1:30" x14ac:dyDescent="0.25">
      <c r="A508" t="s">
        <v>1435</v>
      </c>
      <c r="B508">
        <v>44805</v>
      </c>
      <c r="C508">
        <v>44806</v>
      </c>
      <c r="D508" t="s">
        <v>525</v>
      </c>
      <c r="E508">
        <v>13950</v>
      </c>
      <c r="F508">
        <v>637</v>
      </c>
      <c r="G508">
        <v>10</v>
      </c>
      <c r="H508">
        <v>163</v>
      </c>
      <c r="I508">
        <v>0</v>
      </c>
      <c r="J508">
        <v>272</v>
      </c>
      <c r="K508">
        <v>13</v>
      </c>
      <c r="L508">
        <v>12</v>
      </c>
      <c r="M508">
        <v>39</v>
      </c>
      <c r="N508">
        <v>121</v>
      </c>
      <c r="O508">
        <v>141</v>
      </c>
      <c r="P508">
        <v>163</v>
      </c>
      <c r="Q508">
        <v>1</v>
      </c>
      <c r="R508">
        <v>115</v>
      </c>
      <c r="S508">
        <v>164</v>
      </c>
      <c r="T508">
        <v>123</v>
      </c>
      <c r="U508">
        <v>1</v>
      </c>
      <c r="V508">
        <v>123</v>
      </c>
      <c r="W508">
        <v>120</v>
      </c>
      <c r="X508">
        <v>118</v>
      </c>
      <c r="Y508">
        <v>164</v>
      </c>
      <c r="Z508">
        <v>123</v>
      </c>
      <c r="AA508" t="s">
        <v>526</v>
      </c>
      <c r="AB508" t="s">
        <v>387</v>
      </c>
      <c r="AC508" t="s">
        <v>508</v>
      </c>
      <c r="AD508" t="s">
        <v>509</v>
      </c>
    </row>
    <row r="509" spans="1:30" x14ac:dyDescent="0.25">
      <c r="A509" t="s">
        <v>1435</v>
      </c>
      <c r="B509">
        <v>44805</v>
      </c>
      <c r="C509">
        <v>44806</v>
      </c>
      <c r="D509" t="s">
        <v>125</v>
      </c>
      <c r="E509">
        <v>3876</v>
      </c>
      <c r="F509">
        <v>129</v>
      </c>
      <c r="G509">
        <v>59</v>
      </c>
      <c r="H509">
        <v>63</v>
      </c>
      <c r="I509">
        <v>1</v>
      </c>
      <c r="J509">
        <v>112</v>
      </c>
      <c r="K509">
        <v>2</v>
      </c>
      <c r="L509">
        <v>1</v>
      </c>
      <c r="M509">
        <v>66</v>
      </c>
      <c r="N509">
        <v>59</v>
      </c>
      <c r="O509">
        <v>45</v>
      </c>
      <c r="P509">
        <v>61</v>
      </c>
      <c r="Q509">
        <v>0</v>
      </c>
      <c r="R509">
        <v>40</v>
      </c>
      <c r="S509">
        <v>59</v>
      </c>
      <c r="T509">
        <v>67</v>
      </c>
      <c r="U509">
        <v>2</v>
      </c>
      <c r="V509">
        <v>65</v>
      </c>
      <c r="W509">
        <v>59</v>
      </c>
      <c r="X509">
        <v>45</v>
      </c>
      <c r="Y509">
        <v>64</v>
      </c>
      <c r="Z509">
        <v>67</v>
      </c>
      <c r="AA509" t="s">
        <v>126</v>
      </c>
      <c r="AB509" t="s">
        <v>16</v>
      </c>
      <c r="AC509" t="s">
        <v>127</v>
      </c>
      <c r="AD509" t="s">
        <v>128</v>
      </c>
    </row>
    <row r="510" spans="1:30" x14ac:dyDescent="0.25">
      <c r="A510" t="s">
        <v>1435</v>
      </c>
      <c r="B510">
        <v>44805</v>
      </c>
      <c r="C510">
        <v>44806</v>
      </c>
      <c r="D510" t="s">
        <v>430</v>
      </c>
      <c r="E510">
        <v>17322</v>
      </c>
      <c r="F510">
        <v>651</v>
      </c>
      <c r="G510">
        <v>1</v>
      </c>
      <c r="H510">
        <v>219</v>
      </c>
      <c r="I510">
        <v>1</v>
      </c>
      <c r="J510">
        <v>200</v>
      </c>
      <c r="K510">
        <v>8</v>
      </c>
      <c r="L510">
        <v>18</v>
      </c>
      <c r="M510">
        <v>8</v>
      </c>
      <c r="N510">
        <v>46</v>
      </c>
      <c r="O510">
        <v>75</v>
      </c>
      <c r="P510">
        <v>234</v>
      </c>
      <c r="Q510">
        <v>3</v>
      </c>
      <c r="R510">
        <v>95</v>
      </c>
      <c r="S510">
        <v>237</v>
      </c>
      <c r="T510">
        <v>65</v>
      </c>
      <c r="U510">
        <v>13</v>
      </c>
      <c r="V510">
        <v>64</v>
      </c>
      <c r="W510">
        <v>54</v>
      </c>
      <c r="X510">
        <v>65</v>
      </c>
      <c r="Y510">
        <v>237</v>
      </c>
      <c r="Z510">
        <v>65</v>
      </c>
      <c r="AA510" t="s">
        <v>431</v>
      </c>
      <c r="AB510" t="s">
        <v>387</v>
      </c>
      <c r="AC510" t="s">
        <v>432</v>
      </c>
      <c r="AD510" t="s">
        <v>433</v>
      </c>
    </row>
    <row r="511" spans="1:30" x14ac:dyDescent="0.25">
      <c r="A511" t="s">
        <v>1435</v>
      </c>
      <c r="B511">
        <v>44805</v>
      </c>
      <c r="C511">
        <v>44806</v>
      </c>
      <c r="D511" t="s">
        <v>469</v>
      </c>
      <c r="E511">
        <v>7246</v>
      </c>
      <c r="F511">
        <v>354</v>
      </c>
      <c r="G511">
        <v>84</v>
      </c>
      <c r="H511">
        <v>152</v>
      </c>
      <c r="I511">
        <v>0</v>
      </c>
      <c r="J511">
        <v>173</v>
      </c>
      <c r="K511">
        <v>0</v>
      </c>
      <c r="L511">
        <v>24</v>
      </c>
      <c r="M511">
        <v>35</v>
      </c>
      <c r="N511">
        <v>60</v>
      </c>
      <c r="O511">
        <v>81</v>
      </c>
      <c r="P511">
        <v>152</v>
      </c>
      <c r="Q511">
        <v>0</v>
      </c>
      <c r="R511">
        <v>97</v>
      </c>
      <c r="S511">
        <v>152</v>
      </c>
      <c r="T511">
        <v>73</v>
      </c>
      <c r="U511">
        <v>0</v>
      </c>
      <c r="V511">
        <v>74</v>
      </c>
      <c r="W511">
        <v>70</v>
      </c>
      <c r="X511">
        <v>73</v>
      </c>
      <c r="Y511">
        <v>153</v>
      </c>
      <c r="Z511">
        <v>76</v>
      </c>
      <c r="AA511" t="s">
        <v>470</v>
      </c>
      <c r="AB511" t="s">
        <v>387</v>
      </c>
      <c r="AC511" t="s">
        <v>448</v>
      </c>
      <c r="AD511" t="s">
        <v>449</v>
      </c>
    </row>
    <row r="512" spans="1:30" x14ac:dyDescent="0.25">
      <c r="A512" t="s">
        <v>1435</v>
      </c>
      <c r="B512">
        <v>44805</v>
      </c>
      <c r="C512">
        <v>44806</v>
      </c>
      <c r="D512" t="s">
        <v>442</v>
      </c>
      <c r="E512">
        <v>20325</v>
      </c>
      <c r="F512">
        <v>861</v>
      </c>
      <c r="G512">
        <v>35</v>
      </c>
      <c r="H512">
        <v>287</v>
      </c>
      <c r="I512">
        <v>1</v>
      </c>
      <c r="J512">
        <v>282</v>
      </c>
      <c r="K512">
        <v>25</v>
      </c>
      <c r="L512">
        <v>29</v>
      </c>
      <c r="M512">
        <v>15</v>
      </c>
      <c r="N512">
        <v>118</v>
      </c>
      <c r="O512">
        <v>219</v>
      </c>
      <c r="P512">
        <v>293</v>
      </c>
      <c r="Q512">
        <v>0</v>
      </c>
      <c r="R512">
        <v>174</v>
      </c>
      <c r="S512">
        <v>297</v>
      </c>
      <c r="T512">
        <v>125</v>
      </c>
      <c r="U512">
        <v>0</v>
      </c>
      <c r="V512">
        <v>124</v>
      </c>
      <c r="W512">
        <v>121</v>
      </c>
      <c r="X512">
        <v>122</v>
      </c>
      <c r="Y512">
        <v>299</v>
      </c>
      <c r="Z512">
        <v>126</v>
      </c>
      <c r="AA512" t="s">
        <v>443</v>
      </c>
      <c r="AB512" t="s">
        <v>387</v>
      </c>
      <c r="AC512" t="s">
        <v>432</v>
      </c>
      <c r="AD512" t="s">
        <v>433</v>
      </c>
    </row>
    <row r="513" spans="1:30" x14ac:dyDescent="0.25">
      <c r="A513" t="s">
        <v>1435</v>
      </c>
      <c r="B513">
        <v>44805</v>
      </c>
      <c r="C513">
        <v>44806</v>
      </c>
      <c r="D513" t="s">
        <v>451</v>
      </c>
      <c r="E513">
        <v>8128</v>
      </c>
      <c r="F513">
        <v>370</v>
      </c>
      <c r="G513">
        <v>0</v>
      </c>
      <c r="H513">
        <v>45</v>
      </c>
      <c r="I513">
        <v>0</v>
      </c>
      <c r="J513">
        <v>274</v>
      </c>
      <c r="K513">
        <v>0</v>
      </c>
      <c r="L513">
        <v>1</v>
      </c>
      <c r="M513">
        <v>0</v>
      </c>
      <c r="N513">
        <v>1</v>
      </c>
      <c r="O513">
        <v>8</v>
      </c>
      <c r="P513">
        <v>50</v>
      </c>
      <c r="Q513">
        <v>0</v>
      </c>
      <c r="R513">
        <v>21</v>
      </c>
      <c r="S513">
        <v>50</v>
      </c>
      <c r="T513">
        <v>27</v>
      </c>
      <c r="U513">
        <v>1</v>
      </c>
      <c r="V513">
        <v>38</v>
      </c>
      <c r="W513">
        <v>34</v>
      </c>
      <c r="X513">
        <v>35</v>
      </c>
      <c r="Y513">
        <v>54</v>
      </c>
      <c r="Z513">
        <v>38</v>
      </c>
      <c r="AA513" t="s">
        <v>452</v>
      </c>
      <c r="AB513" t="s">
        <v>387</v>
      </c>
      <c r="AC513" t="s">
        <v>448</v>
      </c>
      <c r="AD513" t="s">
        <v>449</v>
      </c>
    </row>
    <row r="514" spans="1:30" x14ac:dyDescent="0.25">
      <c r="A514" t="s">
        <v>1435</v>
      </c>
      <c r="B514">
        <v>44805</v>
      </c>
      <c r="C514">
        <v>44806</v>
      </c>
      <c r="D514" t="s">
        <v>385</v>
      </c>
      <c r="E514">
        <v>10243</v>
      </c>
      <c r="F514">
        <v>467</v>
      </c>
      <c r="G514">
        <v>0</v>
      </c>
      <c r="H514">
        <v>60</v>
      </c>
      <c r="I514">
        <v>1</v>
      </c>
      <c r="J514">
        <v>186</v>
      </c>
      <c r="K514">
        <v>2</v>
      </c>
      <c r="L514">
        <v>0</v>
      </c>
      <c r="M514">
        <v>1</v>
      </c>
      <c r="N514">
        <v>14</v>
      </c>
      <c r="O514">
        <v>38</v>
      </c>
      <c r="P514">
        <v>60</v>
      </c>
      <c r="Q514">
        <v>0</v>
      </c>
      <c r="R514">
        <v>34</v>
      </c>
      <c r="S514">
        <v>63</v>
      </c>
      <c r="T514">
        <v>29</v>
      </c>
      <c r="U514">
        <v>0</v>
      </c>
      <c r="V514">
        <v>33</v>
      </c>
      <c r="W514">
        <v>33</v>
      </c>
      <c r="X514">
        <v>34</v>
      </c>
      <c r="Y514">
        <v>63</v>
      </c>
      <c r="Z514">
        <v>35</v>
      </c>
      <c r="AA514" t="s">
        <v>386</v>
      </c>
      <c r="AB514" t="s">
        <v>387</v>
      </c>
      <c r="AC514" t="s">
        <v>389</v>
      </c>
      <c r="AD514" t="s">
        <v>390</v>
      </c>
    </row>
    <row r="515" spans="1:30" x14ac:dyDescent="0.25">
      <c r="A515" t="s">
        <v>1435</v>
      </c>
      <c r="B515">
        <v>44805</v>
      </c>
      <c r="C515">
        <v>44806</v>
      </c>
      <c r="D515" t="s">
        <v>546</v>
      </c>
      <c r="E515">
        <v>5706</v>
      </c>
      <c r="F515">
        <v>197</v>
      </c>
      <c r="G515">
        <v>0</v>
      </c>
      <c r="H515">
        <v>29</v>
      </c>
      <c r="I515">
        <v>0</v>
      </c>
      <c r="J515">
        <v>83</v>
      </c>
      <c r="K515">
        <v>2</v>
      </c>
      <c r="L515">
        <v>0</v>
      </c>
      <c r="M515">
        <v>0</v>
      </c>
      <c r="N515">
        <v>6</v>
      </c>
      <c r="O515">
        <v>18</v>
      </c>
      <c r="P515">
        <v>32</v>
      </c>
      <c r="Q515">
        <v>0</v>
      </c>
      <c r="R515">
        <v>16</v>
      </c>
      <c r="S515">
        <v>34</v>
      </c>
      <c r="T515">
        <v>19</v>
      </c>
      <c r="U515">
        <v>0</v>
      </c>
      <c r="V515">
        <v>27</v>
      </c>
      <c r="W515">
        <v>25</v>
      </c>
      <c r="X515">
        <v>25</v>
      </c>
      <c r="Y515">
        <v>35</v>
      </c>
      <c r="Z515">
        <v>27</v>
      </c>
      <c r="AA515" t="s">
        <v>1476</v>
      </c>
      <c r="AB515" t="s">
        <v>387</v>
      </c>
      <c r="AC515" t="s">
        <v>508</v>
      </c>
      <c r="AD515" t="s">
        <v>509</v>
      </c>
    </row>
    <row r="516" spans="1:30" x14ac:dyDescent="0.25">
      <c r="A516" t="s">
        <v>1435</v>
      </c>
      <c r="B516">
        <v>44805</v>
      </c>
      <c r="C516">
        <v>44806</v>
      </c>
      <c r="D516" t="s">
        <v>496</v>
      </c>
      <c r="E516">
        <v>7051</v>
      </c>
      <c r="F516">
        <v>346</v>
      </c>
      <c r="G516">
        <v>0</v>
      </c>
      <c r="H516">
        <v>69</v>
      </c>
      <c r="I516">
        <v>9</v>
      </c>
      <c r="J516">
        <v>154</v>
      </c>
      <c r="K516">
        <v>1</v>
      </c>
      <c r="L516">
        <v>0</v>
      </c>
      <c r="M516">
        <v>0</v>
      </c>
      <c r="N516">
        <v>0</v>
      </c>
      <c r="O516">
        <v>9</v>
      </c>
      <c r="P516">
        <v>68</v>
      </c>
      <c r="Q516">
        <v>0</v>
      </c>
      <c r="R516">
        <v>34</v>
      </c>
      <c r="S516">
        <v>69</v>
      </c>
      <c r="T516">
        <v>24</v>
      </c>
      <c r="U516">
        <v>0</v>
      </c>
      <c r="V516">
        <v>24</v>
      </c>
      <c r="W516">
        <v>24</v>
      </c>
      <c r="X516">
        <v>26</v>
      </c>
      <c r="Y516">
        <v>71</v>
      </c>
      <c r="Z516">
        <v>26</v>
      </c>
      <c r="AA516" t="s">
        <v>497</v>
      </c>
      <c r="AB516" t="s">
        <v>387</v>
      </c>
      <c r="AC516" t="s">
        <v>448</v>
      </c>
      <c r="AD516" t="s">
        <v>449</v>
      </c>
    </row>
    <row r="517" spans="1:30" x14ac:dyDescent="0.25">
      <c r="A517" t="s">
        <v>1435</v>
      </c>
      <c r="B517">
        <v>44805</v>
      </c>
      <c r="C517">
        <v>44806</v>
      </c>
      <c r="D517" t="s">
        <v>57</v>
      </c>
      <c r="E517">
        <v>5822</v>
      </c>
      <c r="F517">
        <v>132</v>
      </c>
      <c r="G517">
        <v>0</v>
      </c>
      <c r="H517">
        <v>20</v>
      </c>
      <c r="I517">
        <v>0</v>
      </c>
      <c r="J517">
        <v>73</v>
      </c>
      <c r="K517">
        <v>0</v>
      </c>
      <c r="L517">
        <v>0</v>
      </c>
      <c r="M517">
        <v>0</v>
      </c>
      <c r="N517">
        <v>0</v>
      </c>
      <c r="O517">
        <v>5</v>
      </c>
      <c r="P517">
        <v>19</v>
      </c>
      <c r="Q517">
        <v>0</v>
      </c>
      <c r="R517">
        <v>9</v>
      </c>
      <c r="S517">
        <v>20</v>
      </c>
      <c r="T517">
        <v>11</v>
      </c>
      <c r="U517">
        <v>0</v>
      </c>
      <c r="V517">
        <v>19</v>
      </c>
      <c r="W517">
        <v>16</v>
      </c>
      <c r="X517">
        <v>19</v>
      </c>
      <c r="Y517">
        <v>20</v>
      </c>
      <c r="Z517">
        <v>20</v>
      </c>
      <c r="AA517" t="s">
        <v>58</v>
      </c>
      <c r="AB517" t="s">
        <v>16</v>
      </c>
      <c r="AC517" t="s">
        <v>41</v>
      </c>
      <c r="AD517" t="s">
        <v>42</v>
      </c>
    </row>
    <row r="518" spans="1:30" x14ac:dyDescent="0.25">
      <c r="A518" t="s">
        <v>1435</v>
      </c>
      <c r="B518">
        <v>44805</v>
      </c>
      <c r="C518">
        <v>44806</v>
      </c>
      <c r="D518" t="s">
        <v>56</v>
      </c>
      <c r="E518">
        <v>4573</v>
      </c>
      <c r="F518">
        <v>185</v>
      </c>
      <c r="G518">
        <v>23</v>
      </c>
      <c r="H518">
        <v>50</v>
      </c>
      <c r="I518">
        <v>4</v>
      </c>
      <c r="J518">
        <v>72</v>
      </c>
      <c r="K518">
        <v>5</v>
      </c>
      <c r="L518">
        <v>13</v>
      </c>
      <c r="M518">
        <v>31</v>
      </c>
      <c r="N518">
        <v>28</v>
      </c>
      <c r="O518">
        <v>41</v>
      </c>
      <c r="P518">
        <v>54</v>
      </c>
      <c r="Q518">
        <v>2</v>
      </c>
      <c r="R518">
        <v>42</v>
      </c>
      <c r="S518">
        <v>56</v>
      </c>
      <c r="T518">
        <v>35</v>
      </c>
      <c r="U518">
        <v>2</v>
      </c>
      <c r="V518">
        <v>36</v>
      </c>
      <c r="W518">
        <v>35</v>
      </c>
      <c r="X518">
        <v>33</v>
      </c>
      <c r="Y518">
        <v>56</v>
      </c>
      <c r="Z518">
        <v>36</v>
      </c>
    </row>
    <row r="519" spans="1:30" x14ac:dyDescent="0.25">
      <c r="A519" t="s">
        <v>1435</v>
      </c>
      <c r="B519">
        <v>44805</v>
      </c>
      <c r="C519">
        <v>44806</v>
      </c>
      <c r="D519" t="s">
        <v>576</v>
      </c>
      <c r="E519">
        <v>3937</v>
      </c>
      <c r="F519">
        <v>196</v>
      </c>
      <c r="G519">
        <v>1</v>
      </c>
      <c r="H519">
        <v>120</v>
      </c>
      <c r="I519">
        <v>0</v>
      </c>
      <c r="J519">
        <v>66</v>
      </c>
      <c r="K519">
        <v>19</v>
      </c>
      <c r="L519">
        <v>11</v>
      </c>
      <c r="M519">
        <v>29</v>
      </c>
      <c r="N519">
        <v>35</v>
      </c>
      <c r="O519">
        <v>3</v>
      </c>
      <c r="P519">
        <v>121</v>
      </c>
      <c r="Q519">
        <v>0</v>
      </c>
      <c r="R519">
        <v>53</v>
      </c>
      <c r="S519">
        <v>122</v>
      </c>
      <c r="T519">
        <v>46</v>
      </c>
      <c r="U519">
        <v>2</v>
      </c>
      <c r="V519">
        <v>54</v>
      </c>
      <c r="W519">
        <v>53</v>
      </c>
      <c r="X519">
        <v>54</v>
      </c>
      <c r="Y519">
        <v>122</v>
      </c>
      <c r="Z519">
        <v>54</v>
      </c>
      <c r="AA519" t="s">
        <v>577</v>
      </c>
      <c r="AB519" t="s">
        <v>387</v>
      </c>
      <c r="AC519" t="s">
        <v>508</v>
      </c>
      <c r="AD519" t="s">
        <v>509</v>
      </c>
    </row>
    <row r="520" spans="1:30" x14ac:dyDescent="0.25">
      <c r="A520" t="s">
        <v>1435</v>
      </c>
      <c r="B520">
        <v>44805</v>
      </c>
      <c r="C520">
        <v>44806</v>
      </c>
      <c r="D520" t="s">
        <v>78</v>
      </c>
      <c r="E520">
        <v>7590</v>
      </c>
      <c r="F520">
        <v>276</v>
      </c>
      <c r="G520">
        <v>0</v>
      </c>
      <c r="H520">
        <v>125</v>
      </c>
      <c r="I520">
        <v>0</v>
      </c>
      <c r="J520">
        <v>46</v>
      </c>
      <c r="K520">
        <v>1</v>
      </c>
      <c r="L520">
        <v>1</v>
      </c>
      <c r="M520">
        <v>0</v>
      </c>
      <c r="N520">
        <v>1</v>
      </c>
      <c r="O520">
        <v>38</v>
      </c>
      <c r="P520">
        <v>126</v>
      </c>
      <c r="Q520">
        <v>0</v>
      </c>
      <c r="R520">
        <v>65</v>
      </c>
      <c r="S520">
        <v>129</v>
      </c>
      <c r="T520">
        <v>17</v>
      </c>
      <c r="U520">
        <v>0</v>
      </c>
      <c r="V520">
        <v>19</v>
      </c>
      <c r="W520">
        <v>20</v>
      </c>
      <c r="X520">
        <v>19</v>
      </c>
      <c r="Y520">
        <v>129</v>
      </c>
      <c r="Z520">
        <v>20</v>
      </c>
      <c r="AA520" t="s">
        <v>79</v>
      </c>
      <c r="AB520" t="s">
        <v>16</v>
      </c>
      <c r="AC520" t="s">
        <v>69</v>
      </c>
      <c r="AD520" t="s">
        <v>1583</v>
      </c>
    </row>
    <row r="521" spans="1:30" x14ac:dyDescent="0.25">
      <c r="A521" t="s">
        <v>1435</v>
      </c>
      <c r="B521">
        <v>44805</v>
      </c>
      <c r="C521">
        <v>44806</v>
      </c>
      <c r="D521" t="s">
        <v>406</v>
      </c>
      <c r="E521">
        <v>6875</v>
      </c>
      <c r="F521">
        <v>249</v>
      </c>
      <c r="G521">
        <v>10</v>
      </c>
      <c r="H521">
        <v>88</v>
      </c>
      <c r="I521">
        <v>0</v>
      </c>
      <c r="J521">
        <v>85</v>
      </c>
      <c r="K521">
        <v>3</v>
      </c>
      <c r="L521">
        <v>2</v>
      </c>
      <c r="M521">
        <v>7</v>
      </c>
      <c r="N521">
        <v>25</v>
      </c>
      <c r="O521">
        <v>34</v>
      </c>
      <c r="P521">
        <v>84</v>
      </c>
      <c r="Q521">
        <v>1</v>
      </c>
      <c r="R521">
        <v>46</v>
      </c>
      <c r="S521">
        <v>86</v>
      </c>
      <c r="T521">
        <v>30</v>
      </c>
      <c r="U521">
        <v>1</v>
      </c>
      <c r="V521">
        <v>31</v>
      </c>
      <c r="W521">
        <v>31</v>
      </c>
      <c r="X521">
        <v>24</v>
      </c>
      <c r="Y521">
        <v>89</v>
      </c>
      <c r="Z521">
        <v>31</v>
      </c>
      <c r="AA521" t="s">
        <v>407</v>
      </c>
      <c r="AB521" t="s">
        <v>387</v>
      </c>
      <c r="AC521" t="s">
        <v>389</v>
      </c>
      <c r="AD521" t="s">
        <v>390</v>
      </c>
    </row>
    <row r="522" spans="1:30" x14ac:dyDescent="0.25">
      <c r="A522" t="s">
        <v>1435</v>
      </c>
      <c r="B522">
        <v>44805</v>
      </c>
      <c r="C522">
        <v>44806</v>
      </c>
      <c r="D522" t="s">
        <v>550</v>
      </c>
      <c r="E522">
        <v>4498</v>
      </c>
      <c r="F522">
        <v>229</v>
      </c>
      <c r="G522">
        <v>1</v>
      </c>
      <c r="H522">
        <v>86</v>
      </c>
      <c r="I522">
        <v>0</v>
      </c>
      <c r="J522">
        <v>100</v>
      </c>
      <c r="K522">
        <v>3</v>
      </c>
      <c r="L522">
        <v>3</v>
      </c>
      <c r="M522">
        <v>1</v>
      </c>
      <c r="N522">
        <v>8</v>
      </c>
      <c r="O522">
        <v>29</v>
      </c>
      <c r="P522">
        <v>82</v>
      </c>
      <c r="Q522">
        <v>0</v>
      </c>
      <c r="R522">
        <v>55</v>
      </c>
      <c r="S522">
        <v>86</v>
      </c>
      <c r="T522">
        <v>18</v>
      </c>
      <c r="U522">
        <v>0</v>
      </c>
      <c r="V522">
        <v>28</v>
      </c>
      <c r="W522">
        <v>28</v>
      </c>
      <c r="X522">
        <v>27</v>
      </c>
      <c r="Y522">
        <v>86</v>
      </c>
      <c r="Z522">
        <v>28</v>
      </c>
      <c r="AA522" t="s">
        <v>551</v>
      </c>
      <c r="AB522" t="s">
        <v>387</v>
      </c>
      <c r="AC522" t="s">
        <v>508</v>
      </c>
      <c r="AD522" t="s">
        <v>509</v>
      </c>
    </row>
    <row r="523" spans="1:30" x14ac:dyDescent="0.25">
      <c r="A523" t="s">
        <v>1435</v>
      </c>
      <c r="B523">
        <v>44805</v>
      </c>
      <c r="C523">
        <v>44806</v>
      </c>
      <c r="D523" t="s">
        <v>115</v>
      </c>
      <c r="E523">
        <v>9329</v>
      </c>
      <c r="F523">
        <v>301</v>
      </c>
      <c r="G523">
        <v>3</v>
      </c>
      <c r="H523">
        <v>115</v>
      </c>
      <c r="I523">
        <v>2</v>
      </c>
      <c r="J523">
        <v>77</v>
      </c>
      <c r="K523">
        <v>7</v>
      </c>
      <c r="L523">
        <v>3</v>
      </c>
      <c r="M523">
        <v>0</v>
      </c>
      <c r="N523">
        <v>17</v>
      </c>
      <c r="O523">
        <v>85</v>
      </c>
      <c r="P523">
        <v>115</v>
      </c>
      <c r="Q523">
        <v>0</v>
      </c>
      <c r="R523">
        <v>49</v>
      </c>
      <c r="S523">
        <v>119</v>
      </c>
      <c r="T523">
        <v>26</v>
      </c>
      <c r="U523">
        <v>0</v>
      </c>
      <c r="V523">
        <v>30</v>
      </c>
      <c r="W523">
        <v>30</v>
      </c>
      <c r="X523">
        <v>26</v>
      </c>
      <c r="Y523">
        <v>120</v>
      </c>
      <c r="Z523">
        <v>30</v>
      </c>
      <c r="AA523" t="s">
        <v>116</v>
      </c>
      <c r="AB523" t="s">
        <v>16</v>
      </c>
      <c r="AC523" t="s">
        <v>90</v>
      </c>
      <c r="AD523" t="s">
        <v>91</v>
      </c>
    </row>
    <row r="524" spans="1:30" x14ac:dyDescent="0.25">
      <c r="A524" t="s">
        <v>1435</v>
      </c>
      <c r="B524">
        <v>44805</v>
      </c>
      <c r="C524">
        <v>44806</v>
      </c>
      <c r="D524" t="s">
        <v>173</v>
      </c>
      <c r="E524">
        <v>20814</v>
      </c>
      <c r="F524">
        <v>885</v>
      </c>
      <c r="G524">
        <v>6</v>
      </c>
      <c r="H524">
        <v>195</v>
      </c>
      <c r="I524">
        <v>3</v>
      </c>
      <c r="J524">
        <v>438</v>
      </c>
      <c r="K524">
        <v>40</v>
      </c>
      <c r="L524">
        <v>10</v>
      </c>
      <c r="M524">
        <v>7</v>
      </c>
      <c r="N524">
        <v>28</v>
      </c>
      <c r="O524">
        <v>150</v>
      </c>
      <c r="P524">
        <v>212</v>
      </c>
      <c r="Q524">
        <v>1</v>
      </c>
      <c r="R524">
        <v>125</v>
      </c>
      <c r="S524">
        <v>222</v>
      </c>
      <c r="T524">
        <v>193</v>
      </c>
      <c r="U524">
        <v>2</v>
      </c>
      <c r="V524">
        <v>202</v>
      </c>
      <c r="W524">
        <v>186</v>
      </c>
      <c r="X524">
        <v>194</v>
      </c>
      <c r="Y524">
        <v>225</v>
      </c>
      <c r="Z524">
        <v>203</v>
      </c>
      <c r="AA524" t="s">
        <v>174</v>
      </c>
      <c r="AB524" t="s">
        <v>16</v>
      </c>
      <c r="AC524" t="s">
        <v>168</v>
      </c>
      <c r="AD524" t="s">
        <v>1473</v>
      </c>
    </row>
    <row r="525" spans="1:30" x14ac:dyDescent="0.25">
      <c r="A525" t="s">
        <v>1435</v>
      </c>
      <c r="B525">
        <v>44805</v>
      </c>
      <c r="C525">
        <v>44806</v>
      </c>
      <c r="D525" t="s">
        <v>147</v>
      </c>
      <c r="E525">
        <v>6979</v>
      </c>
      <c r="F525">
        <v>303</v>
      </c>
      <c r="G525">
        <v>2</v>
      </c>
      <c r="H525">
        <v>49</v>
      </c>
      <c r="I525">
        <v>0</v>
      </c>
      <c r="J525">
        <v>140</v>
      </c>
      <c r="K525">
        <v>3</v>
      </c>
      <c r="L525">
        <v>0</v>
      </c>
      <c r="M525">
        <v>2</v>
      </c>
      <c r="N525">
        <v>7</v>
      </c>
      <c r="O525">
        <v>38</v>
      </c>
      <c r="P525">
        <v>48</v>
      </c>
      <c r="Q525">
        <v>8</v>
      </c>
      <c r="R525">
        <v>33</v>
      </c>
      <c r="S525">
        <v>51</v>
      </c>
      <c r="T525">
        <v>9</v>
      </c>
      <c r="U525">
        <v>0</v>
      </c>
      <c r="V525">
        <v>11</v>
      </c>
      <c r="W525">
        <v>11</v>
      </c>
      <c r="X525">
        <v>10</v>
      </c>
      <c r="Y525">
        <v>52</v>
      </c>
      <c r="Z525">
        <v>11</v>
      </c>
      <c r="AA525" t="s">
        <v>148</v>
      </c>
      <c r="AB525" t="s">
        <v>16</v>
      </c>
      <c r="AC525" t="s">
        <v>127</v>
      </c>
      <c r="AD525" t="s">
        <v>128</v>
      </c>
    </row>
    <row r="526" spans="1:30" x14ac:dyDescent="0.25">
      <c r="A526" t="s">
        <v>1435</v>
      </c>
      <c r="B526">
        <v>44805</v>
      </c>
      <c r="C526">
        <v>44806</v>
      </c>
      <c r="D526" t="s">
        <v>110</v>
      </c>
      <c r="E526">
        <v>4988</v>
      </c>
      <c r="F526">
        <v>149</v>
      </c>
      <c r="G526">
        <v>23</v>
      </c>
      <c r="H526">
        <v>38</v>
      </c>
      <c r="I526">
        <v>0</v>
      </c>
      <c r="J526">
        <v>33</v>
      </c>
      <c r="K526">
        <v>1</v>
      </c>
      <c r="L526">
        <v>1</v>
      </c>
      <c r="M526">
        <v>5</v>
      </c>
      <c r="N526">
        <v>8</v>
      </c>
      <c r="O526">
        <v>23</v>
      </c>
      <c r="P526">
        <v>29</v>
      </c>
      <c r="Q526">
        <v>1</v>
      </c>
      <c r="R526">
        <v>29</v>
      </c>
      <c r="S526">
        <v>39</v>
      </c>
      <c r="T526">
        <v>5</v>
      </c>
      <c r="U526">
        <v>0</v>
      </c>
      <c r="V526">
        <v>8</v>
      </c>
      <c r="W526">
        <v>9</v>
      </c>
      <c r="X526">
        <v>9</v>
      </c>
      <c r="Y526">
        <v>39</v>
      </c>
      <c r="Z526">
        <v>9</v>
      </c>
      <c r="AA526" t="s">
        <v>111</v>
      </c>
      <c r="AB526" t="s">
        <v>16</v>
      </c>
      <c r="AC526" t="s">
        <v>90</v>
      </c>
      <c r="AD526" t="s">
        <v>91</v>
      </c>
    </row>
    <row r="527" spans="1:30" x14ac:dyDescent="0.25">
      <c r="A527" t="s">
        <v>1435</v>
      </c>
      <c r="B527">
        <v>44805</v>
      </c>
      <c r="C527">
        <v>44806</v>
      </c>
      <c r="D527" t="s">
        <v>457</v>
      </c>
      <c r="E527">
        <v>3599</v>
      </c>
      <c r="F527">
        <v>133</v>
      </c>
      <c r="G527">
        <v>1</v>
      </c>
      <c r="H527">
        <v>33</v>
      </c>
      <c r="I527">
        <v>0</v>
      </c>
      <c r="J527">
        <v>70</v>
      </c>
      <c r="K527">
        <v>0</v>
      </c>
      <c r="L527">
        <v>0</v>
      </c>
      <c r="M527">
        <v>2</v>
      </c>
      <c r="N527">
        <v>12</v>
      </c>
      <c r="O527">
        <v>22</v>
      </c>
      <c r="P527">
        <v>35</v>
      </c>
      <c r="Q527">
        <v>0</v>
      </c>
      <c r="R527">
        <v>22</v>
      </c>
      <c r="S527">
        <v>34</v>
      </c>
      <c r="T527">
        <v>28</v>
      </c>
      <c r="U527">
        <v>0</v>
      </c>
      <c r="V527">
        <v>40</v>
      </c>
      <c r="W527">
        <v>37</v>
      </c>
      <c r="X527">
        <v>39</v>
      </c>
      <c r="Y527">
        <v>35</v>
      </c>
      <c r="Z527">
        <v>40</v>
      </c>
      <c r="AA527" t="s">
        <v>458</v>
      </c>
      <c r="AB527" t="s">
        <v>387</v>
      </c>
      <c r="AC527" t="s">
        <v>448</v>
      </c>
      <c r="AD527" t="s">
        <v>449</v>
      </c>
    </row>
    <row r="528" spans="1:30" x14ac:dyDescent="0.25">
      <c r="A528" t="s">
        <v>1435</v>
      </c>
      <c r="B528">
        <v>44805</v>
      </c>
      <c r="C528">
        <v>44806</v>
      </c>
      <c r="D528" t="s">
        <v>542</v>
      </c>
      <c r="E528">
        <v>3530</v>
      </c>
      <c r="F528">
        <v>111</v>
      </c>
      <c r="G528">
        <v>1</v>
      </c>
      <c r="H528">
        <v>16</v>
      </c>
      <c r="I528">
        <v>0</v>
      </c>
      <c r="J528">
        <v>77</v>
      </c>
      <c r="K528">
        <v>4</v>
      </c>
      <c r="L528">
        <v>5</v>
      </c>
      <c r="M528">
        <v>0</v>
      </c>
      <c r="N528">
        <v>15</v>
      </c>
      <c r="O528">
        <v>11</v>
      </c>
      <c r="P528">
        <v>16</v>
      </c>
      <c r="Q528">
        <v>0</v>
      </c>
      <c r="R528">
        <v>12</v>
      </c>
      <c r="S528">
        <v>16</v>
      </c>
      <c r="T528">
        <v>15</v>
      </c>
      <c r="U528">
        <v>0</v>
      </c>
      <c r="V528">
        <v>15</v>
      </c>
      <c r="W528">
        <v>15</v>
      </c>
      <c r="X528">
        <v>15</v>
      </c>
      <c r="Y528">
        <v>16</v>
      </c>
      <c r="Z528">
        <v>15</v>
      </c>
      <c r="AA528" t="s">
        <v>1475</v>
      </c>
      <c r="AB528" t="s">
        <v>387</v>
      </c>
      <c r="AC528" t="s">
        <v>508</v>
      </c>
      <c r="AD528" t="s">
        <v>509</v>
      </c>
    </row>
    <row r="529" spans="1:30" x14ac:dyDescent="0.25">
      <c r="A529" t="s">
        <v>1435</v>
      </c>
      <c r="B529">
        <v>44805</v>
      </c>
      <c r="C529">
        <v>44806</v>
      </c>
      <c r="D529" t="s">
        <v>74</v>
      </c>
      <c r="E529">
        <v>19578</v>
      </c>
      <c r="F529">
        <v>628</v>
      </c>
      <c r="G529">
        <v>5</v>
      </c>
      <c r="H529">
        <v>144</v>
      </c>
      <c r="I529">
        <v>7</v>
      </c>
      <c r="J529">
        <v>185</v>
      </c>
      <c r="K529">
        <v>42</v>
      </c>
      <c r="L529">
        <v>17</v>
      </c>
      <c r="M529">
        <v>2</v>
      </c>
      <c r="N529">
        <v>78</v>
      </c>
      <c r="O529">
        <v>41</v>
      </c>
      <c r="P529">
        <v>153</v>
      </c>
      <c r="Q529">
        <v>6</v>
      </c>
      <c r="R529">
        <v>84</v>
      </c>
      <c r="S529">
        <v>158</v>
      </c>
      <c r="T529">
        <v>79</v>
      </c>
      <c r="U529">
        <v>4</v>
      </c>
      <c r="V529">
        <v>78</v>
      </c>
      <c r="W529">
        <v>77</v>
      </c>
      <c r="X529">
        <v>78</v>
      </c>
      <c r="Y529">
        <v>158</v>
      </c>
      <c r="Z529">
        <v>80</v>
      </c>
      <c r="AA529" t="s">
        <v>1412</v>
      </c>
      <c r="AB529" t="s">
        <v>16</v>
      </c>
      <c r="AC529" t="s">
        <v>69</v>
      </c>
      <c r="AD529" t="s">
        <v>1583</v>
      </c>
    </row>
    <row r="530" spans="1:30" x14ac:dyDescent="0.25">
      <c r="A530" t="s">
        <v>1435</v>
      </c>
      <c r="B530">
        <v>44805</v>
      </c>
      <c r="C530">
        <v>44806</v>
      </c>
      <c r="D530" t="s">
        <v>481</v>
      </c>
      <c r="E530">
        <v>3456</v>
      </c>
      <c r="F530">
        <v>139</v>
      </c>
      <c r="G530">
        <v>0</v>
      </c>
      <c r="H530">
        <v>20</v>
      </c>
      <c r="I530">
        <v>0</v>
      </c>
      <c r="J530">
        <v>52</v>
      </c>
      <c r="K530">
        <v>0</v>
      </c>
      <c r="L530">
        <v>0</v>
      </c>
      <c r="M530">
        <v>0</v>
      </c>
      <c r="N530">
        <v>0</v>
      </c>
      <c r="O530">
        <v>0</v>
      </c>
      <c r="P530">
        <v>20</v>
      </c>
      <c r="Q530">
        <v>0</v>
      </c>
      <c r="R530">
        <v>5</v>
      </c>
      <c r="S530">
        <v>19</v>
      </c>
      <c r="T530">
        <v>0</v>
      </c>
      <c r="U530">
        <v>0</v>
      </c>
      <c r="V530">
        <v>2</v>
      </c>
      <c r="W530">
        <v>4</v>
      </c>
      <c r="X530">
        <v>4</v>
      </c>
      <c r="Y530">
        <v>20</v>
      </c>
      <c r="Z530">
        <v>4</v>
      </c>
      <c r="AA530" t="s">
        <v>482</v>
      </c>
      <c r="AB530" t="s">
        <v>387</v>
      </c>
      <c r="AC530" t="s">
        <v>448</v>
      </c>
      <c r="AD530" t="s">
        <v>449</v>
      </c>
    </row>
    <row r="531" spans="1:30" x14ac:dyDescent="0.25">
      <c r="A531" t="s">
        <v>1435</v>
      </c>
      <c r="B531">
        <v>44805</v>
      </c>
      <c r="C531">
        <v>44806</v>
      </c>
      <c r="D531" t="s">
        <v>142</v>
      </c>
      <c r="E531">
        <v>9661</v>
      </c>
      <c r="F531">
        <v>382</v>
      </c>
      <c r="G531">
        <v>1</v>
      </c>
      <c r="H531">
        <v>38</v>
      </c>
      <c r="I531">
        <v>1</v>
      </c>
      <c r="J531">
        <v>161</v>
      </c>
      <c r="K531">
        <v>9</v>
      </c>
      <c r="L531">
        <v>8</v>
      </c>
      <c r="M531">
        <v>11</v>
      </c>
      <c r="N531">
        <v>24</v>
      </c>
      <c r="O531">
        <v>29</v>
      </c>
      <c r="P531">
        <v>39</v>
      </c>
      <c r="Q531">
        <v>0</v>
      </c>
      <c r="R531">
        <v>24</v>
      </c>
      <c r="S531">
        <v>44</v>
      </c>
      <c r="T531">
        <v>35</v>
      </c>
      <c r="U531">
        <v>0</v>
      </c>
      <c r="V531">
        <v>40</v>
      </c>
      <c r="W531">
        <v>35</v>
      </c>
      <c r="X531">
        <v>39</v>
      </c>
      <c r="Y531">
        <v>45</v>
      </c>
      <c r="Z531">
        <v>41</v>
      </c>
      <c r="AA531" t="s">
        <v>143</v>
      </c>
      <c r="AB531" t="s">
        <v>16</v>
      </c>
      <c r="AC531" t="s">
        <v>127</v>
      </c>
      <c r="AD531" t="s">
        <v>128</v>
      </c>
    </row>
    <row r="532" spans="1:30" x14ac:dyDescent="0.25">
      <c r="A532" t="s">
        <v>1435</v>
      </c>
      <c r="B532">
        <v>44805</v>
      </c>
      <c r="C532">
        <v>44806</v>
      </c>
      <c r="D532" t="s">
        <v>137</v>
      </c>
      <c r="E532">
        <v>5349</v>
      </c>
      <c r="F532">
        <v>203</v>
      </c>
      <c r="G532">
        <v>18</v>
      </c>
      <c r="H532">
        <v>95</v>
      </c>
      <c r="I532">
        <v>1</v>
      </c>
      <c r="J532">
        <v>79</v>
      </c>
      <c r="K532">
        <v>2</v>
      </c>
      <c r="L532">
        <v>2</v>
      </c>
      <c r="M532">
        <v>9</v>
      </c>
      <c r="N532">
        <v>7</v>
      </c>
      <c r="O532">
        <v>18</v>
      </c>
      <c r="P532">
        <v>91</v>
      </c>
      <c r="Q532">
        <v>13</v>
      </c>
      <c r="R532">
        <v>50</v>
      </c>
      <c r="S532">
        <v>96</v>
      </c>
      <c r="T532">
        <v>13</v>
      </c>
      <c r="U532">
        <v>4</v>
      </c>
      <c r="V532">
        <v>25</v>
      </c>
      <c r="W532">
        <v>25</v>
      </c>
      <c r="X532">
        <v>27</v>
      </c>
      <c r="Y532">
        <v>96</v>
      </c>
      <c r="Z532">
        <v>29</v>
      </c>
      <c r="AA532" t="s">
        <v>138</v>
      </c>
      <c r="AB532" t="s">
        <v>16</v>
      </c>
      <c r="AC532" t="s">
        <v>127</v>
      </c>
      <c r="AD532" t="s">
        <v>128</v>
      </c>
    </row>
    <row r="533" spans="1:30" x14ac:dyDescent="0.25">
      <c r="A533" t="s">
        <v>1435</v>
      </c>
      <c r="B533">
        <v>44805</v>
      </c>
      <c r="C533">
        <v>44806</v>
      </c>
      <c r="D533" t="s">
        <v>412</v>
      </c>
      <c r="E533">
        <v>4017</v>
      </c>
      <c r="F533">
        <v>116</v>
      </c>
      <c r="G533">
        <v>0</v>
      </c>
      <c r="H533">
        <v>42</v>
      </c>
      <c r="I533">
        <v>0</v>
      </c>
      <c r="J533">
        <v>48</v>
      </c>
      <c r="K533">
        <v>1</v>
      </c>
      <c r="L533">
        <v>0</v>
      </c>
      <c r="M533">
        <v>0</v>
      </c>
      <c r="N533">
        <v>6</v>
      </c>
      <c r="O533">
        <v>33</v>
      </c>
      <c r="P533">
        <v>44</v>
      </c>
      <c r="Q533">
        <v>0</v>
      </c>
      <c r="R533">
        <v>15</v>
      </c>
      <c r="S533">
        <v>50</v>
      </c>
      <c r="T533">
        <v>22</v>
      </c>
      <c r="U533">
        <v>0</v>
      </c>
      <c r="V533">
        <v>26</v>
      </c>
      <c r="W533">
        <v>24</v>
      </c>
      <c r="X533">
        <v>23</v>
      </c>
      <c r="Y533">
        <v>50</v>
      </c>
      <c r="Z533">
        <v>26</v>
      </c>
      <c r="AA533" t="s">
        <v>413</v>
      </c>
      <c r="AB533" t="s">
        <v>387</v>
      </c>
      <c r="AC533" t="s">
        <v>389</v>
      </c>
      <c r="AD533" t="s">
        <v>390</v>
      </c>
    </row>
    <row r="534" spans="1:30" x14ac:dyDescent="0.25">
      <c r="A534" t="s">
        <v>1435</v>
      </c>
      <c r="B534">
        <v>44805</v>
      </c>
      <c r="C534">
        <v>44806</v>
      </c>
      <c r="D534" t="s">
        <v>100</v>
      </c>
      <c r="E534">
        <v>3186</v>
      </c>
      <c r="F534">
        <v>91</v>
      </c>
      <c r="G534">
        <v>6</v>
      </c>
      <c r="H534">
        <v>22</v>
      </c>
      <c r="I534">
        <v>0</v>
      </c>
      <c r="J534">
        <v>35</v>
      </c>
      <c r="K534">
        <v>0</v>
      </c>
      <c r="L534">
        <v>0</v>
      </c>
      <c r="M534">
        <v>2</v>
      </c>
      <c r="N534">
        <v>3</v>
      </c>
      <c r="O534">
        <v>11</v>
      </c>
      <c r="P534">
        <v>22</v>
      </c>
      <c r="Q534">
        <v>4</v>
      </c>
      <c r="R534">
        <v>13</v>
      </c>
      <c r="S534">
        <v>23</v>
      </c>
      <c r="T534">
        <v>4</v>
      </c>
      <c r="U534">
        <v>0</v>
      </c>
      <c r="V534">
        <v>6</v>
      </c>
      <c r="W534">
        <v>6</v>
      </c>
      <c r="X534">
        <v>5</v>
      </c>
      <c r="Y534">
        <v>23</v>
      </c>
      <c r="Z534">
        <v>6</v>
      </c>
      <c r="AA534" t="s">
        <v>101</v>
      </c>
      <c r="AB534" t="s">
        <v>16</v>
      </c>
      <c r="AC534" t="s">
        <v>90</v>
      </c>
      <c r="AD534" t="s">
        <v>91</v>
      </c>
    </row>
    <row r="535" spans="1:30" x14ac:dyDescent="0.25">
      <c r="A535" t="s">
        <v>1435</v>
      </c>
      <c r="B535">
        <v>44805</v>
      </c>
      <c r="C535">
        <v>44806</v>
      </c>
      <c r="D535" t="s">
        <v>571</v>
      </c>
      <c r="E535">
        <v>3321</v>
      </c>
      <c r="F535">
        <v>158</v>
      </c>
      <c r="G535">
        <v>0</v>
      </c>
      <c r="H535">
        <v>18</v>
      </c>
      <c r="I535">
        <v>0</v>
      </c>
      <c r="J535">
        <v>48</v>
      </c>
      <c r="K535">
        <v>0</v>
      </c>
      <c r="L535">
        <v>0</v>
      </c>
      <c r="M535">
        <v>0</v>
      </c>
      <c r="N535">
        <v>0</v>
      </c>
      <c r="O535">
        <v>7</v>
      </c>
      <c r="P535">
        <v>30</v>
      </c>
      <c r="Q535">
        <v>1</v>
      </c>
      <c r="R535">
        <v>16</v>
      </c>
      <c r="S535">
        <v>31</v>
      </c>
      <c r="T535">
        <v>0</v>
      </c>
      <c r="U535">
        <v>0</v>
      </c>
      <c r="V535">
        <v>4</v>
      </c>
      <c r="W535">
        <v>4</v>
      </c>
      <c r="X535">
        <v>4</v>
      </c>
      <c r="Y535">
        <v>31</v>
      </c>
      <c r="Z535">
        <v>4</v>
      </c>
      <c r="AA535" t="s">
        <v>572</v>
      </c>
      <c r="AB535" t="s">
        <v>387</v>
      </c>
      <c r="AC535" t="s">
        <v>508</v>
      </c>
      <c r="AD535" t="s">
        <v>509</v>
      </c>
    </row>
    <row r="536" spans="1:30" x14ac:dyDescent="0.25">
      <c r="A536" t="s">
        <v>1435</v>
      </c>
      <c r="B536">
        <v>44805</v>
      </c>
      <c r="C536">
        <v>44806</v>
      </c>
      <c r="D536" t="s">
        <v>515</v>
      </c>
      <c r="E536">
        <v>4564</v>
      </c>
      <c r="F536">
        <v>202</v>
      </c>
      <c r="G536">
        <v>0</v>
      </c>
      <c r="H536">
        <v>10</v>
      </c>
      <c r="I536">
        <v>0</v>
      </c>
      <c r="J536">
        <v>104</v>
      </c>
      <c r="K536">
        <v>0</v>
      </c>
      <c r="L536">
        <v>0</v>
      </c>
      <c r="M536">
        <v>0</v>
      </c>
      <c r="N536">
        <v>1</v>
      </c>
      <c r="O536">
        <v>2</v>
      </c>
      <c r="P536">
        <v>34</v>
      </c>
      <c r="Q536">
        <v>0</v>
      </c>
      <c r="R536">
        <v>16</v>
      </c>
      <c r="S536">
        <v>34</v>
      </c>
      <c r="T536">
        <v>4</v>
      </c>
      <c r="U536">
        <v>0</v>
      </c>
      <c r="V536">
        <v>34</v>
      </c>
      <c r="W536">
        <v>34</v>
      </c>
      <c r="X536">
        <v>33</v>
      </c>
      <c r="Y536">
        <v>35</v>
      </c>
      <c r="Z536">
        <v>34</v>
      </c>
      <c r="AA536" t="s">
        <v>1598</v>
      </c>
      <c r="AB536" t="s">
        <v>387</v>
      </c>
      <c r="AC536" t="s">
        <v>508</v>
      </c>
      <c r="AD536" t="s">
        <v>509</v>
      </c>
    </row>
    <row r="537" spans="1:30" x14ac:dyDescent="0.25">
      <c r="A537" t="s">
        <v>1435</v>
      </c>
      <c r="B537">
        <v>44805</v>
      </c>
      <c r="C537">
        <v>44806</v>
      </c>
      <c r="D537" t="s">
        <v>501</v>
      </c>
      <c r="E537">
        <v>2906</v>
      </c>
      <c r="F537">
        <v>116</v>
      </c>
      <c r="G537">
        <v>38</v>
      </c>
      <c r="H537">
        <v>47</v>
      </c>
      <c r="I537">
        <v>0</v>
      </c>
      <c r="J537">
        <v>47</v>
      </c>
      <c r="K537">
        <v>3</v>
      </c>
      <c r="L537">
        <v>1</v>
      </c>
      <c r="M537">
        <v>20</v>
      </c>
      <c r="N537">
        <v>22</v>
      </c>
      <c r="O537">
        <v>36</v>
      </c>
      <c r="P537">
        <v>46</v>
      </c>
      <c r="Q537">
        <v>0</v>
      </c>
      <c r="R537">
        <v>34</v>
      </c>
      <c r="S537">
        <v>47</v>
      </c>
      <c r="T537">
        <v>22</v>
      </c>
      <c r="U537">
        <v>1</v>
      </c>
      <c r="V537">
        <v>23</v>
      </c>
      <c r="W537">
        <v>20</v>
      </c>
      <c r="X537">
        <v>23</v>
      </c>
      <c r="Y537">
        <v>48</v>
      </c>
      <c r="Z537">
        <v>23</v>
      </c>
      <c r="AA537" t="s">
        <v>502</v>
      </c>
      <c r="AB537" t="s">
        <v>387</v>
      </c>
      <c r="AC537" t="s">
        <v>448</v>
      </c>
      <c r="AD537" t="s">
        <v>449</v>
      </c>
    </row>
    <row r="538" spans="1:30" x14ac:dyDescent="0.25">
      <c r="A538" t="s">
        <v>1435</v>
      </c>
      <c r="B538">
        <v>44805</v>
      </c>
      <c r="C538">
        <v>44806</v>
      </c>
      <c r="D538" t="s">
        <v>105</v>
      </c>
      <c r="E538">
        <v>5999</v>
      </c>
      <c r="F538">
        <v>219</v>
      </c>
      <c r="G538">
        <v>16</v>
      </c>
      <c r="H538">
        <v>59</v>
      </c>
      <c r="I538">
        <v>0</v>
      </c>
      <c r="J538">
        <v>80</v>
      </c>
      <c r="K538">
        <v>3</v>
      </c>
      <c r="L538">
        <v>1</v>
      </c>
      <c r="M538">
        <v>3</v>
      </c>
      <c r="N538">
        <v>5</v>
      </c>
      <c r="O538">
        <v>6</v>
      </c>
      <c r="P538">
        <v>59</v>
      </c>
      <c r="Q538">
        <v>0</v>
      </c>
      <c r="R538">
        <v>20</v>
      </c>
      <c r="S538">
        <v>60</v>
      </c>
      <c r="T538">
        <v>15</v>
      </c>
      <c r="U538">
        <v>0</v>
      </c>
      <c r="V538">
        <v>17</v>
      </c>
      <c r="W538">
        <v>14</v>
      </c>
      <c r="X538">
        <v>18</v>
      </c>
      <c r="Y538">
        <v>60</v>
      </c>
      <c r="Z538">
        <v>18</v>
      </c>
      <c r="AA538" t="s">
        <v>106</v>
      </c>
      <c r="AB538" t="s">
        <v>16</v>
      </c>
      <c r="AC538" t="s">
        <v>90</v>
      </c>
      <c r="AD538" t="s">
        <v>91</v>
      </c>
    </row>
    <row r="539" spans="1:30" x14ac:dyDescent="0.25">
      <c r="A539" t="s">
        <v>1435</v>
      </c>
      <c r="B539">
        <v>44805</v>
      </c>
      <c r="C539">
        <v>44806</v>
      </c>
      <c r="D539" t="s">
        <v>513</v>
      </c>
      <c r="E539">
        <v>9538</v>
      </c>
      <c r="F539">
        <v>407</v>
      </c>
      <c r="G539">
        <v>0</v>
      </c>
      <c r="H539">
        <v>104</v>
      </c>
      <c r="I539">
        <v>0</v>
      </c>
      <c r="J539">
        <v>106</v>
      </c>
      <c r="K539">
        <v>6</v>
      </c>
      <c r="L539">
        <v>15</v>
      </c>
      <c r="M539">
        <v>0</v>
      </c>
      <c r="N539">
        <v>15</v>
      </c>
      <c r="O539">
        <v>41</v>
      </c>
      <c r="P539">
        <v>109</v>
      </c>
      <c r="Q539">
        <v>1</v>
      </c>
      <c r="R539">
        <v>69</v>
      </c>
      <c r="S539">
        <v>110</v>
      </c>
      <c r="T539">
        <v>16</v>
      </c>
      <c r="U539">
        <v>0</v>
      </c>
      <c r="V539">
        <v>48</v>
      </c>
      <c r="W539">
        <v>48</v>
      </c>
      <c r="X539">
        <v>44</v>
      </c>
      <c r="Y539">
        <v>113</v>
      </c>
      <c r="Z539">
        <v>48</v>
      </c>
      <c r="AA539" t="s">
        <v>514</v>
      </c>
      <c r="AB539" t="s">
        <v>387</v>
      </c>
      <c r="AC539" t="s">
        <v>508</v>
      </c>
      <c r="AD539" t="s">
        <v>509</v>
      </c>
    </row>
    <row r="540" spans="1:30" x14ac:dyDescent="0.25">
      <c r="A540" t="s">
        <v>1435</v>
      </c>
      <c r="B540">
        <v>44805</v>
      </c>
      <c r="C540">
        <v>44806</v>
      </c>
      <c r="D540" t="s">
        <v>166</v>
      </c>
      <c r="E540">
        <v>5399</v>
      </c>
      <c r="F540">
        <v>138</v>
      </c>
      <c r="G540">
        <v>0</v>
      </c>
      <c r="H540">
        <v>44</v>
      </c>
      <c r="I540">
        <v>0</v>
      </c>
      <c r="J540">
        <v>62</v>
      </c>
      <c r="K540">
        <v>3</v>
      </c>
      <c r="L540">
        <v>2</v>
      </c>
      <c r="M540">
        <v>1</v>
      </c>
      <c r="N540">
        <v>14</v>
      </c>
      <c r="O540">
        <v>7</v>
      </c>
      <c r="P540">
        <v>45</v>
      </c>
      <c r="Q540">
        <v>1</v>
      </c>
      <c r="R540">
        <v>43</v>
      </c>
      <c r="S540">
        <v>77</v>
      </c>
      <c r="T540">
        <v>21</v>
      </c>
      <c r="U540">
        <v>0</v>
      </c>
      <c r="V540">
        <v>22</v>
      </c>
      <c r="W540">
        <v>30</v>
      </c>
      <c r="X540">
        <v>24</v>
      </c>
      <c r="Y540">
        <v>89</v>
      </c>
      <c r="Z540">
        <v>33</v>
      </c>
      <c r="AA540" t="s">
        <v>167</v>
      </c>
      <c r="AB540" t="s">
        <v>16</v>
      </c>
      <c r="AC540" t="s">
        <v>168</v>
      </c>
      <c r="AD540" t="s">
        <v>1473</v>
      </c>
    </row>
    <row r="541" spans="1:30" x14ac:dyDescent="0.25">
      <c r="A541" t="s">
        <v>1435</v>
      </c>
      <c r="B541">
        <v>44805</v>
      </c>
      <c r="C541">
        <v>44806</v>
      </c>
      <c r="D541" t="s">
        <v>555</v>
      </c>
      <c r="E541">
        <v>5205</v>
      </c>
      <c r="F541">
        <v>213</v>
      </c>
      <c r="G541">
        <v>10</v>
      </c>
      <c r="H541">
        <v>70</v>
      </c>
      <c r="I541">
        <v>0</v>
      </c>
      <c r="J541">
        <v>75</v>
      </c>
      <c r="K541">
        <v>17</v>
      </c>
      <c r="L541">
        <v>2</v>
      </c>
      <c r="M541">
        <v>12</v>
      </c>
      <c r="N541">
        <v>39</v>
      </c>
      <c r="O541">
        <v>10</v>
      </c>
      <c r="P541">
        <v>86</v>
      </c>
      <c r="Q541">
        <v>2</v>
      </c>
      <c r="R541">
        <v>55</v>
      </c>
      <c r="S541">
        <v>88</v>
      </c>
      <c r="T541">
        <v>45</v>
      </c>
      <c r="U541">
        <v>0</v>
      </c>
      <c r="V541">
        <v>47</v>
      </c>
      <c r="W541">
        <v>47</v>
      </c>
      <c r="X541">
        <v>44</v>
      </c>
      <c r="Y541">
        <v>88</v>
      </c>
      <c r="Z541">
        <v>47</v>
      </c>
      <c r="AA541" t="s">
        <v>1450</v>
      </c>
      <c r="AB541" t="s">
        <v>387</v>
      </c>
      <c r="AC541" t="s">
        <v>508</v>
      </c>
      <c r="AD541" t="s">
        <v>509</v>
      </c>
    </row>
    <row r="542" spans="1:30" x14ac:dyDescent="0.25">
      <c r="A542" t="s">
        <v>1435</v>
      </c>
      <c r="B542">
        <v>44835</v>
      </c>
      <c r="C542">
        <v>44837</v>
      </c>
      <c r="D542" t="s">
        <v>940</v>
      </c>
      <c r="E542">
        <v>9693</v>
      </c>
      <c r="F542">
        <v>443</v>
      </c>
      <c r="G542">
        <v>0</v>
      </c>
      <c r="H542">
        <v>82</v>
      </c>
      <c r="I542">
        <v>1</v>
      </c>
      <c r="J542">
        <v>86</v>
      </c>
      <c r="K542">
        <v>4</v>
      </c>
      <c r="L542">
        <v>0</v>
      </c>
      <c r="M542">
        <v>1</v>
      </c>
      <c r="N542">
        <v>39</v>
      </c>
      <c r="O542">
        <v>9</v>
      </c>
      <c r="P542">
        <v>81</v>
      </c>
      <c r="Q542">
        <v>29</v>
      </c>
      <c r="R542">
        <v>40</v>
      </c>
      <c r="S542">
        <v>102</v>
      </c>
      <c r="T542">
        <v>39</v>
      </c>
      <c r="U542">
        <v>12</v>
      </c>
      <c r="V542">
        <v>42</v>
      </c>
      <c r="W542">
        <v>41</v>
      </c>
      <c r="X542">
        <v>41</v>
      </c>
      <c r="Y542">
        <v>108</v>
      </c>
      <c r="Z542">
        <v>42</v>
      </c>
      <c r="AA542" t="s">
        <v>941</v>
      </c>
      <c r="AB542" t="s">
        <v>803</v>
      </c>
      <c r="AC542" t="s">
        <v>942</v>
      </c>
      <c r="AD542" t="s">
        <v>943</v>
      </c>
    </row>
    <row r="543" spans="1:30" x14ac:dyDescent="0.25">
      <c r="A543" t="s">
        <v>1435</v>
      </c>
      <c r="B543">
        <v>44835</v>
      </c>
      <c r="C543">
        <v>44837</v>
      </c>
      <c r="D543" t="s">
        <v>930</v>
      </c>
      <c r="E543">
        <v>10630</v>
      </c>
      <c r="F543">
        <v>369</v>
      </c>
      <c r="G543">
        <v>2</v>
      </c>
      <c r="H543">
        <v>159</v>
      </c>
      <c r="I543">
        <v>19</v>
      </c>
      <c r="J543">
        <v>50</v>
      </c>
      <c r="K543">
        <v>4</v>
      </c>
      <c r="L543">
        <v>8</v>
      </c>
      <c r="M543">
        <v>1</v>
      </c>
      <c r="N543">
        <v>17</v>
      </c>
      <c r="O543">
        <v>119</v>
      </c>
      <c r="P543">
        <v>172</v>
      </c>
      <c r="Q543">
        <v>49</v>
      </c>
      <c r="R543">
        <v>79</v>
      </c>
      <c r="S543">
        <v>173</v>
      </c>
      <c r="T543">
        <v>18</v>
      </c>
      <c r="U543">
        <v>11</v>
      </c>
      <c r="V543">
        <v>18</v>
      </c>
      <c r="W543">
        <v>18</v>
      </c>
      <c r="X543">
        <v>18</v>
      </c>
      <c r="Y543">
        <v>173</v>
      </c>
      <c r="Z543">
        <v>18</v>
      </c>
      <c r="AA543" t="s">
        <v>931</v>
      </c>
      <c r="AB543" t="s">
        <v>803</v>
      </c>
      <c r="AC543" t="s">
        <v>897</v>
      </c>
      <c r="AD543" t="s">
        <v>898</v>
      </c>
    </row>
    <row r="544" spans="1:30" x14ac:dyDescent="0.25">
      <c r="A544" t="s">
        <v>1435</v>
      </c>
      <c r="B544">
        <v>44835</v>
      </c>
      <c r="C544">
        <v>44837</v>
      </c>
      <c r="D544" t="s">
        <v>948</v>
      </c>
      <c r="E544">
        <v>9647</v>
      </c>
      <c r="F544">
        <v>410</v>
      </c>
      <c r="G544">
        <v>0</v>
      </c>
      <c r="H544">
        <v>36</v>
      </c>
      <c r="I544">
        <v>0</v>
      </c>
      <c r="J544">
        <v>109</v>
      </c>
      <c r="K544">
        <v>0</v>
      </c>
      <c r="L544">
        <v>0</v>
      </c>
      <c r="M544">
        <v>0</v>
      </c>
      <c r="N544">
        <v>1</v>
      </c>
      <c r="O544">
        <v>14</v>
      </c>
      <c r="P544">
        <v>66</v>
      </c>
      <c r="Q544">
        <v>13</v>
      </c>
      <c r="R544">
        <v>25</v>
      </c>
      <c r="S544">
        <v>66</v>
      </c>
      <c r="T544">
        <v>4</v>
      </c>
      <c r="U544">
        <v>7</v>
      </c>
      <c r="V544">
        <v>22</v>
      </c>
      <c r="W544">
        <v>16</v>
      </c>
      <c r="X544">
        <v>22</v>
      </c>
      <c r="Y544">
        <v>68</v>
      </c>
      <c r="Z544">
        <v>23</v>
      </c>
      <c r="AA544" t="s">
        <v>949</v>
      </c>
      <c r="AB544" t="s">
        <v>803</v>
      </c>
      <c r="AC544" t="s">
        <v>942</v>
      </c>
      <c r="AD544" t="s">
        <v>943</v>
      </c>
    </row>
    <row r="545" spans="1:30" x14ac:dyDescent="0.25">
      <c r="A545" t="s">
        <v>1435</v>
      </c>
      <c r="B545">
        <v>44835</v>
      </c>
      <c r="C545">
        <v>44837</v>
      </c>
      <c r="D545" t="s">
        <v>991</v>
      </c>
      <c r="E545">
        <v>9595</v>
      </c>
      <c r="F545">
        <v>466</v>
      </c>
      <c r="G545">
        <v>2</v>
      </c>
      <c r="H545">
        <v>233</v>
      </c>
      <c r="I545">
        <v>1</v>
      </c>
      <c r="J545">
        <v>122</v>
      </c>
      <c r="K545">
        <v>0</v>
      </c>
      <c r="L545">
        <v>23</v>
      </c>
      <c r="M545">
        <v>0</v>
      </c>
      <c r="N545">
        <v>44</v>
      </c>
      <c r="O545">
        <v>167</v>
      </c>
      <c r="P545">
        <v>233</v>
      </c>
      <c r="Q545">
        <v>35</v>
      </c>
      <c r="R545">
        <v>135</v>
      </c>
      <c r="S545">
        <v>230</v>
      </c>
      <c r="T545">
        <v>56</v>
      </c>
      <c r="U545">
        <v>10</v>
      </c>
      <c r="V545">
        <v>58</v>
      </c>
      <c r="W545">
        <v>61</v>
      </c>
      <c r="X545">
        <v>58</v>
      </c>
      <c r="Y545">
        <v>233</v>
      </c>
      <c r="Z545">
        <v>61</v>
      </c>
      <c r="AA545" t="s">
        <v>992</v>
      </c>
      <c r="AB545" t="s">
        <v>803</v>
      </c>
      <c r="AC545" t="s">
        <v>942</v>
      </c>
      <c r="AD545" t="s">
        <v>943</v>
      </c>
    </row>
    <row r="546" spans="1:30" x14ac:dyDescent="0.25">
      <c r="A546" t="s">
        <v>1435</v>
      </c>
      <c r="B546">
        <v>44835</v>
      </c>
      <c r="C546">
        <v>44837</v>
      </c>
      <c r="D546" t="s">
        <v>968</v>
      </c>
      <c r="E546">
        <v>5829</v>
      </c>
      <c r="F546">
        <v>261</v>
      </c>
      <c r="G546">
        <v>45</v>
      </c>
      <c r="H546">
        <v>77</v>
      </c>
      <c r="I546">
        <v>1</v>
      </c>
      <c r="J546">
        <v>42</v>
      </c>
      <c r="K546">
        <v>1</v>
      </c>
      <c r="L546">
        <v>2</v>
      </c>
      <c r="M546">
        <v>2</v>
      </c>
      <c r="N546">
        <v>10</v>
      </c>
      <c r="O546">
        <v>47</v>
      </c>
      <c r="P546">
        <v>78</v>
      </c>
      <c r="Q546">
        <v>51</v>
      </c>
      <c r="R546">
        <v>51</v>
      </c>
      <c r="S546">
        <v>78</v>
      </c>
      <c r="T546">
        <v>10</v>
      </c>
      <c r="U546">
        <v>3</v>
      </c>
      <c r="V546">
        <v>10</v>
      </c>
      <c r="W546">
        <v>10</v>
      </c>
      <c r="X546">
        <v>8</v>
      </c>
      <c r="Y546">
        <v>78</v>
      </c>
      <c r="Z546">
        <v>10</v>
      </c>
      <c r="AA546" t="s">
        <v>969</v>
      </c>
      <c r="AB546" t="s">
        <v>803</v>
      </c>
      <c r="AC546" t="s">
        <v>942</v>
      </c>
      <c r="AD546" t="s">
        <v>943</v>
      </c>
    </row>
    <row r="547" spans="1:30" x14ac:dyDescent="0.25">
      <c r="A547" t="s">
        <v>1435</v>
      </c>
      <c r="B547">
        <v>44835</v>
      </c>
      <c r="C547">
        <v>44837</v>
      </c>
      <c r="D547" t="s">
        <v>996</v>
      </c>
      <c r="E547">
        <v>14468</v>
      </c>
      <c r="F547">
        <v>553</v>
      </c>
      <c r="G547">
        <v>0</v>
      </c>
      <c r="H547">
        <v>263</v>
      </c>
      <c r="I547">
        <v>2</v>
      </c>
      <c r="J547">
        <v>150</v>
      </c>
      <c r="K547">
        <v>8</v>
      </c>
      <c r="L547">
        <v>25</v>
      </c>
      <c r="M547">
        <v>1</v>
      </c>
      <c r="N547">
        <v>55</v>
      </c>
      <c r="O547">
        <v>121</v>
      </c>
      <c r="P547">
        <v>263</v>
      </c>
      <c r="Q547">
        <v>49</v>
      </c>
      <c r="R547">
        <v>105</v>
      </c>
      <c r="S547">
        <v>267</v>
      </c>
      <c r="T547">
        <v>60</v>
      </c>
      <c r="U547">
        <v>30</v>
      </c>
      <c r="V547">
        <v>58</v>
      </c>
      <c r="W547">
        <v>58</v>
      </c>
      <c r="X547">
        <v>61</v>
      </c>
      <c r="Y547">
        <v>268</v>
      </c>
      <c r="Z547">
        <v>61</v>
      </c>
      <c r="AA547" t="s">
        <v>997</v>
      </c>
      <c r="AB547" t="s">
        <v>803</v>
      </c>
      <c r="AC547" t="s">
        <v>998</v>
      </c>
      <c r="AD547" t="s">
        <v>999</v>
      </c>
    </row>
    <row r="548" spans="1:30" x14ac:dyDescent="0.25">
      <c r="A548" t="s">
        <v>1435</v>
      </c>
      <c r="B548">
        <v>44835</v>
      </c>
      <c r="C548">
        <v>44837</v>
      </c>
      <c r="D548" t="s">
        <v>924</v>
      </c>
      <c r="E548">
        <v>5899</v>
      </c>
      <c r="F548">
        <v>205</v>
      </c>
      <c r="G548">
        <v>10</v>
      </c>
      <c r="H548">
        <v>88</v>
      </c>
      <c r="I548">
        <v>4</v>
      </c>
      <c r="J548">
        <v>47</v>
      </c>
      <c r="K548">
        <v>2</v>
      </c>
      <c r="L548">
        <v>1</v>
      </c>
      <c r="M548">
        <v>0</v>
      </c>
      <c r="N548">
        <v>3</v>
      </c>
      <c r="O548">
        <v>60</v>
      </c>
      <c r="P548">
        <v>97</v>
      </c>
      <c r="Q548">
        <v>9</v>
      </c>
      <c r="R548">
        <v>59</v>
      </c>
      <c r="S548">
        <v>95</v>
      </c>
      <c r="T548">
        <v>11</v>
      </c>
      <c r="U548">
        <v>4</v>
      </c>
      <c r="V548">
        <v>19</v>
      </c>
      <c r="W548">
        <v>20</v>
      </c>
      <c r="X548">
        <v>18</v>
      </c>
      <c r="Y548">
        <v>97</v>
      </c>
      <c r="Z548">
        <v>20</v>
      </c>
      <c r="AA548" t="s">
        <v>925</v>
      </c>
      <c r="AB548" t="s">
        <v>803</v>
      </c>
      <c r="AC548" t="s">
        <v>897</v>
      </c>
      <c r="AD548" t="s">
        <v>898</v>
      </c>
    </row>
    <row r="549" spans="1:30" x14ac:dyDescent="0.25">
      <c r="A549" t="s">
        <v>1435</v>
      </c>
      <c r="B549">
        <v>44835</v>
      </c>
      <c r="C549">
        <v>44837</v>
      </c>
      <c r="D549" t="s">
        <v>903</v>
      </c>
      <c r="E549">
        <v>15781</v>
      </c>
      <c r="F549">
        <v>577</v>
      </c>
      <c r="G549">
        <v>23</v>
      </c>
      <c r="H549">
        <v>215</v>
      </c>
      <c r="I549">
        <v>0</v>
      </c>
      <c r="J549">
        <v>73</v>
      </c>
      <c r="K549">
        <v>2</v>
      </c>
      <c r="L549">
        <v>0</v>
      </c>
      <c r="M549">
        <v>5</v>
      </c>
      <c r="N549">
        <v>37</v>
      </c>
      <c r="O549">
        <v>8</v>
      </c>
      <c r="P549">
        <v>213</v>
      </c>
      <c r="Q549">
        <v>82</v>
      </c>
      <c r="R549">
        <v>122</v>
      </c>
      <c r="S549">
        <v>220</v>
      </c>
      <c r="T549">
        <v>17</v>
      </c>
      <c r="U549">
        <v>23</v>
      </c>
      <c r="V549">
        <v>39</v>
      </c>
      <c r="W549">
        <v>38</v>
      </c>
      <c r="X549">
        <v>39</v>
      </c>
      <c r="Y549">
        <v>220</v>
      </c>
      <c r="Z549">
        <v>40</v>
      </c>
      <c r="AA549" t="s">
        <v>904</v>
      </c>
      <c r="AB549" t="s">
        <v>803</v>
      </c>
      <c r="AC549" t="s">
        <v>1451</v>
      </c>
      <c r="AD549" t="s">
        <v>1452</v>
      </c>
    </row>
    <row r="550" spans="1:30" x14ac:dyDescent="0.25">
      <c r="A550" t="s">
        <v>1435</v>
      </c>
      <c r="B550">
        <v>44835</v>
      </c>
      <c r="C550">
        <v>44837</v>
      </c>
      <c r="D550" t="s">
        <v>973</v>
      </c>
      <c r="E550">
        <v>4848</v>
      </c>
      <c r="F550">
        <v>237</v>
      </c>
      <c r="G550">
        <v>0</v>
      </c>
      <c r="H550">
        <v>106</v>
      </c>
      <c r="I550">
        <v>0</v>
      </c>
      <c r="J550">
        <v>41</v>
      </c>
      <c r="K550">
        <v>5</v>
      </c>
      <c r="L550">
        <v>3</v>
      </c>
      <c r="M550">
        <v>0</v>
      </c>
      <c r="N550">
        <v>21</v>
      </c>
      <c r="O550">
        <v>66</v>
      </c>
      <c r="P550">
        <v>108</v>
      </c>
      <c r="Q550">
        <v>48</v>
      </c>
      <c r="R550">
        <v>68</v>
      </c>
      <c r="S550">
        <v>109</v>
      </c>
      <c r="T550">
        <v>24</v>
      </c>
      <c r="U550">
        <v>14</v>
      </c>
      <c r="V550">
        <v>25</v>
      </c>
      <c r="W550">
        <v>25</v>
      </c>
      <c r="X550">
        <v>25</v>
      </c>
      <c r="Y550">
        <v>109</v>
      </c>
      <c r="Z550">
        <v>25</v>
      </c>
      <c r="AA550" t="s">
        <v>974</v>
      </c>
      <c r="AB550" t="s">
        <v>803</v>
      </c>
      <c r="AC550" t="s">
        <v>942</v>
      </c>
      <c r="AD550" t="s">
        <v>943</v>
      </c>
    </row>
    <row r="551" spans="1:30" x14ac:dyDescent="0.25">
      <c r="A551" t="s">
        <v>1435</v>
      </c>
      <c r="B551">
        <v>44835</v>
      </c>
      <c r="C551">
        <v>44837</v>
      </c>
      <c r="D551" t="s">
        <v>959</v>
      </c>
      <c r="E551">
        <v>7930</v>
      </c>
      <c r="F551">
        <v>308</v>
      </c>
      <c r="G551">
        <v>0</v>
      </c>
      <c r="H551">
        <v>38</v>
      </c>
      <c r="I551">
        <v>1</v>
      </c>
      <c r="J551">
        <v>70</v>
      </c>
      <c r="K551">
        <v>6</v>
      </c>
      <c r="L551">
        <v>1</v>
      </c>
      <c r="M551">
        <v>2</v>
      </c>
      <c r="N551">
        <v>28</v>
      </c>
      <c r="O551">
        <v>6</v>
      </c>
      <c r="P551">
        <v>47</v>
      </c>
      <c r="Q551">
        <v>3</v>
      </c>
      <c r="R551">
        <v>27</v>
      </c>
      <c r="S551">
        <v>50</v>
      </c>
      <c r="T551">
        <v>27</v>
      </c>
      <c r="U551">
        <v>2</v>
      </c>
      <c r="V551">
        <v>29</v>
      </c>
      <c r="W551">
        <v>28</v>
      </c>
      <c r="X551">
        <v>27</v>
      </c>
      <c r="Y551">
        <v>51</v>
      </c>
      <c r="Z551">
        <v>30</v>
      </c>
      <c r="AA551" t="s">
        <v>960</v>
      </c>
      <c r="AB551" t="s">
        <v>803</v>
      </c>
      <c r="AC551" t="s">
        <v>942</v>
      </c>
      <c r="AD551" t="s">
        <v>943</v>
      </c>
    </row>
    <row r="552" spans="1:30" x14ac:dyDescent="0.25">
      <c r="A552" t="s">
        <v>1435</v>
      </c>
      <c r="B552">
        <v>44835</v>
      </c>
      <c r="C552">
        <v>44837</v>
      </c>
      <c r="D552" t="s">
        <v>157</v>
      </c>
      <c r="E552">
        <v>5600</v>
      </c>
      <c r="F552">
        <v>139</v>
      </c>
      <c r="G552">
        <v>0</v>
      </c>
      <c r="H552">
        <v>26</v>
      </c>
      <c r="I552">
        <v>0</v>
      </c>
      <c r="J552">
        <v>53</v>
      </c>
      <c r="K552">
        <v>2</v>
      </c>
      <c r="L552">
        <v>0</v>
      </c>
      <c r="M552">
        <v>0</v>
      </c>
      <c r="N552">
        <v>0</v>
      </c>
      <c r="O552">
        <v>0</v>
      </c>
      <c r="P552">
        <v>26</v>
      </c>
      <c r="Q552">
        <v>6</v>
      </c>
      <c r="R552">
        <v>10</v>
      </c>
      <c r="S552">
        <v>25</v>
      </c>
      <c r="T552">
        <v>1</v>
      </c>
      <c r="U552">
        <v>3</v>
      </c>
      <c r="V552">
        <v>24</v>
      </c>
      <c r="W552">
        <v>22</v>
      </c>
      <c r="X552">
        <v>20</v>
      </c>
      <c r="Y552">
        <v>26</v>
      </c>
      <c r="Z552">
        <v>25</v>
      </c>
      <c r="AA552" t="s">
        <v>158</v>
      </c>
      <c r="AB552" t="s">
        <v>16</v>
      </c>
      <c r="AC552" t="s">
        <v>127</v>
      </c>
      <c r="AD552" t="s">
        <v>128</v>
      </c>
    </row>
    <row r="553" spans="1:30" x14ac:dyDescent="0.25">
      <c r="A553" t="s">
        <v>1435</v>
      </c>
      <c r="B553">
        <v>44835</v>
      </c>
      <c r="C553">
        <v>44837</v>
      </c>
      <c r="D553" t="s">
        <v>826</v>
      </c>
      <c r="E553">
        <v>6327</v>
      </c>
      <c r="F553">
        <v>206</v>
      </c>
      <c r="G553">
        <v>80</v>
      </c>
      <c r="H553">
        <v>89</v>
      </c>
      <c r="I553">
        <v>0</v>
      </c>
      <c r="J553">
        <v>20</v>
      </c>
      <c r="K553">
        <v>0</v>
      </c>
      <c r="L553">
        <v>0</v>
      </c>
      <c r="M553">
        <v>1</v>
      </c>
      <c r="N553">
        <v>1</v>
      </c>
      <c r="O553">
        <v>78</v>
      </c>
      <c r="P553">
        <v>88</v>
      </c>
      <c r="Q553">
        <v>49</v>
      </c>
      <c r="R553">
        <v>53</v>
      </c>
      <c r="S553">
        <v>89</v>
      </c>
      <c r="T553">
        <v>2</v>
      </c>
      <c r="U553">
        <v>3</v>
      </c>
      <c r="V553">
        <v>5</v>
      </c>
      <c r="W553">
        <v>6</v>
      </c>
      <c r="X553">
        <v>6</v>
      </c>
      <c r="Y553">
        <v>89</v>
      </c>
      <c r="Z553">
        <v>6</v>
      </c>
      <c r="AA553" t="s">
        <v>827</v>
      </c>
      <c r="AB553" t="s">
        <v>803</v>
      </c>
      <c r="AC553" t="s">
        <v>805</v>
      </c>
      <c r="AD553" t="s">
        <v>806</v>
      </c>
    </row>
    <row r="554" spans="1:30" x14ac:dyDescent="0.25">
      <c r="A554" t="s">
        <v>1435</v>
      </c>
      <c r="B554">
        <v>44835</v>
      </c>
      <c r="C554">
        <v>44837</v>
      </c>
      <c r="D554" t="s">
        <v>887</v>
      </c>
      <c r="E554">
        <v>6583</v>
      </c>
      <c r="F554">
        <v>280</v>
      </c>
      <c r="G554">
        <v>1</v>
      </c>
      <c r="H554">
        <v>105</v>
      </c>
      <c r="I554">
        <v>1</v>
      </c>
      <c r="J554">
        <v>87</v>
      </c>
      <c r="K554">
        <v>17</v>
      </c>
      <c r="L554">
        <v>1</v>
      </c>
      <c r="M554">
        <v>1</v>
      </c>
      <c r="N554">
        <v>27</v>
      </c>
      <c r="O554">
        <v>99</v>
      </c>
      <c r="P554">
        <v>108</v>
      </c>
      <c r="Q554">
        <v>5</v>
      </c>
      <c r="R554">
        <v>44</v>
      </c>
      <c r="S554">
        <v>109</v>
      </c>
      <c r="T554">
        <v>30</v>
      </c>
      <c r="U554">
        <v>2</v>
      </c>
      <c r="V554">
        <v>30</v>
      </c>
      <c r="W554">
        <v>23</v>
      </c>
      <c r="X554">
        <v>31</v>
      </c>
      <c r="Y554">
        <v>110</v>
      </c>
      <c r="Z554">
        <v>31</v>
      </c>
      <c r="AA554" t="s">
        <v>888</v>
      </c>
      <c r="AB554" t="s">
        <v>803</v>
      </c>
      <c r="AC554" t="s">
        <v>849</v>
      </c>
      <c r="AD554" t="s">
        <v>850</v>
      </c>
    </row>
    <row r="555" spans="1:30" x14ac:dyDescent="0.25">
      <c r="A555" t="s">
        <v>1435</v>
      </c>
      <c r="B555">
        <v>44835</v>
      </c>
      <c r="C555">
        <v>44837</v>
      </c>
      <c r="D555" t="s">
        <v>876</v>
      </c>
      <c r="E555">
        <v>15422</v>
      </c>
      <c r="F555">
        <v>541</v>
      </c>
      <c r="G555">
        <v>6</v>
      </c>
      <c r="H555">
        <v>301</v>
      </c>
      <c r="I555">
        <v>0</v>
      </c>
      <c r="J555">
        <v>125</v>
      </c>
      <c r="K555">
        <v>1</v>
      </c>
      <c r="L555">
        <v>1</v>
      </c>
      <c r="M555">
        <v>0</v>
      </c>
      <c r="N555">
        <v>3</v>
      </c>
      <c r="O555">
        <v>19</v>
      </c>
      <c r="P555">
        <v>312</v>
      </c>
      <c r="Q555">
        <v>65</v>
      </c>
      <c r="R555">
        <v>115</v>
      </c>
      <c r="S555">
        <v>315</v>
      </c>
      <c r="T555">
        <v>10</v>
      </c>
      <c r="U555">
        <v>4</v>
      </c>
      <c r="V555">
        <v>10</v>
      </c>
      <c r="W555">
        <v>9</v>
      </c>
      <c r="X555">
        <v>11</v>
      </c>
      <c r="Y555">
        <v>315</v>
      </c>
      <c r="Z555">
        <v>11</v>
      </c>
      <c r="AA555" t="s">
        <v>877</v>
      </c>
      <c r="AB555" t="s">
        <v>803</v>
      </c>
      <c r="AC555" t="s">
        <v>1451</v>
      </c>
      <c r="AD555" t="s">
        <v>1452</v>
      </c>
    </row>
    <row r="556" spans="1:30" x14ac:dyDescent="0.25">
      <c r="A556" t="s">
        <v>1435</v>
      </c>
      <c r="B556">
        <v>44835</v>
      </c>
      <c r="C556">
        <v>44837</v>
      </c>
      <c r="D556" t="s">
        <v>462</v>
      </c>
      <c r="E556">
        <v>3223</v>
      </c>
      <c r="F556">
        <v>110</v>
      </c>
      <c r="G556">
        <v>0</v>
      </c>
      <c r="H556">
        <v>58</v>
      </c>
      <c r="I556">
        <v>0</v>
      </c>
      <c r="J556">
        <v>82</v>
      </c>
      <c r="K556">
        <v>1</v>
      </c>
      <c r="L556">
        <v>0</v>
      </c>
      <c r="M556">
        <v>0</v>
      </c>
      <c r="N556">
        <v>55</v>
      </c>
      <c r="O556">
        <v>2</v>
      </c>
      <c r="P556">
        <v>59</v>
      </c>
      <c r="Q556">
        <v>10</v>
      </c>
      <c r="R556">
        <v>21</v>
      </c>
      <c r="S556">
        <v>59</v>
      </c>
      <c r="T556">
        <v>56</v>
      </c>
      <c r="U556">
        <v>23</v>
      </c>
      <c r="V556">
        <v>56</v>
      </c>
      <c r="W556">
        <v>50</v>
      </c>
      <c r="X556">
        <v>52</v>
      </c>
      <c r="Y556">
        <v>59</v>
      </c>
      <c r="Z556">
        <v>56</v>
      </c>
      <c r="AA556" t="s">
        <v>463</v>
      </c>
      <c r="AB556" t="s">
        <v>387</v>
      </c>
      <c r="AC556" t="s">
        <v>448</v>
      </c>
      <c r="AD556" t="s">
        <v>449</v>
      </c>
    </row>
    <row r="557" spans="1:30" x14ac:dyDescent="0.25">
      <c r="A557" t="s">
        <v>1435</v>
      </c>
      <c r="B557">
        <v>44835</v>
      </c>
      <c r="C557">
        <v>44837</v>
      </c>
      <c r="D557" t="s">
        <v>560</v>
      </c>
      <c r="E557">
        <v>5335</v>
      </c>
      <c r="F557">
        <v>237</v>
      </c>
      <c r="G557">
        <v>11</v>
      </c>
      <c r="H557">
        <v>160</v>
      </c>
      <c r="I557">
        <v>4</v>
      </c>
      <c r="J557">
        <v>86</v>
      </c>
      <c r="K557">
        <v>10</v>
      </c>
      <c r="L557">
        <v>5</v>
      </c>
      <c r="M557">
        <v>14</v>
      </c>
      <c r="N557">
        <v>44</v>
      </c>
      <c r="O557">
        <v>36</v>
      </c>
      <c r="P557">
        <v>158</v>
      </c>
      <c r="Q557">
        <v>7</v>
      </c>
      <c r="R557">
        <v>72</v>
      </c>
      <c r="S557">
        <v>161</v>
      </c>
      <c r="T557">
        <v>46</v>
      </c>
      <c r="U557">
        <v>8</v>
      </c>
      <c r="V557">
        <v>51</v>
      </c>
      <c r="W557">
        <v>50</v>
      </c>
      <c r="X557">
        <v>47</v>
      </c>
      <c r="Y557">
        <v>161</v>
      </c>
      <c r="Z557">
        <v>51</v>
      </c>
      <c r="AA557" t="s">
        <v>561</v>
      </c>
      <c r="AB557" t="s">
        <v>387</v>
      </c>
      <c r="AC557" t="s">
        <v>508</v>
      </c>
      <c r="AD557" t="s">
        <v>509</v>
      </c>
    </row>
    <row r="558" spans="1:30" x14ac:dyDescent="0.25">
      <c r="A558" t="s">
        <v>1435</v>
      </c>
      <c r="B558">
        <v>44835</v>
      </c>
      <c r="C558">
        <v>44837</v>
      </c>
      <c r="D558" t="s">
        <v>425</v>
      </c>
      <c r="E558">
        <v>3493</v>
      </c>
      <c r="F558">
        <v>132</v>
      </c>
      <c r="G558">
        <v>1</v>
      </c>
      <c r="H558">
        <v>84</v>
      </c>
      <c r="I558">
        <v>0</v>
      </c>
      <c r="J558">
        <v>50</v>
      </c>
      <c r="K558">
        <v>0</v>
      </c>
      <c r="L558">
        <v>0</v>
      </c>
      <c r="M558">
        <v>0</v>
      </c>
      <c r="N558">
        <v>2</v>
      </c>
      <c r="O558">
        <v>49</v>
      </c>
      <c r="P558">
        <v>84</v>
      </c>
      <c r="Q558">
        <v>34</v>
      </c>
      <c r="R558">
        <v>39</v>
      </c>
      <c r="S558">
        <v>83</v>
      </c>
      <c r="T558">
        <v>16</v>
      </c>
      <c r="U558">
        <v>2</v>
      </c>
      <c r="V558">
        <v>16</v>
      </c>
      <c r="W558">
        <v>17</v>
      </c>
      <c r="X558">
        <v>19</v>
      </c>
      <c r="Y558">
        <v>84</v>
      </c>
      <c r="Z558">
        <v>19</v>
      </c>
      <c r="AA558" t="s">
        <v>426</v>
      </c>
      <c r="AB558" t="s">
        <v>387</v>
      </c>
      <c r="AC558" t="s">
        <v>508</v>
      </c>
      <c r="AD558" t="s">
        <v>509</v>
      </c>
    </row>
    <row r="559" spans="1:30" x14ac:dyDescent="0.25">
      <c r="A559" t="s">
        <v>1435</v>
      </c>
      <c r="B559">
        <v>44835</v>
      </c>
      <c r="C559">
        <v>44837</v>
      </c>
      <c r="D559" t="s">
        <v>152</v>
      </c>
      <c r="E559">
        <v>3917</v>
      </c>
      <c r="F559">
        <v>96</v>
      </c>
      <c r="G559">
        <v>0</v>
      </c>
      <c r="H559">
        <v>16</v>
      </c>
      <c r="I559">
        <v>0</v>
      </c>
      <c r="J559">
        <v>23</v>
      </c>
      <c r="K559">
        <v>3</v>
      </c>
      <c r="L559">
        <v>1</v>
      </c>
      <c r="M559">
        <v>0</v>
      </c>
      <c r="N559">
        <v>8</v>
      </c>
      <c r="O559">
        <v>1</v>
      </c>
      <c r="P559">
        <v>25</v>
      </c>
      <c r="Q559">
        <v>5</v>
      </c>
      <c r="R559">
        <v>20</v>
      </c>
      <c r="S559">
        <v>26</v>
      </c>
      <c r="T559">
        <v>9</v>
      </c>
      <c r="U559">
        <v>6</v>
      </c>
      <c r="V559">
        <v>12</v>
      </c>
      <c r="W559">
        <v>11</v>
      </c>
      <c r="X559">
        <v>10</v>
      </c>
      <c r="Y559">
        <v>26</v>
      </c>
      <c r="Z559">
        <v>12</v>
      </c>
      <c r="AA559" t="s">
        <v>153</v>
      </c>
      <c r="AB559" t="s">
        <v>16</v>
      </c>
      <c r="AC559" t="s">
        <v>127</v>
      </c>
      <c r="AD559" t="s">
        <v>128</v>
      </c>
    </row>
    <row r="560" spans="1:30" x14ac:dyDescent="0.25">
      <c r="A560" t="s">
        <v>1435</v>
      </c>
      <c r="B560">
        <v>44835</v>
      </c>
      <c r="C560">
        <v>44837</v>
      </c>
      <c r="D560" t="s">
        <v>395</v>
      </c>
      <c r="E560">
        <v>3977</v>
      </c>
      <c r="F560">
        <v>111</v>
      </c>
      <c r="G560">
        <v>11</v>
      </c>
      <c r="H560">
        <v>15</v>
      </c>
      <c r="I560">
        <v>0</v>
      </c>
      <c r="J560">
        <v>47</v>
      </c>
      <c r="K560">
        <v>0</v>
      </c>
      <c r="L560">
        <v>4</v>
      </c>
      <c r="M560">
        <v>4</v>
      </c>
      <c r="N560">
        <v>3</v>
      </c>
      <c r="O560">
        <v>10</v>
      </c>
      <c r="P560">
        <v>15</v>
      </c>
      <c r="Q560">
        <v>5</v>
      </c>
      <c r="R560">
        <v>2</v>
      </c>
      <c r="S560">
        <v>17</v>
      </c>
      <c r="T560">
        <v>4</v>
      </c>
      <c r="U560">
        <v>0</v>
      </c>
      <c r="V560">
        <v>4</v>
      </c>
      <c r="W560">
        <v>3</v>
      </c>
      <c r="X560">
        <v>4</v>
      </c>
      <c r="Y560">
        <v>17</v>
      </c>
      <c r="Z560">
        <v>4</v>
      </c>
      <c r="AA560" t="s">
        <v>396</v>
      </c>
      <c r="AB560" t="s">
        <v>387</v>
      </c>
      <c r="AC560" t="s">
        <v>389</v>
      </c>
      <c r="AD560" t="s">
        <v>390</v>
      </c>
    </row>
    <row r="561" spans="1:30" x14ac:dyDescent="0.25">
      <c r="A561" t="s">
        <v>1435</v>
      </c>
      <c r="B561">
        <v>44835</v>
      </c>
      <c r="C561">
        <v>44837</v>
      </c>
      <c r="D561" t="s">
        <v>465</v>
      </c>
      <c r="E561">
        <v>3457</v>
      </c>
      <c r="F561">
        <v>156</v>
      </c>
      <c r="G561">
        <v>1</v>
      </c>
      <c r="H561">
        <v>88</v>
      </c>
      <c r="I561">
        <v>0</v>
      </c>
      <c r="J561">
        <v>48</v>
      </c>
      <c r="K561">
        <v>0</v>
      </c>
      <c r="L561">
        <v>0</v>
      </c>
      <c r="M561">
        <v>0</v>
      </c>
      <c r="N561">
        <v>3</v>
      </c>
      <c r="O561">
        <v>62</v>
      </c>
      <c r="P561">
        <v>91</v>
      </c>
      <c r="Q561">
        <v>3</v>
      </c>
      <c r="R561">
        <v>44</v>
      </c>
      <c r="S561">
        <v>90</v>
      </c>
      <c r="T561">
        <v>25</v>
      </c>
      <c r="U561">
        <v>2</v>
      </c>
      <c r="V561">
        <v>27</v>
      </c>
      <c r="W561">
        <v>25</v>
      </c>
      <c r="X561">
        <v>27</v>
      </c>
      <c r="Y561">
        <v>91</v>
      </c>
      <c r="Z561">
        <v>27</v>
      </c>
      <c r="AA561" t="s">
        <v>1474</v>
      </c>
      <c r="AB561" t="s">
        <v>387</v>
      </c>
      <c r="AC561" t="s">
        <v>448</v>
      </c>
      <c r="AD561" t="s">
        <v>449</v>
      </c>
    </row>
    <row r="562" spans="1:30" x14ac:dyDescent="0.25">
      <c r="A562" t="s">
        <v>1435</v>
      </c>
      <c r="B562">
        <v>44835</v>
      </c>
      <c r="C562">
        <v>44837</v>
      </c>
      <c r="D562" t="s">
        <v>178</v>
      </c>
      <c r="E562">
        <v>7395</v>
      </c>
      <c r="F562">
        <v>320</v>
      </c>
      <c r="G562">
        <v>44</v>
      </c>
      <c r="H562">
        <v>66</v>
      </c>
      <c r="I562">
        <v>0</v>
      </c>
      <c r="J562">
        <v>103</v>
      </c>
      <c r="K562">
        <v>3</v>
      </c>
      <c r="L562">
        <v>6</v>
      </c>
      <c r="M562">
        <v>7</v>
      </c>
      <c r="N562">
        <v>7</v>
      </c>
      <c r="O562">
        <v>51</v>
      </c>
      <c r="P562">
        <v>67</v>
      </c>
      <c r="Q562">
        <v>54</v>
      </c>
      <c r="R562">
        <v>70</v>
      </c>
      <c r="S562">
        <v>72</v>
      </c>
      <c r="T562">
        <v>15</v>
      </c>
      <c r="U562">
        <v>15</v>
      </c>
      <c r="V562">
        <v>16</v>
      </c>
      <c r="W562">
        <v>16</v>
      </c>
      <c r="X562">
        <v>16</v>
      </c>
      <c r="Y562">
        <v>74</v>
      </c>
      <c r="Z562">
        <v>16</v>
      </c>
      <c r="AA562" t="s">
        <v>179</v>
      </c>
      <c r="AB562" t="s">
        <v>16</v>
      </c>
      <c r="AC562" t="s">
        <v>168</v>
      </c>
      <c r="AD562" t="s">
        <v>1473</v>
      </c>
    </row>
    <row r="563" spans="1:30" x14ac:dyDescent="0.25">
      <c r="A563" t="s">
        <v>1435</v>
      </c>
      <c r="B563">
        <v>44835</v>
      </c>
      <c r="C563">
        <v>44837</v>
      </c>
      <c r="D563" t="s">
        <v>893</v>
      </c>
      <c r="E563">
        <v>13524</v>
      </c>
      <c r="F563">
        <v>630</v>
      </c>
      <c r="G563">
        <v>0</v>
      </c>
      <c r="H563">
        <v>186</v>
      </c>
      <c r="I563">
        <v>0</v>
      </c>
      <c r="J563">
        <v>145</v>
      </c>
      <c r="K563">
        <v>4</v>
      </c>
      <c r="L563">
        <v>0</v>
      </c>
      <c r="M563">
        <v>0</v>
      </c>
      <c r="N563">
        <v>33</v>
      </c>
      <c r="O563">
        <v>166</v>
      </c>
      <c r="P563">
        <v>191</v>
      </c>
      <c r="Q563">
        <v>6</v>
      </c>
      <c r="R563">
        <v>101</v>
      </c>
      <c r="S563">
        <v>196</v>
      </c>
      <c r="T563">
        <v>35</v>
      </c>
      <c r="U563">
        <v>1</v>
      </c>
      <c r="V563">
        <v>38</v>
      </c>
      <c r="W563">
        <v>36</v>
      </c>
      <c r="X563">
        <v>36</v>
      </c>
      <c r="Y563">
        <v>196</v>
      </c>
      <c r="Z563">
        <v>38</v>
      </c>
      <c r="AA563" t="s">
        <v>894</v>
      </c>
      <c r="AB563" t="s">
        <v>803</v>
      </c>
      <c r="AC563" t="s">
        <v>849</v>
      </c>
      <c r="AD563" t="s">
        <v>850</v>
      </c>
    </row>
    <row r="564" spans="1:30" x14ac:dyDescent="0.25">
      <c r="A564" t="s">
        <v>1435</v>
      </c>
      <c r="B564">
        <v>44835</v>
      </c>
      <c r="C564">
        <v>44837</v>
      </c>
      <c r="D564" t="s">
        <v>836</v>
      </c>
      <c r="E564">
        <v>11287</v>
      </c>
      <c r="F564">
        <v>341</v>
      </c>
      <c r="G564">
        <v>0</v>
      </c>
      <c r="H564">
        <v>72</v>
      </c>
      <c r="I564">
        <v>0</v>
      </c>
      <c r="J564">
        <v>48</v>
      </c>
      <c r="K564">
        <v>1</v>
      </c>
      <c r="L564">
        <v>0</v>
      </c>
      <c r="M564">
        <v>0</v>
      </c>
      <c r="N564">
        <v>0</v>
      </c>
      <c r="O564">
        <v>52</v>
      </c>
      <c r="P564">
        <v>71</v>
      </c>
      <c r="Q564">
        <v>27</v>
      </c>
      <c r="R564">
        <v>41</v>
      </c>
      <c r="S564">
        <v>72</v>
      </c>
      <c r="T564">
        <v>14</v>
      </c>
      <c r="U564">
        <v>3</v>
      </c>
      <c r="V564">
        <v>14</v>
      </c>
      <c r="W564">
        <v>13</v>
      </c>
      <c r="X564">
        <v>13</v>
      </c>
      <c r="Y564">
        <v>73</v>
      </c>
      <c r="Z564">
        <v>15</v>
      </c>
      <c r="AA564" t="s">
        <v>837</v>
      </c>
      <c r="AB564" t="s">
        <v>803</v>
      </c>
      <c r="AC564" t="s">
        <v>805</v>
      </c>
      <c r="AD564" t="s">
        <v>806</v>
      </c>
    </row>
    <row r="565" spans="1:30" x14ac:dyDescent="0.25">
      <c r="A565" t="s">
        <v>1435</v>
      </c>
      <c r="B565">
        <v>44835</v>
      </c>
      <c r="C565">
        <v>44837</v>
      </c>
      <c r="D565" t="s">
        <v>895</v>
      </c>
      <c r="E565">
        <v>7647</v>
      </c>
      <c r="F565">
        <v>324</v>
      </c>
      <c r="G565">
        <v>0</v>
      </c>
      <c r="H565">
        <v>83</v>
      </c>
      <c r="I565">
        <v>0</v>
      </c>
      <c r="J565">
        <v>48</v>
      </c>
      <c r="K565">
        <v>0</v>
      </c>
      <c r="L565">
        <v>0</v>
      </c>
      <c r="M565">
        <v>0</v>
      </c>
      <c r="N565">
        <v>0</v>
      </c>
      <c r="O565">
        <v>60</v>
      </c>
      <c r="P565">
        <v>146</v>
      </c>
      <c r="Q565">
        <v>20</v>
      </c>
      <c r="R565">
        <v>90</v>
      </c>
      <c r="S565">
        <v>145</v>
      </c>
      <c r="T565">
        <v>6</v>
      </c>
      <c r="U565">
        <v>2</v>
      </c>
      <c r="V565">
        <v>12</v>
      </c>
      <c r="W565">
        <v>10</v>
      </c>
      <c r="X565">
        <v>11</v>
      </c>
      <c r="Y565">
        <v>147</v>
      </c>
      <c r="Z565">
        <v>12</v>
      </c>
      <c r="AA565" t="s">
        <v>896</v>
      </c>
      <c r="AB565" t="s">
        <v>803</v>
      </c>
      <c r="AC565" t="s">
        <v>897</v>
      </c>
      <c r="AD565" t="s">
        <v>898</v>
      </c>
    </row>
    <row r="566" spans="1:30" x14ac:dyDescent="0.25">
      <c r="A566" t="s">
        <v>1435</v>
      </c>
      <c r="B566">
        <v>44835</v>
      </c>
      <c r="C566">
        <v>44837</v>
      </c>
      <c r="D566" t="s">
        <v>60</v>
      </c>
      <c r="E566">
        <v>4893</v>
      </c>
      <c r="F566">
        <v>197</v>
      </c>
      <c r="G566">
        <v>1</v>
      </c>
      <c r="H566">
        <v>62</v>
      </c>
      <c r="I566">
        <v>2</v>
      </c>
      <c r="J566">
        <v>114</v>
      </c>
      <c r="K566">
        <v>2</v>
      </c>
      <c r="L566">
        <v>0</v>
      </c>
      <c r="M566">
        <v>2</v>
      </c>
      <c r="N566">
        <v>5</v>
      </c>
      <c r="O566">
        <v>56</v>
      </c>
      <c r="P566">
        <v>62</v>
      </c>
      <c r="Q566">
        <v>19</v>
      </c>
      <c r="R566">
        <v>43</v>
      </c>
      <c r="S566">
        <v>63</v>
      </c>
      <c r="T566">
        <v>28</v>
      </c>
      <c r="U566">
        <v>17</v>
      </c>
      <c r="V566">
        <v>35</v>
      </c>
      <c r="W566">
        <v>35</v>
      </c>
      <c r="X566">
        <v>36</v>
      </c>
      <c r="Y566">
        <v>63</v>
      </c>
      <c r="Z566">
        <v>36</v>
      </c>
      <c r="AA566" t="s">
        <v>61</v>
      </c>
      <c r="AB566" t="s">
        <v>16</v>
      </c>
      <c r="AC566" t="s">
        <v>41</v>
      </c>
      <c r="AD566" t="s">
        <v>42</v>
      </c>
    </row>
    <row r="567" spans="1:30" x14ac:dyDescent="0.25">
      <c r="A567" t="s">
        <v>1435</v>
      </c>
      <c r="B567">
        <v>44835</v>
      </c>
      <c r="C567">
        <v>44837</v>
      </c>
      <c r="D567" t="s">
        <v>62</v>
      </c>
      <c r="E567">
        <v>5416</v>
      </c>
      <c r="F567">
        <v>150</v>
      </c>
      <c r="G567">
        <v>4</v>
      </c>
      <c r="H567">
        <v>19</v>
      </c>
      <c r="I567">
        <v>0</v>
      </c>
      <c r="J567">
        <v>68</v>
      </c>
      <c r="K567">
        <v>1</v>
      </c>
      <c r="L567">
        <v>2</v>
      </c>
      <c r="M567">
        <v>1</v>
      </c>
      <c r="N567">
        <v>8</v>
      </c>
      <c r="O567">
        <v>6</v>
      </c>
      <c r="P567">
        <v>19</v>
      </c>
      <c r="Q567">
        <v>5</v>
      </c>
      <c r="R567">
        <v>9</v>
      </c>
      <c r="S567">
        <v>18</v>
      </c>
      <c r="T567">
        <v>9</v>
      </c>
      <c r="U567">
        <v>5</v>
      </c>
      <c r="V567">
        <v>10</v>
      </c>
      <c r="W567">
        <v>10</v>
      </c>
      <c r="X567">
        <v>9</v>
      </c>
      <c r="Y567">
        <v>20</v>
      </c>
      <c r="Z567">
        <v>10</v>
      </c>
      <c r="AA567" t="s">
        <v>63</v>
      </c>
      <c r="AB567" t="s">
        <v>16</v>
      </c>
      <c r="AC567" t="s">
        <v>41</v>
      </c>
      <c r="AD567" t="s">
        <v>42</v>
      </c>
    </row>
    <row r="568" spans="1:30" x14ac:dyDescent="0.25">
      <c r="A568" t="s">
        <v>1435</v>
      </c>
      <c r="B568">
        <v>44835</v>
      </c>
      <c r="C568">
        <v>44837</v>
      </c>
      <c r="D568" t="s">
        <v>447</v>
      </c>
      <c r="E568">
        <v>3721</v>
      </c>
      <c r="F568">
        <v>112</v>
      </c>
      <c r="G568">
        <v>0</v>
      </c>
      <c r="H568">
        <v>26</v>
      </c>
      <c r="I568">
        <v>0</v>
      </c>
      <c r="J568">
        <v>13</v>
      </c>
      <c r="K568">
        <v>1</v>
      </c>
      <c r="L568">
        <v>0</v>
      </c>
      <c r="M568">
        <v>0</v>
      </c>
      <c r="N568">
        <v>2</v>
      </c>
      <c r="O568">
        <v>26</v>
      </c>
      <c r="P568">
        <v>27</v>
      </c>
      <c r="Q568">
        <v>4</v>
      </c>
      <c r="R568">
        <v>15</v>
      </c>
      <c r="S568">
        <v>27</v>
      </c>
      <c r="T568">
        <v>3</v>
      </c>
      <c r="U568">
        <v>0</v>
      </c>
      <c r="V568">
        <v>3</v>
      </c>
      <c r="W568">
        <v>3</v>
      </c>
      <c r="X568">
        <v>3</v>
      </c>
      <c r="Y568">
        <v>27</v>
      </c>
      <c r="Z568">
        <v>3</v>
      </c>
      <c r="AA568" t="s">
        <v>1529</v>
      </c>
      <c r="AB568" t="s">
        <v>387</v>
      </c>
      <c r="AC568" t="s">
        <v>448</v>
      </c>
      <c r="AD568" t="s">
        <v>449</v>
      </c>
    </row>
    <row r="569" spans="1:30" x14ac:dyDescent="0.25">
      <c r="A569" t="s">
        <v>1435</v>
      </c>
      <c r="B569">
        <v>44835</v>
      </c>
      <c r="C569">
        <v>44837</v>
      </c>
      <c r="D569" t="s">
        <v>953</v>
      </c>
      <c r="E569">
        <v>4540</v>
      </c>
      <c r="F569">
        <v>201</v>
      </c>
      <c r="G569">
        <v>1</v>
      </c>
      <c r="H569">
        <v>75</v>
      </c>
      <c r="I569">
        <v>0</v>
      </c>
      <c r="J569">
        <v>55</v>
      </c>
      <c r="K569">
        <v>1</v>
      </c>
      <c r="L569">
        <v>3</v>
      </c>
      <c r="M569">
        <v>3</v>
      </c>
      <c r="N569">
        <v>21</v>
      </c>
      <c r="O569">
        <v>21</v>
      </c>
      <c r="P569">
        <v>74</v>
      </c>
      <c r="Q569">
        <v>5</v>
      </c>
      <c r="R569">
        <v>44</v>
      </c>
      <c r="S569">
        <v>75</v>
      </c>
      <c r="T569">
        <v>31</v>
      </c>
      <c r="U569">
        <v>3</v>
      </c>
      <c r="V569">
        <v>31</v>
      </c>
      <c r="W569">
        <v>31</v>
      </c>
      <c r="X569">
        <v>30</v>
      </c>
      <c r="Y569">
        <v>76</v>
      </c>
      <c r="Z569">
        <v>32</v>
      </c>
      <c r="AA569" t="s">
        <v>954</v>
      </c>
      <c r="AB569" t="s">
        <v>803</v>
      </c>
      <c r="AC569" t="s">
        <v>942</v>
      </c>
      <c r="AD569" t="s">
        <v>943</v>
      </c>
    </row>
    <row r="570" spans="1:30" x14ac:dyDescent="0.25">
      <c r="A570" t="s">
        <v>1435</v>
      </c>
      <c r="B570">
        <v>44835</v>
      </c>
      <c r="C570">
        <v>44837</v>
      </c>
      <c r="D570" t="s">
        <v>919</v>
      </c>
      <c r="E570">
        <v>8122</v>
      </c>
      <c r="F570">
        <v>363</v>
      </c>
      <c r="G570">
        <v>9</v>
      </c>
      <c r="H570">
        <v>109</v>
      </c>
      <c r="I570">
        <v>8</v>
      </c>
      <c r="J570">
        <v>62</v>
      </c>
      <c r="K570">
        <v>8</v>
      </c>
      <c r="L570">
        <v>3</v>
      </c>
      <c r="M570">
        <v>7</v>
      </c>
      <c r="N570">
        <v>16</v>
      </c>
      <c r="O570">
        <v>28</v>
      </c>
      <c r="P570">
        <v>216</v>
      </c>
      <c r="Q570">
        <v>127</v>
      </c>
      <c r="R570">
        <v>129</v>
      </c>
      <c r="S570">
        <v>220</v>
      </c>
      <c r="T570">
        <v>37</v>
      </c>
      <c r="U570">
        <v>29</v>
      </c>
      <c r="V570">
        <v>40</v>
      </c>
      <c r="W570">
        <v>39</v>
      </c>
      <c r="X570">
        <v>38</v>
      </c>
      <c r="Y570">
        <v>220</v>
      </c>
      <c r="Z570">
        <v>40</v>
      </c>
      <c r="AA570" t="s">
        <v>920</v>
      </c>
      <c r="AB570" t="s">
        <v>803</v>
      </c>
      <c r="AC570" t="s">
        <v>897</v>
      </c>
      <c r="AD570" t="s">
        <v>898</v>
      </c>
    </row>
    <row r="571" spans="1:30" x14ac:dyDescent="0.25">
      <c r="A571" t="s">
        <v>1435</v>
      </c>
      <c r="B571">
        <v>44835</v>
      </c>
      <c r="C571">
        <v>44837</v>
      </c>
      <c r="D571" t="s">
        <v>473</v>
      </c>
      <c r="E571">
        <v>4849</v>
      </c>
      <c r="F571">
        <v>191</v>
      </c>
      <c r="G571">
        <v>0</v>
      </c>
      <c r="H571">
        <v>55</v>
      </c>
      <c r="I571">
        <v>0</v>
      </c>
      <c r="J571">
        <v>61</v>
      </c>
      <c r="K571">
        <v>1</v>
      </c>
      <c r="L571">
        <v>0</v>
      </c>
      <c r="M571">
        <v>0</v>
      </c>
      <c r="N571">
        <v>5</v>
      </c>
      <c r="O571">
        <v>52</v>
      </c>
      <c r="P571">
        <v>53</v>
      </c>
      <c r="Q571">
        <v>2</v>
      </c>
      <c r="R571">
        <v>24</v>
      </c>
      <c r="S571">
        <v>56</v>
      </c>
      <c r="T571">
        <v>24</v>
      </c>
      <c r="U571">
        <v>3</v>
      </c>
      <c r="V571">
        <v>26</v>
      </c>
      <c r="W571">
        <v>32</v>
      </c>
      <c r="X571">
        <v>33</v>
      </c>
      <c r="Y571">
        <v>56</v>
      </c>
      <c r="Z571">
        <v>39</v>
      </c>
      <c r="AA571" t="s">
        <v>474</v>
      </c>
      <c r="AB571" t="s">
        <v>387</v>
      </c>
      <c r="AC571" t="s">
        <v>448</v>
      </c>
      <c r="AD571" t="s">
        <v>449</v>
      </c>
    </row>
    <row r="572" spans="1:30" x14ac:dyDescent="0.25">
      <c r="A572" t="s">
        <v>1435</v>
      </c>
      <c r="B572">
        <v>44835</v>
      </c>
      <c r="C572">
        <v>44837</v>
      </c>
      <c r="D572" t="s">
        <v>816</v>
      </c>
      <c r="E572">
        <v>5212</v>
      </c>
      <c r="F572">
        <v>210</v>
      </c>
      <c r="G572">
        <v>0</v>
      </c>
      <c r="H572">
        <v>89</v>
      </c>
      <c r="I572">
        <v>1</v>
      </c>
      <c r="J572">
        <v>26</v>
      </c>
      <c r="K572">
        <v>8</v>
      </c>
      <c r="L572">
        <v>0</v>
      </c>
      <c r="M572">
        <v>0</v>
      </c>
      <c r="N572">
        <v>20</v>
      </c>
      <c r="O572">
        <v>61</v>
      </c>
      <c r="P572">
        <v>89</v>
      </c>
      <c r="Q572">
        <v>16</v>
      </c>
      <c r="R572">
        <v>48</v>
      </c>
      <c r="S572">
        <v>90</v>
      </c>
      <c r="T572">
        <v>20</v>
      </c>
      <c r="U572">
        <v>3</v>
      </c>
      <c r="V572">
        <v>23</v>
      </c>
      <c r="W572">
        <v>17</v>
      </c>
      <c r="X572">
        <v>21</v>
      </c>
      <c r="Y572">
        <v>90</v>
      </c>
      <c r="Z572">
        <v>23</v>
      </c>
      <c r="AA572" t="s">
        <v>817</v>
      </c>
      <c r="AB572" t="s">
        <v>803</v>
      </c>
      <c r="AC572" t="s">
        <v>805</v>
      </c>
      <c r="AD572" t="s">
        <v>806</v>
      </c>
    </row>
    <row r="573" spans="1:30" x14ac:dyDescent="0.25">
      <c r="A573" t="s">
        <v>1435</v>
      </c>
      <c r="B573">
        <v>44835</v>
      </c>
      <c r="C573">
        <v>44837</v>
      </c>
      <c r="D573" t="s">
        <v>842</v>
      </c>
      <c r="E573">
        <v>3857</v>
      </c>
      <c r="F573">
        <v>182</v>
      </c>
      <c r="G573">
        <v>5</v>
      </c>
      <c r="H573">
        <v>14</v>
      </c>
      <c r="I573">
        <v>1</v>
      </c>
      <c r="J573">
        <v>17</v>
      </c>
      <c r="K573">
        <v>0</v>
      </c>
      <c r="L573">
        <v>0</v>
      </c>
      <c r="M573">
        <v>0</v>
      </c>
      <c r="N573">
        <v>0</v>
      </c>
      <c r="O573">
        <v>9</v>
      </c>
      <c r="P573">
        <v>11</v>
      </c>
      <c r="Q573">
        <v>3</v>
      </c>
      <c r="R573">
        <v>10</v>
      </c>
      <c r="S573">
        <v>16</v>
      </c>
      <c r="T573">
        <v>0</v>
      </c>
      <c r="U573">
        <v>1</v>
      </c>
      <c r="V573">
        <v>2</v>
      </c>
      <c r="W573">
        <v>0</v>
      </c>
      <c r="X573">
        <v>1</v>
      </c>
      <c r="Y573">
        <v>16</v>
      </c>
      <c r="Z573">
        <v>2</v>
      </c>
      <c r="AA573" t="s">
        <v>843</v>
      </c>
      <c r="AB573" t="s">
        <v>803</v>
      </c>
      <c r="AC573" t="s">
        <v>805</v>
      </c>
      <c r="AD573" t="s">
        <v>806</v>
      </c>
    </row>
    <row r="574" spans="1:30" x14ac:dyDescent="0.25">
      <c r="A574" t="s">
        <v>1435</v>
      </c>
      <c r="B574">
        <v>44835</v>
      </c>
      <c r="C574">
        <v>44837</v>
      </c>
      <c r="D574" t="s">
        <v>871</v>
      </c>
      <c r="E574">
        <v>6788</v>
      </c>
      <c r="F574">
        <v>214</v>
      </c>
      <c r="G574">
        <v>3</v>
      </c>
      <c r="H574">
        <v>109</v>
      </c>
      <c r="I574">
        <v>0</v>
      </c>
      <c r="J574">
        <v>56</v>
      </c>
      <c r="K574">
        <v>2</v>
      </c>
      <c r="L574">
        <v>0</v>
      </c>
      <c r="M574">
        <v>1</v>
      </c>
      <c r="N574">
        <v>15</v>
      </c>
      <c r="O574">
        <v>91</v>
      </c>
      <c r="P574">
        <v>110</v>
      </c>
      <c r="Q574">
        <v>0</v>
      </c>
      <c r="R574">
        <v>60</v>
      </c>
      <c r="S574">
        <v>110</v>
      </c>
      <c r="T574">
        <v>15</v>
      </c>
      <c r="U574">
        <v>0</v>
      </c>
      <c r="V574">
        <v>14</v>
      </c>
      <c r="W574">
        <v>15</v>
      </c>
      <c r="X574">
        <v>15</v>
      </c>
      <c r="Y574">
        <v>110</v>
      </c>
      <c r="Z574">
        <v>15</v>
      </c>
      <c r="AA574" t="s">
        <v>872</v>
      </c>
      <c r="AB574" t="s">
        <v>803</v>
      </c>
      <c r="AC574" t="s">
        <v>849</v>
      </c>
      <c r="AD574" t="s">
        <v>850</v>
      </c>
    </row>
    <row r="575" spans="1:30" x14ac:dyDescent="0.25">
      <c r="A575" t="s">
        <v>1435</v>
      </c>
      <c r="B575">
        <v>44835</v>
      </c>
      <c r="C575">
        <v>44837</v>
      </c>
      <c r="D575" t="s">
        <v>821</v>
      </c>
      <c r="E575">
        <v>6661</v>
      </c>
      <c r="F575">
        <v>350</v>
      </c>
      <c r="G575">
        <v>0</v>
      </c>
      <c r="H575">
        <v>136</v>
      </c>
      <c r="I575">
        <v>1</v>
      </c>
      <c r="J575">
        <v>26</v>
      </c>
      <c r="K575">
        <v>0</v>
      </c>
      <c r="L575">
        <v>0</v>
      </c>
      <c r="M575">
        <v>0</v>
      </c>
      <c r="N575">
        <v>3</v>
      </c>
      <c r="O575">
        <v>57</v>
      </c>
      <c r="P575">
        <v>140</v>
      </c>
      <c r="Q575">
        <v>27</v>
      </c>
      <c r="R575">
        <v>75</v>
      </c>
      <c r="S575">
        <v>141</v>
      </c>
      <c r="T575">
        <v>19</v>
      </c>
      <c r="U575">
        <v>2</v>
      </c>
      <c r="V575">
        <v>19</v>
      </c>
      <c r="W575">
        <v>18</v>
      </c>
      <c r="X575">
        <v>19</v>
      </c>
      <c r="Y575">
        <v>141</v>
      </c>
      <c r="Z575">
        <v>19</v>
      </c>
      <c r="AA575" t="s">
        <v>822</v>
      </c>
      <c r="AB575" t="s">
        <v>803</v>
      </c>
      <c r="AC575" t="s">
        <v>805</v>
      </c>
      <c r="AD575" t="s">
        <v>806</v>
      </c>
    </row>
    <row r="576" spans="1:30" x14ac:dyDescent="0.25">
      <c r="A576" t="s">
        <v>1435</v>
      </c>
      <c r="B576">
        <v>44835</v>
      </c>
      <c r="C576">
        <v>44837</v>
      </c>
      <c r="D576" t="s">
        <v>34</v>
      </c>
      <c r="E576">
        <v>21306</v>
      </c>
      <c r="F576">
        <v>423</v>
      </c>
      <c r="G576">
        <v>3</v>
      </c>
      <c r="H576">
        <v>222</v>
      </c>
      <c r="I576">
        <v>2</v>
      </c>
      <c r="J576">
        <v>91</v>
      </c>
      <c r="K576">
        <v>3</v>
      </c>
      <c r="L576">
        <v>5</v>
      </c>
      <c r="M576">
        <v>0</v>
      </c>
      <c r="N576">
        <v>32</v>
      </c>
      <c r="O576">
        <v>157</v>
      </c>
      <c r="P576">
        <v>228</v>
      </c>
      <c r="Q576">
        <v>43</v>
      </c>
      <c r="R576">
        <v>106</v>
      </c>
      <c r="S576">
        <v>230</v>
      </c>
      <c r="T576">
        <v>66</v>
      </c>
      <c r="U576">
        <v>23</v>
      </c>
      <c r="V576">
        <v>82</v>
      </c>
      <c r="W576">
        <v>77</v>
      </c>
      <c r="X576">
        <v>78</v>
      </c>
      <c r="Y576">
        <v>231</v>
      </c>
      <c r="Z576">
        <v>83</v>
      </c>
      <c r="AA576" t="s">
        <v>35</v>
      </c>
      <c r="AB576" t="s">
        <v>16</v>
      </c>
      <c r="AC576" t="s">
        <v>18</v>
      </c>
      <c r="AD576" t="s">
        <v>19</v>
      </c>
    </row>
    <row r="577" spans="1:30" x14ac:dyDescent="0.25">
      <c r="A577" t="s">
        <v>1435</v>
      </c>
      <c r="B577">
        <v>44835</v>
      </c>
      <c r="C577">
        <v>44837</v>
      </c>
      <c r="D577" t="s">
        <v>486</v>
      </c>
      <c r="E577">
        <v>8625</v>
      </c>
      <c r="F577">
        <v>303</v>
      </c>
      <c r="G577">
        <v>0</v>
      </c>
      <c r="H577">
        <v>83</v>
      </c>
      <c r="I577">
        <v>29</v>
      </c>
      <c r="J577">
        <v>64</v>
      </c>
      <c r="K577">
        <v>1</v>
      </c>
      <c r="L577">
        <v>1</v>
      </c>
      <c r="M577">
        <v>0</v>
      </c>
      <c r="N577">
        <v>2</v>
      </c>
      <c r="O577">
        <v>46</v>
      </c>
      <c r="P577">
        <v>85</v>
      </c>
      <c r="Q577">
        <v>3</v>
      </c>
      <c r="R577">
        <v>35</v>
      </c>
      <c r="S577">
        <v>86</v>
      </c>
      <c r="T577">
        <v>2</v>
      </c>
      <c r="U577">
        <v>2</v>
      </c>
      <c r="V577">
        <v>5</v>
      </c>
      <c r="W577">
        <v>6</v>
      </c>
      <c r="X577">
        <v>6</v>
      </c>
      <c r="Y577">
        <v>86</v>
      </c>
      <c r="Z577">
        <v>7</v>
      </c>
      <c r="AA577" t="s">
        <v>1454</v>
      </c>
      <c r="AB577" t="s">
        <v>387</v>
      </c>
      <c r="AC577" t="s">
        <v>448</v>
      </c>
      <c r="AD577" t="s">
        <v>449</v>
      </c>
    </row>
    <row r="578" spans="1:30" x14ac:dyDescent="0.25">
      <c r="A578" t="s">
        <v>1435</v>
      </c>
      <c r="B578">
        <v>44835</v>
      </c>
      <c r="C578">
        <v>44837</v>
      </c>
      <c r="D578" t="s">
        <v>1008</v>
      </c>
      <c r="E578">
        <v>26925</v>
      </c>
      <c r="F578">
        <v>621</v>
      </c>
      <c r="G578">
        <v>3</v>
      </c>
      <c r="H578">
        <v>191</v>
      </c>
      <c r="I578">
        <v>0</v>
      </c>
      <c r="J578">
        <v>91</v>
      </c>
      <c r="K578">
        <v>2</v>
      </c>
      <c r="L578">
        <v>0</v>
      </c>
      <c r="M578">
        <v>0</v>
      </c>
      <c r="N578">
        <v>1</v>
      </c>
      <c r="O578">
        <v>160</v>
      </c>
      <c r="P578">
        <v>195</v>
      </c>
      <c r="Q578">
        <v>72</v>
      </c>
      <c r="R578">
        <v>74</v>
      </c>
      <c r="S578">
        <v>197</v>
      </c>
      <c r="T578">
        <v>4</v>
      </c>
      <c r="U578">
        <v>3</v>
      </c>
      <c r="V578">
        <v>6</v>
      </c>
      <c r="W578">
        <v>5</v>
      </c>
      <c r="X578">
        <v>4</v>
      </c>
      <c r="Y578">
        <v>197</v>
      </c>
      <c r="Z578">
        <v>6</v>
      </c>
      <c r="AA578" t="s">
        <v>1009</v>
      </c>
      <c r="AB578" t="s">
        <v>803</v>
      </c>
      <c r="AC578" t="s">
        <v>998</v>
      </c>
      <c r="AD578" t="s">
        <v>999</v>
      </c>
    </row>
    <row r="579" spans="1:30" x14ac:dyDescent="0.25">
      <c r="A579" t="s">
        <v>1435</v>
      </c>
      <c r="B579">
        <v>44835</v>
      </c>
      <c r="C579">
        <v>44837</v>
      </c>
      <c r="D579" t="s">
        <v>83</v>
      </c>
      <c r="E579">
        <v>2329</v>
      </c>
      <c r="F579">
        <v>44</v>
      </c>
      <c r="G579">
        <v>1</v>
      </c>
      <c r="H579">
        <v>19</v>
      </c>
      <c r="I579">
        <v>0</v>
      </c>
      <c r="J579">
        <v>8</v>
      </c>
      <c r="K579">
        <v>0</v>
      </c>
      <c r="L579">
        <v>0</v>
      </c>
      <c r="M579">
        <v>0</v>
      </c>
      <c r="N579">
        <v>0</v>
      </c>
      <c r="O579">
        <v>1</v>
      </c>
      <c r="P579">
        <v>20</v>
      </c>
      <c r="Q579">
        <v>2</v>
      </c>
      <c r="R579">
        <v>5</v>
      </c>
      <c r="S579">
        <v>20</v>
      </c>
      <c r="T579">
        <v>0</v>
      </c>
      <c r="U579">
        <v>0</v>
      </c>
      <c r="V579">
        <v>7</v>
      </c>
      <c r="W579">
        <v>2</v>
      </c>
      <c r="X579">
        <v>6</v>
      </c>
      <c r="Y579">
        <v>20</v>
      </c>
      <c r="Z579">
        <v>7</v>
      </c>
      <c r="AA579" t="s">
        <v>84</v>
      </c>
      <c r="AB579" t="s">
        <v>16</v>
      </c>
      <c r="AC579" t="s">
        <v>69</v>
      </c>
      <c r="AD579" t="s">
        <v>1583</v>
      </c>
    </row>
    <row r="580" spans="1:30" x14ac:dyDescent="0.25">
      <c r="A580" t="s">
        <v>1435</v>
      </c>
      <c r="B580">
        <v>44835</v>
      </c>
      <c r="C580">
        <v>44837</v>
      </c>
      <c r="D580" t="s">
        <v>29</v>
      </c>
      <c r="E580">
        <v>7136</v>
      </c>
      <c r="F580">
        <v>221</v>
      </c>
      <c r="G580">
        <v>8</v>
      </c>
      <c r="H580">
        <v>120</v>
      </c>
      <c r="I580">
        <v>2</v>
      </c>
      <c r="J580">
        <v>68</v>
      </c>
      <c r="K580">
        <v>0</v>
      </c>
      <c r="L580">
        <v>2</v>
      </c>
      <c r="M580">
        <v>5</v>
      </c>
      <c r="N580">
        <v>15</v>
      </c>
      <c r="O580">
        <v>35</v>
      </c>
      <c r="P580">
        <v>118</v>
      </c>
      <c r="Q580">
        <v>10</v>
      </c>
      <c r="R580">
        <v>45</v>
      </c>
      <c r="S580">
        <v>122</v>
      </c>
      <c r="T580">
        <v>16</v>
      </c>
      <c r="U580">
        <v>4</v>
      </c>
      <c r="V580">
        <v>28</v>
      </c>
      <c r="W580">
        <v>22</v>
      </c>
      <c r="X580">
        <v>28</v>
      </c>
      <c r="Y580">
        <v>123</v>
      </c>
      <c r="Z580">
        <v>29</v>
      </c>
      <c r="AA580" t="s">
        <v>30</v>
      </c>
      <c r="AB580" t="s">
        <v>16</v>
      </c>
      <c r="AC580" t="s">
        <v>18</v>
      </c>
      <c r="AD580" t="s">
        <v>19</v>
      </c>
    </row>
    <row r="581" spans="1:30" x14ac:dyDescent="0.25">
      <c r="A581" t="s">
        <v>1435</v>
      </c>
      <c r="B581">
        <v>44835</v>
      </c>
      <c r="C581">
        <v>44837</v>
      </c>
      <c r="D581" t="s">
        <v>162</v>
      </c>
      <c r="E581">
        <v>4326</v>
      </c>
      <c r="F581">
        <v>169</v>
      </c>
      <c r="G581">
        <v>0</v>
      </c>
      <c r="H581">
        <v>58</v>
      </c>
      <c r="I581">
        <v>0</v>
      </c>
      <c r="J581">
        <v>43</v>
      </c>
      <c r="K581">
        <v>0</v>
      </c>
      <c r="L581">
        <v>0</v>
      </c>
      <c r="M581">
        <v>0</v>
      </c>
      <c r="N581">
        <v>2</v>
      </c>
      <c r="O581">
        <v>13</v>
      </c>
      <c r="P581">
        <v>61</v>
      </c>
      <c r="Q581">
        <v>13</v>
      </c>
      <c r="R581">
        <v>33</v>
      </c>
      <c r="S581">
        <v>61</v>
      </c>
      <c r="T581">
        <v>5</v>
      </c>
      <c r="U581">
        <v>2</v>
      </c>
      <c r="V581">
        <v>9</v>
      </c>
      <c r="W581">
        <v>8</v>
      </c>
      <c r="X581">
        <v>9</v>
      </c>
      <c r="Y581">
        <v>61</v>
      </c>
      <c r="Z581">
        <v>9</v>
      </c>
      <c r="AA581" t="s">
        <v>1584</v>
      </c>
      <c r="AB581" t="s">
        <v>16</v>
      </c>
      <c r="AC581" t="s">
        <v>127</v>
      </c>
      <c r="AD581" t="s">
        <v>128</v>
      </c>
    </row>
    <row r="582" spans="1:30" x14ac:dyDescent="0.25">
      <c r="A582" t="s">
        <v>1435</v>
      </c>
      <c r="B582">
        <v>44835</v>
      </c>
      <c r="C582">
        <v>44837</v>
      </c>
      <c r="D582" t="s">
        <v>831</v>
      </c>
      <c r="E582">
        <v>5337</v>
      </c>
      <c r="F582">
        <v>259</v>
      </c>
      <c r="G582">
        <v>1</v>
      </c>
      <c r="H582">
        <v>96</v>
      </c>
      <c r="I582">
        <v>0</v>
      </c>
      <c r="J582">
        <v>30</v>
      </c>
      <c r="K582">
        <v>0</v>
      </c>
      <c r="L582">
        <v>0</v>
      </c>
      <c r="M582">
        <v>0</v>
      </c>
      <c r="N582">
        <v>1</v>
      </c>
      <c r="O582">
        <v>77</v>
      </c>
      <c r="P582">
        <v>97</v>
      </c>
      <c r="Q582">
        <v>13</v>
      </c>
      <c r="R582">
        <v>58</v>
      </c>
      <c r="S582">
        <v>97</v>
      </c>
      <c r="T582">
        <v>14</v>
      </c>
      <c r="U582">
        <v>5</v>
      </c>
      <c r="V582">
        <v>14</v>
      </c>
      <c r="W582">
        <v>14</v>
      </c>
      <c r="X582">
        <v>14</v>
      </c>
      <c r="Y582">
        <v>97</v>
      </c>
      <c r="Z582">
        <v>14</v>
      </c>
      <c r="AA582" t="s">
        <v>832</v>
      </c>
      <c r="AB582" t="s">
        <v>803</v>
      </c>
      <c r="AC582" t="s">
        <v>805</v>
      </c>
      <c r="AD582" t="s">
        <v>806</v>
      </c>
    </row>
    <row r="583" spans="1:30" x14ac:dyDescent="0.25">
      <c r="A583" t="s">
        <v>1435</v>
      </c>
      <c r="B583">
        <v>44835</v>
      </c>
      <c r="C583">
        <v>44837</v>
      </c>
      <c r="D583" t="s">
        <v>908</v>
      </c>
      <c r="E583">
        <v>7645</v>
      </c>
      <c r="F583">
        <v>205</v>
      </c>
      <c r="G583">
        <v>9</v>
      </c>
      <c r="H583">
        <v>86</v>
      </c>
      <c r="I583">
        <v>2</v>
      </c>
      <c r="J583">
        <v>41</v>
      </c>
      <c r="K583">
        <v>3</v>
      </c>
      <c r="L583">
        <v>8</v>
      </c>
      <c r="M583">
        <v>1</v>
      </c>
      <c r="N583">
        <v>18</v>
      </c>
      <c r="O583">
        <v>72</v>
      </c>
      <c r="P583">
        <v>85</v>
      </c>
      <c r="Q583">
        <v>21</v>
      </c>
      <c r="R583">
        <v>57</v>
      </c>
      <c r="S583">
        <v>85</v>
      </c>
      <c r="T583">
        <v>23</v>
      </c>
      <c r="U583">
        <v>10</v>
      </c>
      <c r="V583">
        <v>24</v>
      </c>
      <c r="W583">
        <v>23</v>
      </c>
      <c r="X583">
        <v>23</v>
      </c>
      <c r="Y583">
        <v>87</v>
      </c>
      <c r="Z583">
        <v>24</v>
      </c>
      <c r="AA583" t="s">
        <v>909</v>
      </c>
      <c r="AB583" t="s">
        <v>803</v>
      </c>
      <c r="AC583" t="s">
        <v>897</v>
      </c>
      <c r="AD583" t="s">
        <v>898</v>
      </c>
    </row>
    <row r="584" spans="1:30" x14ac:dyDescent="0.25">
      <c r="A584" t="s">
        <v>1435</v>
      </c>
      <c r="B584">
        <v>44835</v>
      </c>
      <c r="C584">
        <v>44837</v>
      </c>
      <c r="D584" t="s">
        <v>859</v>
      </c>
      <c r="E584">
        <v>3414</v>
      </c>
      <c r="F584">
        <v>144</v>
      </c>
      <c r="G584">
        <v>0</v>
      </c>
      <c r="H584">
        <v>27</v>
      </c>
      <c r="I584">
        <v>0</v>
      </c>
      <c r="J584">
        <v>22</v>
      </c>
      <c r="K584">
        <v>1</v>
      </c>
      <c r="L584">
        <v>0</v>
      </c>
      <c r="M584">
        <v>0</v>
      </c>
      <c r="N584">
        <v>3</v>
      </c>
      <c r="O584">
        <v>25</v>
      </c>
      <c r="P584">
        <v>33</v>
      </c>
      <c r="Q584">
        <v>7</v>
      </c>
      <c r="R584">
        <v>12</v>
      </c>
      <c r="S584">
        <v>33</v>
      </c>
      <c r="T584">
        <v>5</v>
      </c>
      <c r="U584">
        <v>2</v>
      </c>
      <c r="V584">
        <v>5</v>
      </c>
      <c r="W584">
        <v>5</v>
      </c>
      <c r="X584">
        <v>5</v>
      </c>
      <c r="Y584">
        <v>34</v>
      </c>
      <c r="Z584">
        <v>5</v>
      </c>
      <c r="AA584" t="s">
        <v>860</v>
      </c>
      <c r="AB584" t="s">
        <v>803</v>
      </c>
      <c r="AC584" t="s">
        <v>849</v>
      </c>
      <c r="AD584" t="s">
        <v>850</v>
      </c>
    </row>
    <row r="585" spans="1:30" x14ac:dyDescent="0.25">
      <c r="A585" t="s">
        <v>1435</v>
      </c>
      <c r="B585">
        <v>44835</v>
      </c>
      <c r="C585">
        <v>44837</v>
      </c>
      <c r="D585" t="s">
        <v>865</v>
      </c>
      <c r="E585">
        <v>3123</v>
      </c>
      <c r="F585">
        <v>127</v>
      </c>
      <c r="G585">
        <v>0</v>
      </c>
      <c r="H585">
        <v>25</v>
      </c>
      <c r="I585">
        <v>0</v>
      </c>
      <c r="J585">
        <v>18</v>
      </c>
      <c r="K585">
        <v>1</v>
      </c>
      <c r="L585">
        <v>0</v>
      </c>
      <c r="M585">
        <v>0</v>
      </c>
      <c r="N585">
        <v>9</v>
      </c>
      <c r="O585">
        <v>24</v>
      </c>
      <c r="P585">
        <v>30</v>
      </c>
      <c r="Q585">
        <v>8</v>
      </c>
      <c r="R585">
        <v>18</v>
      </c>
      <c r="S585">
        <v>30</v>
      </c>
      <c r="T585">
        <v>9</v>
      </c>
      <c r="U585">
        <v>3</v>
      </c>
      <c r="V585">
        <v>10</v>
      </c>
      <c r="W585">
        <v>8</v>
      </c>
      <c r="X585">
        <v>10</v>
      </c>
      <c r="Y585">
        <v>30</v>
      </c>
      <c r="Z585">
        <v>10</v>
      </c>
      <c r="AA585" t="s">
        <v>866</v>
      </c>
      <c r="AB585" t="s">
        <v>803</v>
      </c>
      <c r="AC585" t="s">
        <v>849</v>
      </c>
      <c r="AD585" t="s">
        <v>850</v>
      </c>
    </row>
    <row r="586" spans="1:30" x14ac:dyDescent="0.25">
      <c r="A586" t="s">
        <v>1435</v>
      </c>
      <c r="B586">
        <v>44835</v>
      </c>
      <c r="C586">
        <v>44837</v>
      </c>
      <c r="D586" t="s">
        <v>847</v>
      </c>
      <c r="E586">
        <v>6373</v>
      </c>
      <c r="F586">
        <v>239</v>
      </c>
      <c r="G586">
        <v>25</v>
      </c>
      <c r="H586">
        <v>135</v>
      </c>
      <c r="I586">
        <v>0</v>
      </c>
      <c r="J586">
        <v>30</v>
      </c>
      <c r="K586">
        <v>1</v>
      </c>
      <c r="L586">
        <v>0</v>
      </c>
      <c r="M586">
        <v>6</v>
      </c>
      <c r="N586">
        <v>15</v>
      </c>
      <c r="O586">
        <v>113</v>
      </c>
      <c r="P586">
        <v>137</v>
      </c>
      <c r="Q586">
        <v>70</v>
      </c>
      <c r="R586">
        <v>62</v>
      </c>
      <c r="S586">
        <v>137</v>
      </c>
      <c r="T586">
        <v>15</v>
      </c>
      <c r="U586">
        <v>13</v>
      </c>
      <c r="V586">
        <v>15</v>
      </c>
      <c r="W586">
        <v>13</v>
      </c>
      <c r="X586">
        <v>15</v>
      </c>
      <c r="Y586">
        <v>137</v>
      </c>
      <c r="Z586">
        <v>15</v>
      </c>
      <c r="AA586" t="s">
        <v>848</v>
      </c>
      <c r="AB586" t="s">
        <v>803</v>
      </c>
      <c r="AC586" t="s">
        <v>849</v>
      </c>
      <c r="AD586" t="s">
        <v>850</v>
      </c>
    </row>
    <row r="587" spans="1:30" x14ac:dyDescent="0.25">
      <c r="A587" t="s">
        <v>1435</v>
      </c>
      <c r="B587">
        <v>44835</v>
      </c>
      <c r="C587">
        <v>44837</v>
      </c>
      <c r="D587" t="s">
        <v>854</v>
      </c>
      <c r="E587">
        <v>6649</v>
      </c>
      <c r="F587">
        <v>268</v>
      </c>
      <c r="G587">
        <v>1</v>
      </c>
      <c r="H587">
        <v>49</v>
      </c>
      <c r="I587">
        <v>0</v>
      </c>
      <c r="J587">
        <v>38</v>
      </c>
      <c r="K587">
        <v>1</v>
      </c>
      <c r="L587">
        <v>0</v>
      </c>
      <c r="M587">
        <v>0</v>
      </c>
      <c r="N587">
        <v>6</v>
      </c>
      <c r="O587">
        <v>43</v>
      </c>
      <c r="P587">
        <v>52</v>
      </c>
      <c r="Q587">
        <v>12</v>
      </c>
      <c r="R587">
        <v>32</v>
      </c>
      <c r="S587">
        <v>53</v>
      </c>
      <c r="T587">
        <v>6</v>
      </c>
      <c r="U587">
        <v>2</v>
      </c>
      <c r="V587">
        <v>7</v>
      </c>
      <c r="W587">
        <v>7</v>
      </c>
      <c r="X587">
        <v>7</v>
      </c>
      <c r="Y587">
        <v>53</v>
      </c>
      <c r="Z587">
        <v>7</v>
      </c>
      <c r="AA587" t="s">
        <v>855</v>
      </c>
      <c r="AB587" t="s">
        <v>803</v>
      </c>
      <c r="AC587" t="s">
        <v>849</v>
      </c>
      <c r="AD587" t="s">
        <v>850</v>
      </c>
    </row>
    <row r="588" spans="1:30" x14ac:dyDescent="0.25">
      <c r="A588" t="s">
        <v>1435</v>
      </c>
      <c r="B588">
        <v>44835</v>
      </c>
      <c r="C588">
        <v>44837</v>
      </c>
      <c r="D588" t="s">
        <v>881</v>
      </c>
      <c r="E588">
        <v>3577</v>
      </c>
      <c r="F588">
        <v>110</v>
      </c>
      <c r="G588">
        <v>0</v>
      </c>
      <c r="H588">
        <v>15</v>
      </c>
      <c r="I588">
        <v>0</v>
      </c>
      <c r="J588">
        <v>26</v>
      </c>
      <c r="K588">
        <v>0</v>
      </c>
      <c r="L588">
        <v>0</v>
      </c>
      <c r="M588">
        <v>0</v>
      </c>
      <c r="N588">
        <v>0</v>
      </c>
      <c r="O588">
        <v>2</v>
      </c>
      <c r="P588">
        <v>14</v>
      </c>
      <c r="Q588">
        <v>0</v>
      </c>
      <c r="R588">
        <v>7</v>
      </c>
      <c r="S588">
        <v>16</v>
      </c>
      <c r="T588">
        <v>2</v>
      </c>
      <c r="U588">
        <v>0</v>
      </c>
      <c r="V588">
        <v>4</v>
      </c>
      <c r="W588">
        <v>2</v>
      </c>
      <c r="X588">
        <v>3</v>
      </c>
      <c r="Y588">
        <v>17</v>
      </c>
      <c r="Z588">
        <v>4</v>
      </c>
      <c r="AA588" t="s">
        <v>882</v>
      </c>
      <c r="AB588" t="s">
        <v>803</v>
      </c>
      <c r="AC588" t="s">
        <v>1451</v>
      </c>
      <c r="AD588" t="s">
        <v>1452</v>
      </c>
    </row>
    <row r="589" spans="1:30" x14ac:dyDescent="0.25">
      <c r="A589" t="s">
        <v>1435</v>
      </c>
      <c r="B589">
        <v>44835</v>
      </c>
      <c r="C589">
        <v>44837</v>
      </c>
      <c r="D589" t="s">
        <v>914</v>
      </c>
      <c r="E589">
        <v>5020</v>
      </c>
      <c r="F589">
        <v>244</v>
      </c>
      <c r="G589">
        <v>1</v>
      </c>
      <c r="H589">
        <v>54</v>
      </c>
      <c r="I589">
        <v>0</v>
      </c>
      <c r="J589">
        <v>30</v>
      </c>
      <c r="K589">
        <v>0</v>
      </c>
      <c r="L589">
        <v>0</v>
      </c>
      <c r="M589">
        <v>0</v>
      </c>
      <c r="N589">
        <v>0</v>
      </c>
      <c r="O589">
        <v>36</v>
      </c>
      <c r="P589">
        <v>57</v>
      </c>
      <c r="Q589">
        <v>9</v>
      </c>
      <c r="R589">
        <v>32</v>
      </c>
      <c r="S589">
        <v>57</v>
      </c>
      <c r="T589">
        <v>2</v>
      </c>
      <c r="U589">
        <v>0</v>
      </c>
      <c r="V589">
        <v>2</v>
      </c>
      <c r="W589">
        <v>2</v>
      </c>
      <c r="X589">
        <v>2</v>
      </c>
      <c r="Y589">
        <v>57</v>
      </c>
      <c r="Z589">
        <v>2</v>
      </c>
      <c r="AA589" t="s">
        <v>915</v>
      </c>
      <c r="AB589" t="s">
        <v>803</v>
      </c>
      <c r="AC589" t="s">
        <v>897</v>
      </c>
      <c r="AD589" t="s">
        <v>898</v>
      </c>
    </row>
    <row r="590" spans="1:30" x14ac:dyDescent="0.25">
      <c r="A590" t="s">
        <v>1435</v>
      </c>
      <c r="B590">
        <v>44835</v>
      </c>
      <c r="C590">
        <v>44837</v>
      </c>
      <c r="D590" t="s">
        <v>978</v>
      </c>
      <c r="E590">
        <v>5406</v>
      </c>
      <c r="F590">
        <v>206</v>
      </c>
      <c r="G590">
        <v>0</v>
      </c>
      <c r="H590">
        <v>42</v>
      </c>
      <c r="I590">
        <v>1</v>
      </c>
      <c r="J590">
        <v>26</v>
      </c>
      <c r="K590">
        <v>1</v>
      </c>
      <c r="L590">
        <v>0</v>
      </c>
      <c r="M590">
        <v>0</v>
      </c>
      <c r="N590">
        <v>7</v>
      </c>
      <c r="O590">
        <v>14</v>
      </c>
      <c r="P590">
        <v>47</v>
      </c>
      <c r="Q590">
        <v>5</v>
      </c>
      <c r="R590">
        <v>27</v>
      </c>
      <c r="S590">
        <v>48</v>
      </c>
      <c r="T590">
        <v>11</v>
      </c>
      <c r="U590">
        <v>0</v>
      </c>
      <c r="V590">
        <v>11</v>
      </c>
      <c r="W590">
        <v>11</v>
      </c>
      <c r="X590">
        <v>11</v>
      </c>
      <c r="Y590">
        <v>48</v>
      </c>
      <c r="Z590">
        <v>11</v>
      </c>
      <c r="AA590" t="s">
        <v>979</v>
      </c>
      <c r="AB590" t="s">
        <v>803</v>
      </c>
      <c r="AC590" t="s">
        <v>942</v>
      </c>
      <c r="AD590" t="s">
        <v>943</v>
      </c>
    </row>
    <row r="591" spans="1:30" x14ac:dyDescent="0.25">
      <c r="A591" t="s">
        <v>1435</v>
      </c>
      <c r="B591">
        <v>44835</v>
      </c>
      <c r="C591">
        <v>44837</v>
      </c>
      <c r="D591" t="s">
        <v>980</v>
      </c>
      <c r="E591">
        <v>10898</v>
      </c>
      <c r="F591">
        <v>662</v>
      </c>
      <c r="G591">
        <v>3</v>
      </c>
      <c r="H591">
        <v>442</v>
      </c>
      <c r="I591">
        <v>2</v>
      </c>
      <c r="J591">
        <v>99</v>
      </c>
      <c r="K591">
        <v>4</v>
      </c>
      <c r="L591">
        <v>10</v>
      </c>
      <c r="M591">
        <v>4</v>
      </c>
      <c r="N591">
        <v>63</v>
      </c>
      <c r="O591">
        <v>273</v>
      </c>
      <c r="P591">
        <v>443</v>
      </c>
      <c r="Q591">
        <v>144</v>
      </c>
      <c r="R591">
        <v>207</v>
      </c>
      <c r="S591">
        <v>433</v>
      </c>
      <c r="T591">
        <v>70</v>
      </c>
      <c r="U591">
        <v>43</v>
      </c>
      <c r="V591">
        <v>72</v>
      </c>
      <c r="W591">
        <v>69</v>
      </c>
      <c r="X591">
        <v>68</v>
      </c>
      <c r="Y591">
        <v>443</v>
      </c>
      <c r="Z591">
        <v>72</v>
      </c>
      <c r="AA591" t="s">
        <v>981</v>
      </c>
      <c r="AB591" t="s">
        <v>803</v>
      </c>
      <c r="AC591" t="s">
        <v>942</v>
      </c>
      <c r="AD591" t="s">
        <v>943</v>
      </c>
    </row>
    <row r="592" spans="1:30" x14ac:dyDescent="0.25">
      <c r="A592" t="s">
        <v>1435</v>
      </c>
      <c r="B592">
        <v>44835</v>
      </c>
      <c r="C592">
        <v>44837</v>
      </c>
      <c r="D592" t="s">
        <v>1010</v>
      </c>
      <c r="E592">
        <v>10789</v>
      </c>
      <c r="F592">
        <v>416</v>
      </c>
      <c r="G592">
        <v>62</v>
      </c>
      <c r="H592">
        <v>110</v>
      </c>
      <c r="I592">
        <v>0</v>
      </c>
      <c r="J592">
        <v>53</v>
      </c>
      <c r="K592">
        <v>0</v>
      </c>
      <c r="L592">
        <v>1</v>
      </c>
      <c r="M592">
        <v>6</v>
      </c>
      <c r="N592">
        <v>6</v>
      </c>
      <c r="O592">
        <v>82</v>
      </c>
      <c r="P592">
        <v>112</v>
      </c>
      <c r="Q592">
        <v>30</v>
      </c>
      <c r="R592">
        <v>69</v>
      </c>
      <c r="S592">
        <v>112</v>
      </c>
      <c r="T592">
        <v>11</v>
      </c>
      <c r="U592">
        <v>5</v>
      </c>
      <c r="V592">
        <v>15</v>
      </c>
      <c r="W592">
        <v>14</v>
      </c>
      <c r="X592">
        <v>15</v>
      </c>
      <c r="Y592">
        <v>112</v>
      </c>
      <c r="Z592">
        <v>15</v>
      </c>
      <c r="AA592" t="s">
        <v>1011</v>
      </c>
      <c r="AB592" t="s">
        <v>803</v>
      </c>
      <c r="AC592" t="s">
        <v>998</v>
      </c>
      <c r="AD592" t="s">
        <v>999</v>
      </c>
    </row>
    <row r="593" spans="1:30" x14ac:dyDescent="0.25">
      <c r="A593" t="s">
        <v>1435</v>
      </c>
      <c r="B593">
        <v>44835</v>
      </c>
      <c r="C593">
        <v>44837</v>
      </c>
      <c r="D593" t="s">
        <v>965</v>
      </c>
      <c r="E593">
        <v>7950</v>
      </c>
      <c r="F593">
        <v>359</v>
      </c>
      <c r="G593">
        <v>0</v>
      </c>
      <c r="H593">
        <v>120</v>
      </c>
      <c r="I593">
        <v>0</v>
      </c>
      <c r="J593">
        <v>63</v>
      </c>
      <c r="K593">
        <v>7</v>
      </c>
      <c r="L593">
        <v>8</v>
      </c>
      <c r="M593">
        <v>0</v>
      </c>
      <c r="N593">
        <v>15</v>
      </c>
      <c r="O593">
        <v>6</v>
      </c>
      <c r="P593">
        <v>119</v>
      </c>
      <c r="Q593">
        <v>44</v>
      </c>
      <c r="R593">
        <v>50</v>
      </c>
      <c r="S593">
        <v>115</v>
      </c>
      <c r="T593">
        <v>22</v>
      </c>
      <c r="U593">
        <v>10</v>
      </c>
      <c r="V593">
        <v>22</v>
      </c>
      <c r="W593">
        <v>22</v>
      </c>
      <c r="X593">
        <v>20</v>
      </c>
      <c r="Y593">
        <v>120</v>
      </c>
      <c r="Z593">
        <v>22</v>
      </c>
      <c r="AA593" t="s">
        <v>966</v>
      </c>
      <c r="AB593" t="s">
        <v>803</v>
      </c>
      <c r="AC593" t="s">
        <v>942</v>
      </c>
      <c r="AD593" t="s">
        <v>943</v>
      </c>
    </row>
    <row r="594" spans="1:30" x14ac:dyDescent="0.25">
      <c r="A594" t="s">
        <v>1435</v>
      </c>
      <c r="B594">
        <v>44835</v>
      </c>
      <c r="C594">
        <v>44837</v>
      </c>
      <c r="D594" t="s">
        <v>929</v>
      </c>
      <c r="E594">
        <v>4955</v>
      </c>
      <c r="F594">
        <v>200</v>
      </c>
      <c r="G594">
        <v>0</v>
      </c>
      <c r="H594">
        <v>146</v>
      </c>
      <c r="I594">
        <v>0</v>
      </c>
      <c r="J594">
        <v>21</v>
      </c>
      <c r="K594">
        <v>1</v>
      </c>
      <c r="L594">
        <v>1</v>
      </c>
      <c r="M594">
        <v>0</v>
      </c>
      <c r="N594">
        <v>2</v>
      </c>
      <c r="O594">
        <v>53</v>
      </c>
      <c r="P594">
        <v>147</v>
      </c>
      <c r="Q594">
        <v>6</v>
      </c>
      <c r="R594">
        <v>66</v>
      </c>
      <c r="S594">
        <v>142</v>
      </c>
      <c r="T594">
        <v>0</v>
      </c>
      <c r="U594">
        <v>0</v>
      </c>
      <c r="V594">
        <v>5</v>
      </c>
      <c r="W594">
        <v>5</v>
      </c>
      <c r="X594">
        <v>4</v>
      </c>
      <c r="Y594">
        <v>147</v>
      </c>
      <c r="Z594">
        <v>5</v>
      </c>
    </row>
    <row r="595" spans="1:30" x14ac:dyDescent="0.25">
      <c r="A595" t="s">
        <v>1435</v>
      </c>
      <c r="B595">
        <v>44835</v>
      </c>
      <c r="C595">
        <v>44837</v>
      </c>
      <c r="D595" t="s">
        <v>801</v>
      </c>
      <c r="E595">
        <v>7044</v>
      </c>
      <c r="F595">
        <v>351</v>
      </c>
      <c r="G595">
        <v>4</v>
      </c>
      <c r="H595">
        <v>103</v>
      </c>
      <c r="I595">
        <v>0</v>
      </c>
      <c r="J595">
        <v>40</v>
      </c>
      <c r="K595">
        <v>3</v>
      </c>
      <c r="L595">
        <v>0</v>
      </c>
      <c r="M595">
        <v>3</v>
      </c>
      <c r="N595">
        <v>4</v>
      </c>
      <c r="O595">
        <v>91</v>
      </c>
      <c r="P595">
        <v>128</v>
      </c>
      <c r="Q595">
        <v>41</v>
      </c>
      <c r="R595">
        <v>77</v>
      </c>
      <c r="S595">
        <v>131</v>
      </c>
      <c r="T595">
        <v>7</v>
      </c>
      <c r="U595">
        <v>2</v>
      </c>
      <c r="V595">
        <v>8</v>
      </c>
      <c r="W595">
        <v>8</v>
      </c>
      <c r="X595">
        <v>8</v>
      </c>
      <c r="Y595">
        <v>131</v>
      </c>
      <c r="Z595">
        <v>8</v>
      </c>
      <c r="AA595" t="s">
        <v>802</v>
      </c>
      <c r="AB595" t="s">
        <v>803</v>
      </c>
      <c r="AC595" t="s">
        <v>805</v>
      </c>
      <c r="AD595" t="s">
        <v>806</v>
      </c>
    </row>
    <row r="596" spans="1:30" x14ac:dyDescent="0.25">
      <c r="A596" t="s">
        <v>1435</v>
      </c>
      <c r="B596">
        <v>44835</v>
      </c>
      <c r="C596">
        <v>44837</v>
      </c>
      <c r="D596" t="s">
        <v>173</v>
      </c>
      <c r="E596">
        <v>20791</v>
      </c>
      <c r="F596">
        <v>881</v>
      </c>
      <c r="G596">
        <v>10</v>
      </c>
      <c r="H596">
        <v>223</v>
      </c>
      <c r="I596">
        <v>3</v>
      </c>
      <c r="J596">
        <v>441</v>
      </c>
      <c r="K596">
        <v>46</v>
      </c>
      <c r="L596">
        <v>12</v>
      </c>
      <c r="M596">
        <v>7</v>
      </c>
      <c r="N596">
        <v>35</v>
      </c>
      <c r="O596">
        <v>165</v>
      </c>
      <c r="P596">
        <v>247</v>
      </c>
      <c r="Q596">
        <v>112</v>
      </c>
      <c r="R596">
        <v>152</v>
      </c>
      <c r="S596">
        <v>258</v>
      </c>
      <c r="T596">
        <v>211</v>
      </c>
      <c r="U596">
        <v>107</v>
      </c>
      <c r="V596">
        <v>229</v>
      </c>
      <c r="W596">
        <v>215</v>
      </c>
      <c r="X596">
        <v>221</v>
      </c>
      <c r="Y596">
        <v>261</v>
      </c>
      <c r="Z596">
        <v>231</v>
      </c>
      <c r="AA596" t="s">
        <v>174</v>
      </c>
      <c r="AB596" t="s">
        <v>16</v>
      </c>
      <c r="AC596" t="s">
        <v>168</v>
      </c>
      <c r="AD596" t="s">
        <v>1473</v>
      </c>
    </row>
    <row r="597" spans="1:30" x14ac:dyDescent="0.25">
      <c r="A597" t="s">
        <v>1435</v>
      </c>
      <c r="B597">
        <v>44835</v>
      </c>
      <c r="C597">
        <v>44837</v>
      </c>
      <c r="D597" t="s">
        <v>400</v>
      </c>
      <c r="E597">
        <v>6575</v>
      </c>
      <c r="F597">
        <v>325</v>
      </c>
      <c r="G597">
        <v>4</v>
      </c>
      <c r="H597">
        <v>133</v>
      </c>
      <c r="I597">
        <v>0</v>
      </c>
      <c r="J597">
        <v>99</v>
      </c>
      <c r="K597">
        <v>5</v>
      </c>
      <c r="L597">
        <v>2</v>
      </c>
      <c r="M597">
        <v>6</v>
      </c>
      <c r="N597">
        <v>17</v>
      </c>
      <c r="O597">
        <v>119</v>
      </c>
      <c r="P597">
        <v>143</v>
      </c>
      <c r="Q597">
        <v>13</v>
      </c>
      <c r="R597">
        <v>86</v>
      </c>
      <c r="S597">
        <v>144</v>
      </c>
      <c r="T597">
        <v>50</v>
      </c>
      <c r="U597">
        <v>6</v>
      </c>
      <c r="V597">
        <v>62</v>
      </c>
      <c r="W597">
        <v>62</v>
      </c>
      <c r="X597">
        <v>61</v>
      </c>
      <c r="Y597">
        <v>144</v>
      </c>
      <c r="Z597">
        <v>62</v>
      </c>
      <c r="AA597" t="s">
        <v>401</v>
      </c>
      <c r="AB597" t="s">
        <v>387</v>
      </c>
      <c r="AC597" t="s">
        <v>389</v>
      </c>
      <c r="AD597" t="s">
        <v>390</v>
      </c>
    </row>
    <row r="598" spans="1:30" x14ac:dyDescent="0.25">
      <c r="A598" t="s">
        <v>1435</v>
      </c>
      <c r="B598">
        <v>44835</v>
      </c>
      <c r="C598">
        <v>44837</v>
      </c>
      <c r="D598" t="s">
        <v>437</v>
      </c>
      <c r="E598">
        <v>9916</v>
      </c>
      <c r="F598">
        <v>458</v>
      </c>
      <c r="G598">
        <v>0</v>
      </c>
      <c r="H598">
        <v>231</v>
      </c>
      <c r="I598">
        <v>0</v>
      </c>
      <c r="J598">
        <v>118</v>
      </c>
      <c r="K598">
        <v>0</v>
      </c>
      <c r="L598">
        <v>1</v>
      </c>
      <c r="M598">
        <v>0</v>
      </c>
      <c r="N598">
        <v>21</v>
      </c>
      <c r="O598">
        <v>11</v>
      </c>
      <c r="P598">
        <v>237</v>
      </c>
      <c r="Q598">
        <v>53</v>
      </c>
      <c r="R598">
        <v>159</v>
      </c>
      <c r="S598">
        <v>237</v>
      </c>
      <c r="T598">
        <v>66</v>
      </c>
      <c r="U598">
        <v>17</v>
      </c>
      <c r="V598">
        <v>76</v>
      </c>
      <c r="W598">
        <v>77</v>
      </c>
      <c r="X598">
        <v>76</v>
      </c>
      <c r="Y598">
        <v>238</v>
      </c>
      <c r="Z598">
        <v>78</v>
      </c>
      <c r="AA598" t="s">
        <v>438</v>
      </c>
      <c r="AB598" t="s">
        <v>387</v>
      </c>
      <c r="AC598" t="s">
        <v>432</v>
      </c>
      <c r="AD598" t="s">
        <v>433</v>
      </c>
    </row>
    <row r="599" spans="1:30" x14ac:dyDescent="0.25">
      <c r="A599" t="s">
        <v>1435</v>
      </c>
      <c r="B599">
        <v>44835</v>
      </c>
      <c r="C599">
        <v>44837</v>
      </c>
      <c r="D599" t="s">
        <v>536</v>
      </c>
      <c r="E599">
        <v>12405</v>
      </c>
      <c r="F599">
        <v>569</v>
      </c>
      <c r="G599">
        <v>0</v>
      </c>
      <c r="H599">
        <v>226</v>
      </c>
      <c r="I599">
        <v>1</v>
      </c>
      <c r="J599">
        <v>233</v>
      </c>
      <c r="K599">
        <v>2</v>
      </c>
      <c r="L599">
        <v>2</v>
      </c>
      <c r="M599">
        <v>0</v>
      </c>
      <c r="N599">
        <v>11</v>
      </c>
      <c r="O599">
        <v>72</v>
      </c>
      <c r="P599">
        <v>227</v>
      </c>
      <c r="Q599">
        <v>43</v>
      </c>
      <c r="R599">
        <v>136</v>
      </c>
      <c r="S599">
        <v>229</v>
      </c>
      <c r="T599">
        <v>35</v>
      </c>
      <c r="U599">
        <v>36</v>
      </c>
      <c r="V599">
        <v>124</v>
      </c>
      <c r="W599">
        <v>118</v>
      </c>
      <c r="X599">
        <v>119</v>
      </c>
      <c r="Y599">
        <v>230</v>
      </c>
      <c r="Z599">
        <v>125</v>
      </c>
      <c r="AA599" t="s">
        <v>537</v>
      </c>
      <c r="AB599" t="s">
        <v>387</v>
      </c>
      <c r="AC599" t="s">
        <v>508</v>
      </c>
      <c r="AD599" t="s">
        <v>509</v>
      </c>
    </row>
    <row r="600" spans="1:30" x14ac:dyDescent="0.25">
      <c r="A600" t="s">
        <v>1435</v>
      </c>
      <c r="B600">
        <v>44835</v>
      </c>
      <c r="C600">
        <v>44837</v>
      </c>
      <c r="D600" t="s">
        <v>471</v>
      </c>
      <c r="E600">
        <v>6886</v>
      </c>
      <c r="F600">
        <v>307</v>
      </c>
      <c r="G600">
        <v>11</v>
      </c>
      <c r="H600">
        <v>106</v>
      </c>
      <c r="I600">
        <v>1</v>
      </c>
      <c r="J600">
        <v>136</v>
      </c>
      <c r="K600">
        <v>6</v>
      </c>
      <c r="L600">
        <v>17</v>
      </c>
      <c r="M600">
        <v>10</v>
      </c>
      <c r="N600">
        <v>68</v>
      </c>
      <c r="O600">
        <v>14</v>
      </c>
      <c r="P600">
        <v>107</v>
      </c>
      <c r="Q600">
        <v>6</v>
      </c>
      <c r="R600">
        <v>48</v>
      </c>
      <c r="S600">
        <v>106</v>
      </c>
      <c r="T600">
        <v>69</v>
      </c>
      <c r="U600">
        <v>5</v>
      </c>
      <c r="V600">
        <v>69</v>
      </c>
      <c r="W600">
        <v>68</v>
      </c>
      <c r="X600">
        <v>63</v>
      </c>
      <c r="Y600">
        <v>107</v>
      </c>
      <c r="Z600">
        <v>69</v>
      </c>
      <c r="AA600" t="s">
        <v>472</v>
      </c>
      <c r="AB600" t="s">
        <v>387</v>
      </c>
      <c r="AC600" t="s">
        <v>448</v>
      </c>
      <c r="AD600" t="s">
        <v>449</v>
      </c>
    </row>
    <row r="601" spans="1:30" x14ac:dyDescent="0.25">
      <c r="A601" t="s">
        <v>1435</v>
      </c>
      <c r="B601">
        <v>44835</v>
      </c>
      <c r="C601">
        <v>44837</v>
      </c>
      <c r="D601" t="s">
        <v>51</v>
      </c>
      <c r="E601">
        <v>8674</v>
      </c>
      <c r="F601">
        <v>395</v>
      </c>
      <c r="G601">
        <v>5</v>
      </c>
      <c r="H601">
        <v>124</v>
      </c>
      <c r="I601">
        <v>2</v>
      </c>
      <c r="J601">
        <v>207</v>
      </c>
      <c r="K601">
        <v>24</v>
      </c>
      <c r="L601">
        <v>20</v>
      </c>
      <c r="M601">
        <v>11</v>
      </c>
      <c r="N601">
        <v>35</v>
      </c>
      <c r="O601">
        <v>90</v>
      </c>
      <c r="P601">
        <v>125</v>
      </c>
      <c r="Q601">
        <v>30</v>
      </c>
      <c r="R601">
        <v>92</v>
      </c>
      <c r="S601">
        <v>127</v>
      </c>
      <c r="T601">
        <v>76</v>
      </c>
      <c r="U601">
        <v>33</v>
      </c>
      <c r="V601">
        <v>79</v>
      </c>
      <c r="W601">
        <v>77</v>
      </c>
      <c r="X601">
        <v>59</v>
      </c>
      <c r="Y601">
        <v>127</v>
      </c>
      <c r="Z601">
        <v>79</v>
      </c>
      <c r="AA601" t="s">
        <v>52</v>
      </c>
      <c r="AB601" t="s">
        <v>16</v>
      </c>
      <c r="AC601" t="s">
        <v>41</v>
      </c>
      <c r="AD601" t="s">
        <v>42</v>
      </c>
    </row>
    <row r="602" spans="1:30" x14ac:dyDescent="0.25">
      <c r="A602" t="s">
        <v>1435</v>
      </c>
      <c r="B602">
        <v>44835</v>
      </c>
      <c r="C602">
        <v>44837</v>
      </c>
      <c r="D602" t="s">
        <v>88</v>
      </c>
      <c r="E602">
        <v>11326</v>
      </c>
      <c r="F602">
        <v>500</v>
      </c>
      <c r="G602">
        <v>32</v>
      </c>
      <c r="H602">
        <v>259</v>
      </c>
      <c r="I602">
        <v>6</v>
      </c>
      <c r="J602">
        <v>76</v>
      </c>
      <c r="K602">
        <v>1</v>
      </c>
      <c r="L602">
        <v>1</v>
      </c>
      <c r="M602">
        <v>2</v>
      </c>
      <c r="N602">
        <v>5</v>
      </c>
      <c r="O602">
        <v>76</v>
      </c>
      <c r="P602">
        <v>268</v>
      </c>
      <c r="Q602">
        <v>113</v>
      </c>
      <c r="R602">
        <v>145</v>
      </c>
      <c r="S602">
        <v>279</v>
      </c>
      <c r="T602">
        <v>42</v>
      </c>
      <c r="U602">
        <v>29</v>
      </c>
      <c r="V602">
        <v>47</v>
      </c>
      <c r="W602">
        <v>47</v>
      </c>
      <c r="X602">
        <v>46</v>
      </c>
      <c r="Y602">
        <v>283</v>
      </c>
      <c r="Z602">
        <v>48</v>
      </c>
      <c r="AA602" t="s">
        <v>89</v>
      </c>
      <c r="AB602" t="s">
        <v>16</v>
      </c>
      <c r="AC602" t="s">
        <v>90</v>
      </c>
      <c r="AD602" t="s">
        <v>91</v>
      </c>
    </row>
    <row r="603" spans="1:30" x14ac:dyDescent="0.25">
      <c r="A603" t="s">
        <v>1435</v>
      </c>
      <c r="B603">
        <v>44835</v>
      </c>
      <c r="C603">
        <v>44837</v>
      </c>
      <c r="D603" t="s">
        <v>419</v>
      </c>
      <c r="E603">
        <v>3346</v>
      </c>
      <c r="F603">
        <v>110</v>
      </c>
      <c r="G603">
        <v>4</v>
      </c>
      <c r="H603">
        <v>68</v>
      </c>
      <c r="I603">
        <v>0</v>
      </c>
      <c r="J603">
        <v>56</v>
      </c>
      <c r="K603">
        <v>5</v>
      </c>
      <c r="L603">
        <v>1</v>
      </c>
      <c r="M603">
        <v>4</v>
      </c>
      <c r="N603">
        <v>11</v>
      </c>
      <c r="O603">
        <v>38</v>
      </c>
      <c r="P603">
        <v>74</v>
      </c>
      <c r="Q603">
        <v>23</v>
      </c>
      <c r="R603">
        <v>44</v>
      </c>
      <c r="S603">
        <v>75</v>
      </c>
      <c r="T603">
        <v>26</v>
      </c>
      <c r="U603">
        <v>16</v>
      </c>
      <c r="V603">
        <v>34</v>
      </c>
      <c r="W603">
        <v>34</v>
      </c>
      <c r="X603">
        <v>34</v>
      </c>
      <c r="Y603">
        <v>75</v>
      </c>
      <c r="Z603">
        <v>34</v>
      </c>
      <c r="AA603" t="s">
        <v>420</v>
      </c>
      <c r="AB603" t="s">
        <v>387</v>
      </c>
      <c r="AC603" t="s">
        <v>389</v>
      </c>
      <c r="AD603" t="s">
        <v>390</v>
      </c>
    </row>
    <row r="604" spans="1:30" x14ac:dyDescent="0.25">
      <c r="A604" t="s">
        <v>1435</v>
      </c>
      <c r="B604">
        <v>44835</v>
      </c>
      <c r="C604">
        <v>44837</v>
      </c>
      <c r="D604" t="s">
        <v>490</v>
      </c>
      <c r="E604">
        <v>14104</v>
      </c>
      <c r="F604">
        <v>637</v>
      </c>
      <c r="G604">
        <v>43</v>
      </c>
      <c r="H604">
        <v>243</v>
      </c>
      <c r="I604">
        <v>0</v>
      </c>
      <c r="J604">
        <v>271</v>
      </c>
      <c r="K604">
        <v>2</v>
      </c>
      <c r="L604">
        <v>46</v>
      </c>
      <c r="M604">
        <v>56</v>
      </c>
      <c r="N604">
        <v>113</v>
      </c>
      <c r="O604">
        <v>222</v>
      </c>
      <c r="P604">
        <v>242</v>
      </c>
      <c r="Q604">
        <v>48</v>
      </c>
      <c r="R604">
        <v>194</v>
      </c>
      <c r="S604">
        <v>243</v>
      </c>
      <c r="T604">
        <v>124</v>
      </c>
      <c r="U604">
        <v>51</v>
      </c>
      <c r="V604">
        <v>125</v>
      </c>
      <c r="W604">
        <v>121</v>
      </c>
      <c r="X604">
        <v>124</v>
      </c>
      <c r="Y604">
        <v>243</v>
      </c>
      <c r="Z604">
        <v>125</v>
      </c>
      <c r="AA604" t="s">
        <v>491</v>
      </c>
      <c r="AB604" t="s">
        <v>387</v>
      </c>
      <c r="AC604" t="s">
        <v>448</v>
      </c>
      <c r="AD604" t="s">
        <v>449</v>
      </c>
    </row>
    <row r="605" spans="1:30" x14ac:dyDescent="0.25">
      <c r="A605" t="s">
        <v>1435</v>
      </c>
      <c r="B605">
        <v>44835</v>
      </c>
      <c r="C605">
        <v>44837</v>
      </c>
      <c r="D605" t="s">
        <v>417</v>
      </c>
      <c r="E605">
        <v>4358</v>
      </c>
      <c r="F605">
        <v>202</v>
      </c>
      <c r="G605">
        <v>81</v>
      </c>
      <c r="H605">
        <v>97</v>
      </c>
      <c r="I605">
        <v>0</v>
      </c>
      <c r="J605">
        <v>74</v>
      </c>
      <c r="K605">
        <v>11</v>
      </c>
      <c r="L605">
        <v>26</v>
      </c>
      <c r="M605">
        <v>45</v>
      </c>
      <c r="N605">
        <v>41</v>
      </c>
      <c r="O605">
        <v>90</v>
      </c>
      <c r="P605">
        <v>98</v>
      </c>
      <c r="Q605">
        <v>44</v>
      </c>
      <c r="R605">
        <v>64</v>
      </c>
      <c r="S605">
        <v>99</v>
      </c>
      <c r="T605">
        <v>45</v>
      </c>
      <c r="U605">
        <v>30</v>
      </c>
      <c r="V605">
        <v>45</v>
      </c>
      <c r="W605">
        <v>53</v>
      </c>
      <c r="X605">
        <v>50</v>
      </c>
      <c r="Y605">
        <v>99</v>
      </c>
      <c r="Z605">
        <v>53</v>
      </c>
      <c r="AA605" t="s">
        <v>418</v>
      </c>
      <c r="AB605" t="s">
        <v>387</v>
      </c>
      <c r="AC605" t="s">
        <v>389</v>
      </c>
      <c r="AD605" t="s">
        <v>390</v>
      </c>
    </row>
    <row r="606" spans="1:30" x14ac:dyDescent="0.25">
      <c r="A606" t="s">
        <v>1435</v>
      </c>
      <c r="B606">
        <v>44835</v>
      </c>
      <c r="C606">
        <v>44837</v>
      </c>
      <c r="D606" t="s">
        <v>506</v>
      </c>
      <c r="E606">
        <v>3506</v>
      </c>
      <c r="F606">
        <v>165</v>
      </c>
      <c r="G606">
        <v>0</v>
      </c>
      <c r="H606">
        <v>106</v>
      </c>
      <c r="I606">
        <v>0</v>
      </c>
      <c r="J606">
        <v>54</v>
      </c>
      <c r="K606">
        <v>0</v>
      </c>
      <c r="L606">
        <v>0</v>
      </c>
      <c r="M606">
        <v>0</v>
      </c>
      <c r="N606">
        <v>0</v>
      </c>
      <c r="O606">
        <v>75</v>
      </c>
      <c r="P606">
        <v>111</v>
      </c>
      <c r="Q606">
        <v>12</v>
      </c>
      <c r="R606">
        <v>61</v>
      </c>
      <c r="S606">
        <v>111</v>
      </c>
      <c r="T606">
        <v>31</v>
      </c>
      <c r="U606">
        <v>6</v>
      </c>
      <c r="V606">
        <v>33</v>
      </c>
      <c r="W606">
        <v>32</v>
      </c>
      <c r="X606">
        <v>33</v>
      </c>
      <c r="Y606">
        <v>111</v>
      </c>
      <c r="Z606">
        <v>33</v>
      </c>
      <c r="AA606" t="s">
        <v>1456</v>
      </c>
      <c r="AB606" t="s">
        <v>387</v>
      </c>
      <c r="AC606" t="s">
        <v>508</v>
      </c>
      <c r="AD606" t="s">
        <v>509</v>
      </c>
    </row>
    <row r="607" spans="1:30" x14ac:dyDescent="0.25">
      <c r="A607" t="s">
        <v>1435</v>
      </c>
      <c r="B607">
        <v>44835</v>
      </c>
      <c r="C607">
        <v>44837</v>
      </c>
      <c r="D607" t="s">
        <v>132</v>
      </c>
      <c r="E607">
        <v>5800</v>
      </c>
      <c r="F607">
        <v>202</v>
      </c>
      <c r="G607">
        <v>30</v>
      </c>
      <c r="H607">
        <v>101</v>
      </c>
      <c r="I607">
        <v>0</v>
      </c>
      <c r="J607">
        <v>99</v>
      </c>
      <c r="K607">
        <v>0</v>
      </c>
      <c r="L607">
        <v>0</v>
      </c>
      <c r="M607">
        <v>23</v>
      </c>
      <c r="N607">
        <v>46</v>
      </c>
      <c r="O607">
        <v>77</v>
      </c>
      <c r="P607">
        <v>105</v>
      </c>
      <c r="Q607">
        <v>44</v>
      </c>
      <c r="R607">
        <v>72</v>
      </c>
      <c r="S607">
        <v>108</v>
      </c>
      <c r="T607">
        <v>59</v>
      </c>
      <c r="U607">
        <v>32</v>
      </c>
      <c r="V607">
        <v>63</v>
      </c>
      <c r="W607">
        <v>62</v>
      </c>
      <c r="X607">
        <v>63</v>
      </c>
      <c r="Y607">
        <v>109</v>
      </c>
      <c r="Z607">
        <v>65</v>
      </c>
      <c r="AA607" t="s">
        <v>133</v>
      </c>
      <c r="AB607" t="s">
        <v>16</v>
      </c>
      <c r="AC607" t="s">
        <v>127</v>
      </c>
      <c r="AD607" t="s">
        <v>128</v>
      </c>
    </row>
    <row r="608" spans="1:30" x14ac:dyDescent="0.25">
      <c r="A608" t="s">
        <v>1435</v>
      </c>
      <c r="B608">
        <v>44835</v>
      </c>
      <c r="C608">
        <v>44837</v>
      </c>
      <c r="D608" t="s">
        <v>95</v>
      </c>
      <c r="E608">
        <v>2147</v>
      </c>
      <c r="F608">
        <v>71</v>
      </c>
      <c r="G608">
        <v>10</v>
      </c>
      <c r="H608">
        <v>19</v>
      </c>
      <c r="I608">
        <v>0</v>
      </c>
      <c r="J608">
        <v>31</v>
      </c>
      <c r="K608">
        <v>0</v>
      </c>
      <c r="L608">
        <v>2</v>
      </c>
      <c r="M608">
        <v>5</v>
      </c>
      <c r="N608">
        <v>4</v>
      </c>
      <c r="O608">
        <v>22</v>
      </c>
      <c r="P608">
        <v>22</v>
      </c>
      <c r="Q608">
        <v>3</v>
      </c>
      <c r="R608">
        <v>22</v>
      </c>
      <c r="S608">
        <v>23</v>
      </c>
      <c r="T608">
        <v>7</v>
      </c>
      <c r="U608">
        <v>0</v>
      </c>
      <c r="V608">
        <v>7</v>
      </c>
      <c r="W608">
        <v>7</v>
      </c>
      <c r="X608">
        <v>6</v>
      </c>
      <c r="Y608">
        <v>24</v>
      </c>
      <c r="Z608">
        <v>7</v>
      </c>
      <c r="AA608" t="s">
        <v>96</v>
      </c>
      <c r="AB608" t="s">
        <v>16</v>
      </c>
      <c r="AC608" t="s">
        <v>69</v>
      </c>
      <c r="AD608" t="s">
        <v>1583</v>
      </c>
    </row>
    <row r="609" spans="1:30" x14ac:dyDescent="0.25">
      <c r="A609" t="s">
        <v>1435</v>
      </c>
      <c r="B609">
        <v>44835</v>
      </c>
      <c r="C609">
        <v>44837</v>
      </c>
      <c r="D609" t="s">
        <v>531</v>
      </c>
      <c r="E609">
        <v>9664</v>
      </c>
      <c r="F609">
        <v>366</v>
      </c>
      <c r="G609">
        <v>36</v>
      </c>
      <c r="H609">
        <v>120</v>
      </c>
      <c r="I609">
        <v>1</v>
      </c>
      <c r="J609">
        <v>150</v>
      </c>
      <c r="K609">
        <v>21</v>
      </c>
      <c r="L609">
        <v>25</v>
      </c>
      <c r="M609">
        <v>33</v>
      </c>
      <c r="N609">
        <v>65</v>
      </c>
      <c r="O609">
        <v>87</v>
      </c>
      <c r="P609">
        <v>123</v>
      </c>
      <c r="Q609">
        <v>13</v>
      </c>
      <c r="R609">
        <v>54</v>
      </c>
      <c r="S609">
        <v>125</v>
      </c>
      <c r="T609">
        <v>76</v>
      </c>
      <c r="U609">
        <v>18</v>
      </c>
      <c r="V609">
        <v>79</v>
      </c>
      <c r="W609">
        <v>72</v>
      </c>
      <c r="X609">
        <v>77</v>
      </c>
      <c r="Y609">
        <v>126</v>
      </c>
      <c r="Z609">
        <v>81</v>
      </c>
      <c r="AA609" t="s">
        <v>1455</v>
      </c>
      <c r="AB609" t="s">
        <v>387</v>
      </c>
      <c r="AC609" t="s">
        <v>508</v>
      </c>
      <c r="AD609" t="s">
        <v>509</v>
      </c>
    </row>
    <row r="610" spans="1:30" x14ac:dyDescent="0.25">
      <c r="A610" t="s">
        <v>1435</v>
      </c>
      <c r="B610">
        <v>44835</v>
      </c>
      <c r="C610">
        <v>44837</v>
      </c>
      <c r="D610" t="s">
        <v>46</v>
      </c>
      <c r="E610">
        <v>5065</v>
      </c>
      <c r="F610">
        <v>209</v>
      </c>
      <c r="G610">
        <v>0</v>
      </c>
      <c r="H610">
        <v>120</v>
      </c>
      <c r="I610">
        <v>1</v>
      </c>
      <c r="J610">
        <v>102</v>
      </c>
      <c r="K610">
        <v>27</v>
      </c>
      <c r="L610">
        <v>1</v>
      </c>
      <c r="M610">
        <v>0</v>
      </c>
      <c r="N610">
        <v>3</v>
      </c>
      <c r="O610">
        <v>112</v>
      </c>
      <c r="P610">
        <v>121</v>
      </c>
      <c r="Q610">
        <v>38</v>
      </c>
      <c r="R610">
        <v>72</v>
      </c>
      <c r="S610">
        <v>121</v>
      </c>
      <c r="T610">
        <v>62</v>
      </c>
      <c r="U610">
        <v>21</v>
      </c>
      <c r="V610">
        <v>58</v>
      </c>
      <c r="W610">
        <v>62</v>
      </c>
      <c r="X610">
        <v>61</v>
      </c>
      <c r="Y610">
        <v>121</v>
      </c>
      <c r="Z610">
        <v>62</v>
      </c>
      <c r="AA610" t="s">
        <v>47</v>
      </c>
      <c r="AB610" t="s">
        <v>16</v>
      </c>
      <c r="AC610" t="s">
        <v>41</v>
      </c>
      <c r="AD610" t="s">
        <v>42</v>
      </c>
    </row>
    <row r="611" spans="1:30" x14ac:dyDescent="0.25">
      <c r="A611" t="s">
        <v>1435</v>
      </c>
      <c r="B611">
        <v>44835</v>
      </c>
      <c r="C611">
        <v>44837</v>
      </c>
      <c r="D611" t="s">
        <v>24</v>
      </c>
      <c r="E611">
        <v>6404</v>
      </c>
      <c r="F611">
        <v>205</v>
      </c>
      <c r="G611">
        <v>20</v>
      </c>
      <c r="H611">
        <v>66</v>
      </c>
      <c r="I611">
        <v>17</v>
      </c>
      <c r="J611">
        <v>116</v>
      </c>
      <c r="K611">
        <v>3</v>
      </c>
      <c r="L611">
        <v>13</v>
      </c>
      <c r="M611">
        <v>27</v>
      </c>
      <c r="N611">
        <v>30</v>
      </c>
      <c r="O611">
        <v>42</v>
      </c>
      <c r="P611">
        <v>65</v>
      </c>
      <c r="Q611">
        <v>18</v>
      </c>
      <c r="R611">
        <v>46</v>
      </c>
      <c r="S611">
        <v>73</v>
      </c>
      <c r="T611">
        <v>36</v>
      </c>
      <c r="U611">
        <v>31</v>
      </c>
      <c r="V611">
        <v>50</v>
      </c>
      <c r="W611">
        <v>50</v>
      </c>
      <c r="X611">
        <v>46</v>
      </c>
      <c r="Y611">
        <v>74</v>
      </c>
      <c r="Z611">
        <v>50</v>
      </c>
      <c r="AA611" t="s">
        <v>25</v>
      </c>
      <c r="AB611" t="s">
        <v>16</v>
      </c>
      <c r="AC611" t="s">
        <v>18</v>
      </c>
      <c r="AD611" t="s">
        <v>19</v>
      </c>
    </row>
    <row r="612" spans="1:30" x14ac:dyDescent="0.25">
      <c r="A612" t="s">
        <v>1435</v>
      </c>
      <c r="B612">
        <v>44835</v>
      </c>
      <c r="C612">
        <v>44837</v>
      </c>
      <c r="D612" t="s">
        <v>566</v>
      </c>
      <c r="E612">
        <v>12455</v>
      </c>
      <c r="F612">
        <v>609</v>
      </c>
      <c r="G612">
        <v>17</v>
      </c>
      <c r="H612">
        <v>213</v>
      </c>
      <c r="I612">
        <v>1</v>
      </c>
      <c r="J612">
        <v>183</v>
      </c>
      <c r="K612">
        <v>10</v>
      </c>
      <c r="L612">
        <v>38</v>
      </c>
      <c r="M612">
        <v>13</v>
      </c>
      <c r="N612">
        <v>4</v>
      </c>
      <c r="O612">
        <v>169</v>
      </c>
      <c r="P612">
        <v>206</v>
      </c>
      <c r="Q612">
        <v>89</v>
      </c>
      <c r="R612">
        <v>115</v>
      </c>
      <c r="S612">
        <v>209</v>
      </c>
      <c r="T612">
        <v>42</v>
      </c>
      <c r="U612">
        <v>27</v>
      </c>
      <c r="V612">
        <v>49</v>
      </c>
      <c r="W612">
        <v>49</v>
      </c>
      <c r="X612">
        <v>47</v>
      </c>
      <c r="Y612">
        <v>213</v>
      </c>
      <c r="Z612">
        <v>49</v>
      </c>
      <c r="AA612" t="s">
        <v>567</v>
      </c>
      <c r="AB612" t="s">
        <v>387</v>
      </c>
      <c r="AC612" t="s">
        <v>508</v>
      </c>
      <c r="AD612" t="s">
        <v>509</v>
      </c>
    </row>
    <row r="613" spans="1:30" x14ac:dyDescent="0.25">
      <c r="A613" t="s">
        <v>1435</v>
      </c>
      <c r="B613">
        <v>44835</v>
      </c>
      <c r="C613">
        <v>44837</v>
      </c>
      <c r="D613" t="s">
        <v>475</v>
      </c>
      <c r="E613">
        <v>11220</v>
      </c>
      <c r="F613">
        <v>511</v>
      </c>
      <c r="G613">
        <v>0</v>
      </c>
      <c r="H613">
        <v>116</v>
      </c>
      <c r="I613">
        <v>0</v>
      </c>
      <c r="J613">
        <v>175</v>
      </c>
      <c r="K613">
        <v>2</v>
      </c>
      <c r="L613">
        <v>0</v>
      </c>
      <c r="M613">
        <v>0</v>
      </c>
      <c r="N613">
        <v>11</v>
      </c>
      <c r="O613">
        <v>106</v>
      </c>
      <c r="P613">
        <v>125</v>
      </c>
      <c r="Q613">
        <v>52</v>
      </c>
      <c r="R613">
        <v>84</v>
      </c>
      <c r="S613">
        <v>125</v>
      </c>
      <c r="T613">
        <v>69</v>
      </c>
      <c r="U613">
        <v>36</v>
      </c>
      <c r="V613">
        <v>70</v>
      </c>
      <c r="W613">
        <v>69</v>
      </c>
      <c r="X613">
        <v>68</v>
      </c>
      <c r="Y613">
        <v>125</v>
      </c>
      <c r="Z613">
        <v>70</v>
      </c>
      <c r="AA613" t="s">
        <v>476</v>
      </c>
      <c r="AB613" t="s">
        <v>387</v>
      </c>
      <c r="AC613" t="s">
        <v>448</v>
      </c>
      <c r="AD613" t="s">
        <v>449</v>
      </c>
    </row>
    <row r="614" spans="1:30" x14ac:dyDescent="0.25">
      <c r="A614" t="s">
        <v>1435</v>
      </c>
      <c r="B614">
        <v>44835</v>
      </c>
      <c r="C614">
        <v>44837</v>
      </c>
      <c r="D614" t="s">
        <v>14</v>
      </c>
      <c r="E614">
        <v>6003</v>
      </c>
      <c r="F614">
        <v>190</v>
      </c>
      <c r="G614">
        <v>99</v>
      </c>
      <c r="H614">
        <v>124</v>
      </c>
      <c r="I614">
        <v>0</v>
      </c>
      <c r="J614">
        <v>69</v>
      </c>
      <c r="K614">
        <v>25</v>
      </c>
      <c r="L614">
        <v>9</v>
      </c>
      <c r="M614">
        <v>46</v>
      </c>
      <c r="N614">
        <v>33</v>
      </c>
      <c r="O614">
        <v>108</v>
      </c>
      <c r="P614">
        <v>124</v>
      </c>
      <c r="Q614">
        <v>32</v>
      </c>
      <c r="R614">
        <v>52</v>
      </c>
      <c r="S614">
        <v>135</v>
      </c>
      <c r="T614">
        <v>47</v>
      </c>
      <c r="U614">
        <v>19</v>
      </c>
      <c r="V614">
        <v>47</v>
      </c>
      <c r="W614">
        <v>44</v>
      </c>
      <c r="X614">
        <v>48</v>
      </c>
      <c r="Y614">
        <v>138</v>
      </c>
      <c r="Z614">
        <v>48</v>
      </c>
      <c r="AA614" t="s">
        <v>15</v>
      </c>
      <c r="AB614" t="s">
        <v>16</v>
      </c>
      <c r="AC614" t="s">
        <v>90</v>
      </c>
      <c r="AD614" t="s">
        <v>91</v>
      </c>
    </row>
    <row r="615" spans="1:30" x14ac:dyDescent="0.25">
      <c r="A615" t="s">
        <v>1435</v>
      </c>
      <c r="B615">
        <v>44835</v>
      </c>
      <c r="C615">
        <v>44837</v>
      </c>
      <c r="D615" t="s">
        <v>519</v>
      </c>
      <c r="E615">
        <v>6646</v>
      </c>
      <c r="F615">
        <v>316</v>
      </c>
      <c r="G615">
        <v>60</v>
      </c>
      <c r="H615">
        <v>143</v>
      </c>
      <c r="I615">
        <v>1</v>
      </c>
      <c r="J615">
        <v>79</v>
      </c>
      <c r="K615">
        <v>9</v>
      </c>
      <c r="L615">
        <v>23</v>
      </c>
      <c r="M615">
        <v>27</v>
      </c>
      <c r="N615">
        <v>27</v>
      </c>
      <c r="O615">
        <v>98</v>
      </c>
      <c r="P615">
        <v>147</v>
      </c>
      <c r="Q615">
        <v>84</v>
      </c>
      <c r="R615">
        <v>93</v>
      </c>
      <c r="S615">
        <v>147</v>
      </c>
      <c r="T615">
        <v>46</v>
      </c>
      <c r="U615">
        <v>30</v>
      </c>
      <c r="V615">
        <v>47</v>
      </c>
      <c r="W615">
        <v>46</v>
      </c>
      <c r="X615">
        <v>44</v>
      </c>
      <c r="Y615">
        <v>148</v>
      </c>
      <c r="Z615">
        <v>47</v>
      </c>
      <c r="AA615" t="s">
        <v>520</v>
      </c>
      <c r="AB615" t="s">
        <v>387</v>
      </c>
      <c r="AC615" t="s">
        <v>508</v>
      </c>
      <c r="AD615" t="s">
        <v>509</v>
      </c>
    </row>
    <row r="616" spans="1:30" x14ac:dyDescent="0.25">
      <c r="A616" t="s">
        <v>1435</v>
      </c>
      <c r="B616">
        <v>44835</v>
      </c>
      <c r="C616">
        <v>44837</v>
      </c>
      <c r="D616" t="s">
        <v>39</v>
      </c>
      <c r="E616">
        <v>5877</v>
      </c>
      <c r="F616">
        <v>253</v>
      </c>
      <c r="G616">
        <v>17</v>
      </c>
      <c r="H616">
        <v>32</v>
      </c>
      <c r="I616">
        <v>2</v>
      </c>
      <c r="J616">
        <v>73</v>
      </c>
      <c r="K616">
        <v>6</v>
      </c>
      <c r="L616">
        <v>2</v>
      </c>
      <c r="M616">
        <v>12</v>
      </c>
      <c r="N616">
        <v>11</v>
      </c>
      <c r="O616">
        <v>33</v>
      </c>
      <c r="P616">
        <v>31</v>
      </c>
      <c r="Q616">
        <v>4</v>
      </c>
      <c r="R616">
        <v>13</v>
      </c>
      <c r="S616">
        <v>33</v>
      </c>
      <c r="T616">
        <v>12</v>
      </c>
      <c r="U616">
        <v>6</v>
      </c>
      <c r="V616">
        <v>12</v>
      </c>
      <c r="W616">
        <v>12</v>
      </c>
      <c r="X616">
        <v>12</v>
      </c>
      <c r="Y616">
        <v>33</v>
      </c>
      <c r="Z616">
        <v>12</v>
      </c>
      <c r="AA616" t="s">
        <v>40</v>
      </c>
      <c r="AB616" t="s">
        <v>16</v>
      </c>
      <c r="AC616" t="s">
        <v>41</v>
      </c>
      <c r="AD616" t="s">
        <v>42</v>
      </c>
    </row>
    <row r="617" spans="1:30" x14ac:dyDescent="0.25">
      <c r="A617" t="s">
        <v>1435</v>
      </c>
      <c r="B617">
        <v>44835</v>
      </c>
      <c r="C617">
        <v>44837</v>
      </c>
      <c r="D617" t="s">
        <v>525</v>
      </c>
      <c r="E617">
        <v>13919</v>
      </c>
      <c r="F617">
        <v>636</v>
      </c>
      <c r="G617">
        <v>10</v>
      </c>
      <c r="H617">
        <v>215</v>
      </c>
      <c r="I617">
        <v>0</v>
      </c>
      <c r="J617">
        <v>271</v>
      </c>
      <c r="K617">
        <v>13</v>
      </c>
      <c r="L617">
        <v>14</v>
      </c>
      <c r="M617">
        <v>39</v>
      </c>
      <c r="N617">
        <v>139</v>
      </c>
      <c r="O617">
        <v>186</v>
      </c>
      <c r="P617">
        <v>216</v>
      </c>
      <c r="Q617">
        <v>26</v>
      </c>
      <c r="R617">
        <v>152</v>
      </c>
      <c r="S617">
        <v>217</v>
      </c>
      <c r="T617">
        <v>140</v>
      </c>
      <c r="U617">
        <v>13</v>
      </c>
      <c r="V617">
        <v>140</v>
      </c>
      <c r="W617">
        <v>135</v>
      </c>
      <c r="X617">
        <v>133</v>
      </c>
      <c r="Y617">
        <v>217</v>
      </c>
      <c r="Z617">
        <v>140</v>
      </c>
      <c r="AA617" t="s">
        <v>526</v>
      </c>
      <c r="AB617" t="s">
        <v>387</v>
      </c>
      <c r="AC617" t="s">
        <v>508</v>
      </c>
      <c r="AD617" t="s">
        <v>509</v>
      </c>
    </row>
    <row r="618" spans="1:30" x14ac:dyDescent="0.25">
      <c r="A618" t="s">
        <v>1435</v>
      </c>
      <c r="B618">
        <v>44835</v>
      </c>
      <c r="C618">
        <v>44837</v>
      </c>
      <c r="D618" t="s">
        <v>125</v>
      </c>
      <c r="E618">
        <v>3882</v>
      </c>
      <c r="F618">
        <v>128</v>
      </c>
      <c r="G618">
        <v>60</v>
      </c>
      <c r="H618">
        <v>66</v>
      </c>
      <c r="I618">
        <v>1</v>
      </c>
      <c r="J618">
        <v>110</v>
      </c>
      <c r="K618">
        <v>2</v>
      </c>
      <c r="L618">
        <v>1</v>
      </c>
      <c r="M618">
        <v>76</v>
      </c>
      <c r="N618">
        <v>69</v>
      </c>
      <c r="O618">
        <v>46</v>
      </c>
      <c r="P618">
        <v>63</v>
      </c>
      <c r="Q618">
        <v>15</v>
      </c>
      <c r="R618">
        <v>43</v>
      </c>
      <c r="S618">
        <v>62</v>
      </c>
      <c r="T618">
        <v>77</v>
      </c>
      <c r="U618">
        <v>21</v>
      </c>
      <c r="V618">
        <v>73</v>
      </c>
      <c r="W618">
        <v>68</v>
      </c>
      <c r="X618">
        <v>56</v>
      </c>
      <c r="Y618">
        <v>67</v>
      </c>
      <c r="Z618">
        <v>78</v>
      </c>
      <c r="AA618" t="s">
        <v>126</v>
      </c>
      <c r="AB618" t="s">
        <v>16</v>
      </c>
      <c r="AC618" t="s">
        <v>127</v>
      </c>
      <c r="AD618" t="s">
        <v>128</v>
      </c>
    </row>
    <row r="619" spans="1:30" x14ac:dyDescent="0.25">
      <c r="A619" t="s">
        <v>1435</v>
      </c>
      <c r="B619">
        <v>44835</v>
      </c>
      <c r="C619">
        <v>44837</v>
      </c>
      <c r="D619" t="s">
        <v>430</v>
      </c>
      <c r="E619">
        <v>17319</v>
      </c>
      <c r="F619">
        <v>645</v>
      </c>
      <c r="G619">
        <v>1</v>
      </c>
      <c r="H619">
        <v>268</v>
      </c>
      <c r="I619">
        <v>1</v>
      </c>
      <c r="J619">
        <v>199</v>
      </c>
      <c r="K619">
        <v>10</v>
      </c>
      <c r="L619">
        <v>21</v>
      </c>
      <c r="M619">
        <v>9</v>
      </c>
      <c r="N619">
        <v>51</v>
      </c>
      <c r="O619">
        <v>87</v>
      </c>
      <c r="P619">
        <v>284</v>
      </c>
      <c r="Q619">
        <v>43</v>
      </c>
      <c r="R619">
        <v>117</v>
      </c>
      <c r="S619">
        <v>287</v>
      </c>
      <c r="T619">
        <v>72</v>
      </c>
      <c r="U619">
        <v>32</v>
      </c>
      <c r="V619">
        <v>71</v>
      </c>
      <c r="W619">
        <v>60</v>
      </c>
      <c r="X619">
        <v>71</v>
      </c>
      <c r="Y619">
        <v>287</v>
      </c>
      <c r="Z619">
        <v>72</v>
      </c>
      <c r="AA619" t="s">
        <v>431</v>
      </c>
      <c r="AB619" t="s">
        <v>387</v>
      </c>
      <c r="AC619" t="s">
        <v>432</v>
      </c>
      <c r="AD619" t="s">
        <v>433</v>
      </c>
    </row>
    <row r="620" spans="1:30" x14ac:dyDescent="0.25">
      <c r="A620" t="s">
        <v>1435</v>
      </c>
      <c r="B620">
        <v>44835</v>
      </c>
      <c r="C620">
        <v>44837</v>
      </c>
      <c r="D620" t="s">
        <v>469</v>
      </c>
      <c r="E620">
        <v>7273</v>
      </c>
      <c r="F620">
        <v>350</v>
      </c>
      <c r="G620">
        <v>104</v>
      </c>
      <c r="H620">
        <v>177</v>
      </c>
      <c r="I620">
        <v>0</v>
      </c>
      <c r="J620">
        <v>172</v>
      </c>
      <c r="K620">
        <v>0</v>
      </c>
      <c r="L620">
        <v>31</v>
      </c>
      <c r="M620">
        <v>40</v>
      </c>
      <c r="N620">
        <v>65</v>
      </c>
      <c r="O620">
        <v>88</v>
      </c>
      <c r="P620">
        <v>178</v>
      </c>
      <c r="Q620">
        <v>10</v>
      </c>
      <c r="R620">
        <v>107</v>
      </c>
      <c r="S620">
        <v>176</v>
      </c>
      <c r="T620">
        <v>83</v>
      </c>
      <c r="U620">
        <v>8</v>
      </c>
      <c r="V620">
        <v>83</v>
      </c>
      <c r="W620">
        <v>81</v>
      </c>
      <c r="X620">
        <v>82</v>
      </c>
      <c r="Y620">
        <v>179</v>
      </c>
      <c r="Z620">
        <v>85</v>
      </c>
      <c r="AA620" t="s">
        <v>470</v>
      </c>
      <c r="AB620" t="s">
        <v>387</v>
      </c>
      <c r="AC620" t="s">
        <v>448</v>
      </c>
      <c r="AD620" t="s">
        <v>449</v>
      </c>
    </row>
    <row r="621" spans="1:30" x14ac:dyDescent="0.25">
      <c r="A621" t="s">
        <v>1435</v>
      </c>
      <c r="B621">
        <v>44835</v>
      </c>
      <c r="C621">
        <v>44837</v>
      </c>
      <c r="D621" t="s">
        <v>442</v>
      </c>
      <c r="E621">
        <v>20393</v>
      </c>
      <c r="F621">
        <v>856</v>
      </c>
      <c r="G621">
        <v>43</v>
      </c>
      <c r="H621">
        <v>365</v>
      </c>
      <c r="I621">
        <v>1</v>
      </c>
      <c r="J621">
        <v>280</v>
      </c>
      <c r="K621">
        <v>28</v>
      </c>
      <c r="L621">
        <v>45</v>
      </c>
      <c r="M621">
        <v>19</v>
      </c>
      <c r="N621">
        <v>142</v>
      </c>
      <c r="O621">
        <v>277</v>
      </c>
      <c r="P621">
        <v>376</v>
      </c>
      <c r="Q621">
        <v>37</v>
      </c>
      <c r="R621">
        <v>223</v>
      </c>
      <c r="S621">
        <v>379</v>
      </c>
      <c r="T621">
        <v>153</v>
      </c>
      <c r="U621">
        <v>14</v>
      </c>
      <c r="V621">
        <v>152</v>
      </c>
      <c r="W621">
        <v>148</v>
      </c>
      <c r="X621">
        <v>147</v>
      </c>
      <c r="Y621">
        <v>381</v>
      </c>
      <c r="Z621">
        <v>154</v>
      </c>
      <c r="AA621" t="s">
        <v>443</v>
      </c>
      <c r="AB621" t="s">
        <v>387</v>
      </c>
      <c r="AC621" t="s">
        <v>432</v>
      </c>
      <c r="AD621" t="s">
        <v>433</v>
      </c>
    </row>
    <row r="622" spans="1:30" x14ac:dyDescent="0.25">
      <c r="A622" t="s">
        <v>1435</v>
      </c>
      <c r="B622">
        <v>44835</v>
      </c>
      <c r="C622">
        <v>44837</v>
      </c>
      <c r="D622" t="s">
        <v>451</v>
      </c>
      <c r="E622">
        <v>8134</v>
      </c>
      <c r="F622">
        <v>373</v>
      </c>
      <c r="G622">
        <v>0</v>
      </c>
      <c r="H622">
        <v>52</v>
      </c>
      <c r="I622">
        <v>0</v>
      </c>
      <c r="J622">
        <v>274</v>
      </c>
      <c r="K622">
        <v>1</v>
      </c>
      <c r="L622">
        <v>2</v>
      </c>
      <c r="M622">
        <v>0</v>
      </c>
      <c r="N622">
        <v>3</v>
      </c>
      <c r="O622">
        <v>9</v>
      </c>
      <c r="P622">
        <v>63</v>
      </c>
      <c r="Q622">
        <v>5</v>
      </c>
      <c r="R622">
        <v>29</v>
      </c>
      <c r="S622">
        <v>61</v>
      </c>
      <c r="T622">
        <v>41</v>
      </c>
      <c r="U622">
        <v>8</v>
      </c>
      <c r="V622">
        <v>61</v>
      </c>
      <c r="W622">
        <v>57</v>
      </c>
      <c r="X622">
        <v>55</v>
      </c>
      <c r="Y622">
        <v>66</v>
      </c>
      <c r="Z622">
        <v>61</v>
      </c>
      <c r="AA622" t="s">
        <v>452</v>
      </c>
      <c r="AB622" t="s">
        <v>387</v>
      </c>
      <c r="AC622" t="s">
        <v>448</v>
      </c>
      <c r="AD622" t="s">
        <v>449</v>
      </c>
    </row>
    <row r="623" spans="1:30" x14ac:dyDescent="0.25">
      <c r="A623" t="s">
        <v>1435</v>
      </c>
      <c r="B623">
        <v>44835</v>
      </c>
      <c r="C623">
        <v>44837</v>
      </c>
      <c r="D623" t="s">
        <v>385</v>
      </c>
      <c r="E623">
        <v>10173</v>
      </c>
      <c r="F623">
        <v>460</v>
      </c>
      <c r="G623">
        <v>0</v>
      </c>
      <c r="H623">
        <v>71</v>
      </c>
      <c r="I623">
        <v>1</v>
      </c>
      <c r="J623">
        <v>183</v>
      </c>
      <c r="K623">
        <v>2</v>
      </c>
      <c r="L623">
        <v>1</v>
      </c>
      <c r="M623">
        <v>1</v>
      </c>
      <c r="N623">
        <v>15</v>
      </c>
      <c r="O623">
        <v>49</v>
      </c>
      <c r="P623">
        <v>73</v>
      </c>
      <c r="Q623">
        <v>4</v>
      </c>
      <c r="R623">
        <v>43</v>
      </c>
      <c r="S623">
        <v>77</v>
      </c>
      <c r="T623">
        <v>33</v>
      </c>
      <c r="U623">
        <v>1</v>
      </c>
      <c r="V623">
        <v>38</v>
      </c>
      <c r="W623">
        <v>37</v>
      </c>
      <c r="X623">
        <v>38</v>
      </c>
      <c r="Y623">
        <v>77</v>
      </c>
      <c r="Z623">
        <v>39</v>
      </c>
      <c r="AA623" t="s">
        <v>386</v>
      </c>
      <c r="AB623" t="s">
        <v>387</v>
      </c>
      <c r="AC623" t="s">
        <v>389</v>
      </c>
      <c r="AD623" t="s">
        <v>390</v>
      </c>
    </row>
    <row r="624" spans="1:30" x14ac:dyDescent="0.25">
      <c r="A624" t="s">
        <v>1435</v>
      </c>
      <c r="B624">
        <v>44835</v>
      </c>
      <c r="C624">
        <v>44837</v>
      </c>
      <c r="D624" t="s">
        <v>78</v>
      </c>
      <c r="E624">
        <v>7509</v>
      </c>
      <c r="F624">
        <v>272</v>
      </c>
      <c r="G624">
        <v>0</v>
      </c>
      <c r="H624">
        <v>140</v>
      </c>
      <c r="I624">
        <v>0</v>
      </c>
      <c r="J624">
        <v>46</v>
      </c>
      <c r="K624">
        <v>2</v>
      </c>
      <c r="L624">
        <v>1</v>
      </c>
      <c r="M624">
        <v>0</v>
      </c>
      <c r="N624">
        <v>6</v>
      </c>
      <c r="O624">
        <v>42</v>
      </c>
      <c r="P624">
        <v>141</v>
      </c>
      <c r="Q624">
        <v>22</v>
      </c>
      <c r="R624">
        <v>75</v>
      </c>
      <c r="S624">
        <v>144</v>
      </c>
      <c r="T624">
        <v>26</v>
      </c>
      <c r="U624">
        <v>3</v>
      </c>
      <c r="V624">
        <v>29</v>
      </c>
      <c r="W624">
        <v>30</v>
      </c>
      <c r="X624">
        <v>29</v>
      </c>
      <c r="Y624">
        <v>144</v>
      </c>
      <c r="Z624">
        <v>30</v>
      </c>
      <c r="AA624" t="s">
        <v>79</v>
      </c>
      <c r="AB624" t="s">
        <v>16</v>
      </c>
      <c r="AC624" t="s">
        <v>69</v>
      </c>
      <c r="AD624" t="s">
        <v>1583</v>
      </c>
    </row>
    <row r="625" spans="1:30" x14ac:dyDescent="0.25">
      <c r="A625" t="s">
        <v>1435</v>
      </c>
      <c r="B625">
        <v>44835</v>
      </c>
      <c r="C625">
        <v>44837</v>
      </c>
      <c r="D625" t="s">
        <v>546</v>
      </c>
      <c r="E625">
        <v>5733</v>
      </c>
      <c r="F625">
        <v>198</v>
      </c>
      <c r="G625">
        <v>1</v>
      </c>
      <c r="H625">
        <v>46</v>
      </c>
      <c r="I625">
        <v>0</v>
      </c>
      <c r="J625">
        <v>83</v>
      </c>
      <c r="K625">
        <v>3</v>
      </c>
      <c r="L625">
        <v>0</v>
      </c>
      <c r="M625">
        <v>1</v>
      </c>
      <c r="N625">
        <v>13</v>
      </c>
      <c r="O625">
        <v>30</v>
      </c>
      <c r="P625">
        <v>49</v>
      </c>
      <c r="Q625">
        <v>15</v>
      </c>
      <c r="R625">
        <v>55</v>
      </c>
      <c r="S625">
        <v>112</v>
      </c>
      <c r="T625">
        <v>31</v>
      </c>
      <c r="U625">
        <v>15</v>
      </c>
      <c r="V625">
        <v>38</v>
      </c>
      <c r="W625">
        <v>35</v>
      </c>
      <c r="X625">
        <v>34</v>
      </c>
      <c r="Y625">
        <v>120</v>
      </c>
      <c r="Z625">
        <v>38</v>
      </c>
      <c r="AA625" t="s">
        <v>1476</v>
      </c>
      <c r="AB625" t="s">
        <v>387</v>
      </c>
      <c r="AC625" t="s">
        <v>508</v>
      </c>
      <c r="AD625" t="s">
        <v>509</v>
      </c>
    </row>
    <row r="626" spans="1:30" x14ac:dyDescent="0.25">
      <c r="A626" t="s">
        <v>1435</v>
      </c>
      <c r="B626">
        <v>44835</v>
      </c>
      <c r="C626">
        <v>44837</v>
      </c>
      <c r="D626" t="s">
        <v>496</v>
      </c>
      <c r="E626">
        <v>7089</v>
      </c>
      <c r="F626">
        <v>343</v>
      </c>
      <c r="G626">
        <v>0</v>
      </c>
      <c r="H626">
        <v>87</v>
      </c>
      <c r="I626">
        <v>13</v>
      </c>
      <c r="J626">
        <v>156</v>
      </c>
      <c r="K626">
        <v>2</v>
      </c>
      <c r="L626">
        <v>0</v>
      </c>
      <c r="M626">
        <v>0</v>
      </c>
      <c r="N626">
        <v>1</v>
      </c>
      <c r="O626">
        <v>12</v>
      </c>
      <c r="P626">
        <v>85</v>
      </c>
      <c r="Q626">
        <v>4</v>
      </c>
      <c r="R626">
        <v>43</v>
      </c>
      <c r="S626">
        <v>87</v>
      </c>
      <c r="T626">
        <v>41</v>
      </c>
      <c r="U626">
        <v>3</v>
      </c>
      <c r="V626">
        <v>41</v>
      </c>
      <c r="W626">
        <v>40</v>
      </c>
      <c r="X626">
        <v>41</v>
      </c>
      <c r="Y626">
        <v>89</v>
      </c>
      <c r="Z626">
        <v>42</v>
      </c>
      <c r="AA626" t="s">
        <v>497</v>
      </c>
      <c r="AB626" t="s">
        <v>387</v>
      </c>
      <c r="AC626" t="s">
        <v>448</v>
      </c>
      <c r="AD626" t="s">
        <v>449</v>
      </c>
    </row>
    <row r="627" spans="1:30" x14ac:dyDescent="0.25">
      <c r="A627" t="s">
        <v>1435</v>
      </c>
      <c r="B627">
        <v>44835</v>
      </c>
      <c r="C627">
        <v>44837</v>
      </c>
      <c r="D627" t="s">
        <v>542</v>
      </c>
      <c r="E627">
        <v>3600</v>
      </c>
      <c r="F627">
        <v>108</v>
      </c>
      <c r="G627">
        <v>2</v>
      </c>
      <c r="H627">
        <v>25</v>
      </c>
      <c r="I627">
        <v>0</v>
      </c>
      <c r="J627">
        <v>79</v>
      </c>
      <c r="K627">
        <v>5</v>
      </c>
      <c r="L627">
        <v>11</v>
      </c>
      <c r="M627">
        <v>0</v>
      </c>
      <c r="N627">
        <v>21</v>
      </c>
      <c r="O627">
        <v>18</v>
      </c>
      <c r="P627">
        <v>25</v>
      </c>
      <c r="Q627">
        <v>5</v>
      </c>
      <c r="R627">
        <v>17</v>
      </c>
      <c r="S627">
        <v>25</v>
      </c>
      <c r="T627">
        <v>23</v>
      </c>
      <c r="U627">
        <v>9</v>
      </c>
      <c r="V627">
        <v>23</v>
      </c>
      <c r="W627">
        <v>22</v>
      </c>
      <c r="X627">
        <v>23</v>
      </c>
      <c r="Y627">
        <v>25</v>
      </c>
      <c r="Z627">
        <v>23</v>
      </c>
      <c r="AA627" t="s">
        <v>1475</v>
      </c>
      <c r="AB627" t="s">
        <v>387</v>
      </c>
      <c r="AC627" t="s">
        <v>508</v>
      </c>
      <c r="AD627" t="s">
        <v>509</v>
      </c>
    </row>
    <row r="628" spans="1:30" x14ac:dyDescent="0.25">
      <c r="A628" t="s">
        <v>1435</v>
      </c>
      <c r="B628">
        <v>44835</v>
      </c>
      <c r="C628">
        <v>44837</v>
      </c>
      <c r="D628" t="s">
        <v>56</v>
      </c>
      <c r="E628">
        <v>4598</v>
      </c>
      <c r="F628">
        <v>184</v>
      </c>
      <c r="G628">
        <v>25</v>
      </c>
      <c r="H628">
        <v>56</v>
      </c>
      <c r="I628">
        <v>4</v>
      </c>
      <c r="J628">
        <v>72</v>
      </c>
      <c r="K628">
        <v>5</v>
      </c>
      <c r="L628">
        <v>13</v>
      </c>
      <c r="M628">
        <v>31</v>
      </c>
      <c r="N628">
        <v>29</v>
      </c>
      <c r="O628">
        <v>42</v>
      </c>
      <c r="P628">
        <v>59</v>
      </c>
      <c r="Q628">
        <v>17</v>
      </c>
      <c r="R628">
        <v>48</v>
      </c>
      <c r="S628">
        <v>63</v>
      </c>
      <c r="T628">
        <v>36</v>
      </c>
      <c r="U628">
        <v>8</v>
      </c>
      <c r="V628">
        <v>37</v>
      </c>
      <c r="W628">
        <v>36</v>
      </c>
      <c r="X628">
        <v>34</v>
      </c>
      <c r="Y628">
        <v>63</v>
      </c>
      <c r="Z628">
        <v>37</v>
      </c>
    </row>
    <row r="629" spans="1:30" x14ac:dyDescent="0.25">
      <c r="A629" t="s">
        <v>1435</v>
      </c>
      <c r="B629">
        <v>44835</v>
      </c>
      <c r="C629">
        <v>44837</v>
      </c>
      <c r="D629" t="s">
        <v>576</v>
      </c>
      <c r="E629">
        <v>3935</v>
      </c>
      <c r="F629">
        <v>198</v>
      </c>
      <c r="G629">
        <v>1</v>
      </c>
      <c r="H629">
        <v>139</v>
      </c>
      <c r="I629">
        <v>0</v>
      </c>
      <c r="J629">
        <v>65</v>
      </c>
      <c r="K629">
        <v>19</v>
      </c>
      <c r="L629">
        <v>11</v>
      </c>
      <c r="M629">
        <v>29</v>
      </c>
      <c r="N629">
        <v>35</v>
      </c>
      <c r="O629">
        <v>3</v>
      </c>
      <c r="P629">
        <v>138</v>
      </c>
      <c r="Q629">
        <v>92</v>
      </c>
      <c r="R629">
        <v>62</v>
      </c>
      <c r="S629">
        <v>140</v>
      </c>
      <c r="T629">
        <v>47</v>
      </c>
      <c r="U629">
        <v>46</v>
      </c>
      <c r="V629">
        <v>55</v>
      </c>
      <c r="W629">
        <v>53</v>
      </c>
      <c r="X629">
        <v>55</v>
      </c>
      <c r="Y629">
        <v>140</v>
      </c>
      <c r="Z629">
        <v>55</v>
      </c>
      <c r="AA629" t="s">
        <v>577</v>
      </c>
      <c r="AB629" t="s">
        <v>387</v>
      </c>
      <c r="AC629" t="s">
        <v>508</v>
      </c>
      <c r="AD629" t="s">
        <v>509</v>
      </c>
    </row>
    <row r="630" spans="1:30" x14ac:dyDescent="0.25">
      <c r="A630" t="s">
        <v>1435</v>
      </c>
      <c r="B630">
        <v>44835</v>
      </c>
      <c r="C630">
        <v>44837</v>
      </c>
      <c r="D630" t="s">
        <v>57</v>
      </c>
      <c r="E630">
        <v>5847</v>
      </c>
      <c r="F630">
        <v>131</v>
      </c>
      <c r="G630">
        <v>0</v>
      </c>
      <c r="H630">
        <v>28</v>
      </c>
      <c r="I630">
        <v>0</v>
      </c>
      <c r="J630">
        <v>73</v>
      </c>
      <c r="K630">
        <v>0</v>
      </c>
      <c r="L630">
        <v>0</v>
      </c>
      <c r="M630">
        <v>0</v>
      </c>
      <c r="N630">
        <v>1</v>
      </c>
      <c r="O630">
        <v>9</v>
      </c>
      <c r="P630">
        <v>27</v>
      </c>
      <c r="Q630">
        <v>12</v>
      </c>
      <c r="R630">
        <v>14</v>
      </c>
      <c r="S630">
        <v>28</v>
      </c>
      <c r="T630">
        <v>14</v>
      </c>
      <c r="U630">
        <v>11</v>
      </c>
      <c r="V630">
        <v>22</v>
      </c>
      <c r="W630">
        <v>19</v>
      </c>
      <c r="X630">
        <v>22</v>
      </c>
      <c r="Y630">
        <v>28</v>
      </c>
      <c r="Z630">
        <v>23</v>
      </c>
      <c r="AA630" t="s">
        <v>58</v>
      </c>
      <c r="AB630" t="s">
        <v>16</v>
      </c>
      <c r="AC630" t="s">
        <v>41</v>
      </c>
      <c r="AD630" t="s">
        <v>42</v>
      </c>
    </row>
    <row r="631" spans="1:30" x14ac:dyDescent="0.25">
      <c r="A631" t="s">
        <v>1435</v>
      </c>
      <c r="B631">
        <v>44835</v>
      </c>
      <c r="C631">
        <v>44837</v>
      </c>
      <c r="D631" t="s">
        <v>457</v>
      </c>
      <c r="E631">
        <v>3600</v>
      </c>
      <c r="F631">
        <v>128</v>
      </c>
      <c r="G631">
        <v>5</v>
      </c>
      <c r="H631">
        <v>41</v>
      </c>
      <c r="I631">
        <v>0</v>
      </c>
      <c r="J631">
        <v>67</v>
      </c>
      <c r="K631">
        <v>0</v>
      </c>
      <c r="L631">
        <v>0</v>
      </c>
      <c r="M631">
        <v>3</v>
      </c>
      <c r="N631">
        <v>12</v>
      </c>
      <c r="O631">
        <v>28</v>
      </c>
      <c r="P631">
        <v>44</v>
      </c>
      <c r="Q631">
        <v>11</v>
      </c>
      <c r="R631">
        <v>31</v>
      </c>
      <c r="S631">
        <v>43</v>
      </c>
      <c r="T631">
        <v>27</v>
      </c>
      <c r="U631">
        <v>5</v>
      </c>
      <c r="V631">
        <v>39</v>
      </c>
      <c r="W631">
        <v>36</v>
      </c>
      <c r="X631">
        <v>37</v>
      </c>
      <c r="Y631">
        <v>44</v>
      </c>
      <c r="Z631">
        <v>39</v>
      </c>
      <c r="AA631" t="s">
        <v>458</v>
      </c>
      <c r="AB631" t="s">
        <v>387</v>
      </c>
      <c r="AC631" t="s">
        <v>448</v>
      </c>
      <c r="AD631" t="s">
        <v>449</v>
      </c>
    </row>
    <row r="632" spans="1:30" x14ac:dyDescent="0.25">
      <c r="A632" t="s">
        <v>1435</v>
      </c>
      <c r="B632">
        <v>44835</v>
      </c>
      <c r="C632">
        <v>44837</v>
      </c>
      <c r="D632" t="s">
        <v>550</v>
      </c>
      <c r="E632">
        <v>4500</v>
      </c>
      <c r="F632">
        <v>224</v>
      </c>
      <c r="G632">
        <v>1</v>
      </c>
      <c r="H632">
        <v>91</v>
      </c>
      <c r="I632">
        <v>0</v>
      </c>
      <c r="J632">
        <v>101</v>
      </c>
      <c r="K632">
        <v>3</v>
      </c>
      <c r="L632">
        <v>3</v>
      </c>
      <c r="M632">
        <v>1</v>
      </c>
      <c r="N632">
        <v>31</v>
      </c>
      <c r="O632">
        <v>31</v>
      </c>
      <c r="P632">
        <v>92</v>
      </c>
      <c r="Q632">
        <v>33</v>
      </c>
      <c r="R632">
        <v>60</v>
      </c>
      <c r="S632">
        <v>92</v>
      </c>
      <c r="T632">
        <v>19</v>
      </c>
      <c r="U632">
        <v>19</v>
      </c>
      <c r="V632">
        <v>31</v>
      </c>
      <c r="W632">
        <v>32</v>
      </c>
      <c r="X632">
        <v>31</v>
      </c>
      <c r="Y632">
        <v>92</v>
      </c>
      <c r="Z632">
        <v>32</v>
      </c>
      <c r="AA632" t="s">
        <v>551</v>
      </c>
      <c r="AB632" t="s">
        <v>387</v>
      </c>
      <c r="AC632" t="s">
        <v>508</v>
      </c>
      <c r="AD632" t="s">
        <v>509</v>
      </c>
    </row>
    <row r="633" spans="1:30" x14ac:dyDescent="0.25">
      <c r="A633" t="s">
        <v>1435</v>
      </c>
      <c r="B633">
        <v>44835</v>
      </c>
      <c r="C633">
        <v>44837</v>
      </c>
      <c r="D633" t="s">
        <v>115</v>
      </c>
      <c r="E633">
        <v>9318</v>
      </c>
      <c r="F633">
        <v>303</v>
      </c>
      <c r="G633">
        <v>5</v>
      </c>
      <c r="H633">
        <v>126</v>
      </c>
      <c r="I633">
        <v>2</v>
      </c>
      <c r="J633">
        <v>78</v>
      </c>
      <c r="K633">
        <v>7</v>
      </c>
      <c r="L633">
        <v>3</v>
      </c>
      <c r="M633">
        <v>1</v>
      </c>
      <c r="N633">
        <v>20</v>
      </c>
      <c r="O633">
        <v>91</v>
      </c>
      <c r="P633">
        <v>126</v>
      </c>
      <c r="Q633">
        <v>10</v>
      </c>
      <c r="R633">
        <v>53</v>
      </c>
      <c r="S633">
        <v>127</v>
      </c>
      <c r="T633">
        <v>32</v>
      </c>
      <c r="U633">
        <v>10</v>
      </c>
      <c r="V633">
        <v>36</v>
      </c>
      <c r="W633">
        <v>36</v>
      </c>
      <c r="X633">
        <v>33</v>
      </c>
      <c r="Y633">
        <v>127</v>
      </c>
      <c r="Z633">
        <v>36</v>
      </c>
      <c r="AA633" t="s">
        <v>116</v>
      </c>
      <c r="AB633" t="s">
        <v>16</v>
      </c>
      <c r="AC633" t="s">
        <v>90</v>
      </c>
      <c r="AD633" t="s">
        <v>91</v>
      </c>
    </row>
    <row r="634" spans="1:30" x14ac:dyDescent="0.25">
      <c r="A634" t="s">
        <v>1435</v>
      </c>
      <c r="B634">
        <v>44835</v>
      </c>
      <c r="C634">
        <v>44837</v>
      </c>
      <c r="D634" t="s">
        <v>406</v>
      </c>
      <c r="E634">
        <v>6885</v>
      </c>
      <c r="F634">
        <v>245</v>
      </c>
      <c r="G634">
        <v>13</v>
      </c>
      <c r="H634">
        <v>92</v>
      </c>
      <c r="I634">
        <v>0</v>
      </c>
      <c r="J634">
        <v>84</v>
      </c>
      <c r="K634">
        <v>3</v>
      </c>
      <c r="L634">
        <v>3</v>
      </c>
      <c r="M634">
        <v>8</v>
      </c>
      <c r="N634">
        <v>26</v>
      </c>
      <c r="O634">
        <v>36</v>
      </c>
      <c r="P634">
        <v>88</v>
      </c>
      <c r="Q634">
        <v>51</v>
      </c>
      <c r="R634">
        <v>48</v>
      </c>
      <c r="S634">
        <v>89</v>
      </c>
      <c r="T634">
        <v>32</v>
      </c>
      <c r="U634">
        <v>23</v>
      </c>
      <c r="V634">
        <v>34</v>
      </c>
      <c r="W634">
        <v>34</v>
      </c>
      <c r="X634">
        <v>26</v>
      </c>
      <c r="Y634">
        <v>93</v>
      </c>
      <c r="Z634">
        <v>34</v>
      </c>
      <c r="AA634" t="s">
        <v>407</v>
      </c>
      <c r="AB634" t="s">
        <v>387</v>
      </c>
      <c r="AC634" t="s">
        <v>389</v>
      </c>
      <c r="AD634" t="s">
        <v>390</v>
      </c>
    </row>
    <row r="635" spans="1:30" x14ac:dyDescent="0.25">
      <c r="A635" t="s">
        <v>1435</v>
      </c>
      <c r="B635">
        <v>44835</v>
      </c>
      <c r="C635">
        <v>44837</v>
      </c>
      <c r="D635" t="s">
        <v>147</v>
      </c>
      <c r="E635">
        <v>7053</v>
      </c>
      <c r="F635">
        <v>303</v>
      </c>
      <c r="G635">
        <v>2</v>
      </c>
      <c r="H635">
        <v>51</v>
      </c>
      <c r="I635">
        <v>0</v>
      </c>
      <c r="J635">
        <v>141</v>
      </c>
      <c r="K635">
        <v>3</v>
      </c>
      <c r="L635">
        <v>0</v>
      </c>
      <c r="M635">
        <v>2</v>
      </c>
      <c r="N635">
        <v>8</v>
      </c>
      <c r="O635">
        <v>40</v>
      </c>
      <c r="P635">
        <v>50</v>
      </c>
      <c r="Q635">
        <v>10</v>
      </c>
      <c r="R635">
        <v>34</v>
      </c>
      <c r="S635">
        <v>54</v>
      </c>
      <c r="T635">
        <v>10</v>
      </c>
      <c r="U635">
        <v>2</v>
      </c>
      <c r="V635">
        <v>13</v>
      </c>
      <c r="W635">
        <v>13</v>
      </c>
      <c r="X635">
        <v>13</v>
      </c>
      <c r="Y635">
        <v>55</v>
      </c>
      <c r="Z635">
        <v>14</v>
      </c>
      <c r="AA635" t="s">
        <v>148</v>
      </c>
      <c r="AB635" t="s">
        <v>16</v>
      </c>
      <c r="AC635" t="s">
        <v>127</v>
      </c>
      <c r="AD635" t="s">
        <v>128</v>
      </c>
    </row>
    <row r="636" spans="1:30" x14ac:dyDescent="0.25">
      <c r="A636" t="s">
        <v>1435</v>
      </c>
      <c r="B636">
        <v>44835</v>
      </c>
      <c r="C636">
        <v>44837</v>
      </c>
      <c r="D636" t="s">
        <v>110</v>
      </c>
      <c r="E636">
        <v>5007</v>
      </c>
      <c r="F636">
        <v>149</v>
      </c>
      <c r="G636">
        <v>32</v>
      </c>
      <c r="H636">
        <v>46</v>
      </c>
      <c r="I636">
        <v>1</v>
      </c>
      <c r="J636">
        <v>33</v>
      </c>
      <c r="K636">
        <v>1</v>
      </c>
      <c r="L636">
        <v>1</v>
      </c>
      <c r="M636">
        <v>5</v>
      </c>
      <c r="N636">
        <v>8</v>
      </c>
      <c r="O636">
        <v>27</v>
      </c>
      <c r="P636">
        <v>45</v>
      </c>
      <c r="Q636">
        <v>11</v>
      </c>
      <c r="R636">
        <v>35</v>
      </c>
      <c r="S636">
        <v>48</v>
      </c>
      <c r="T636">
        <v>5</v>
      </c>
      <c r="U636">
        <v>2</v>
      </c>
      <c r="V636">
        <v>9</v>
      </c>
      <c r="W636">
        <v>10</v>
      </c>
      <c r="X636">
        <v>10</v>
      </c>
      <c r="Y636">
        <v>48</v>
      </c>
      <c r="Z636">
        <v>10</v>
      </c>
      <c r="AA636" t="s">
        <v>111</v>
      </c>
      <c r="AB636" t="s">
        <v>16</v>
      </c>
      <c r="AC636" t="s">
        <v>90</v>
      </c>
      <c r="AD636" t="s">
        <v>91</v>
      </c>
    </row>
    <row r="637" spans="1:30" x14ac:dyDescent="0.25">
      <c r="A637" t="s">
        <v>1435</v>
      </c>
      <c r="B637">
        <v>44835</v>
      </c>
      <c r="C637">
        <v>44837</v>
      </c>
      <c r="D637" t="s">
        <v>105</v>
      </c>
      <c r="E637">
        <v>6044</v>
      </c>
      <c r="F637">
        <v>218</v>
      </c>
      <c r="G637">
        <v>20</v>
      </c>
      <c r="H637">
        <v>79</v>
      </c>
      <c r="I637">
        <v>0</v>
      </c>
      <c r="J637">
        <v>80</v>
      </c>
      <c r="K637">
        <v>3</v>
      </c>
      <c r="L637">
        <v>1</v>
      </c>
      <c r="M637">
        <v>4</v>
      </c>
      <c r="N637">
        <v>7</v>
      </c>
      <c r="O637">
        <v>7</v>
      </c>
      <c r="P637">
        <v>79</v>
      </c>
      <c r="Q637">
        <v>5</v>
      </c>
      <c r="R637">
        <v>25</v>
      </c>
      <c r="S637">
        <v>80</v>
      </c>
      <c r="T637">
        <v>19</v>
      </c>
      <c r="U637">
        <v>2</v>
      </c>
      <c r="V637">
        <v>21</v>
      </c>
      <c r="W637">
        <v>18</v>
      </c>
      <c r="X637">
        <v>22</v>
      </c>
      <c r="Y637">
        <v>80</v>
      </c>
      <c r="Z637">
        <v>22</v>
      </c>
      <c r="AA637" t="s">
        <v>106</v>
      </c>
      <c r="AB637" t="s">
        <v>16</v>
      </c>
      <c r="AC637" t="s">
        <v>90</v>
      </c>
      <c r="AD637" t="s">
        <v>91</v>
      </c>
    </row>
    <row r="638" spans="1:30" x14ac:dyDescent="0.25">
      <c r="A638" t="s">
        <v>1435</v>
      </c>
      <c r="B638">
        <v>44835</v>
      </c>
      <c r="C638">
        <v>44837</v>
      </c>
      <c r="D638" t="s">
        <v>100</v>
      </c>
      <c r="E638">
        <v>3192</v>
      </c>
      <c r="F638">
        <v>93</v>
      </c>
      <c r="G638">
        <v>7</v>
      </c>
      <c r="H638">
        <v>25</v>
      </c>
      <c r="I638">
        <v>0</v>
      </c>
      <c r="J638">
        <v>36</v>
      </c>
      <c r="K638">
        <v>0</v>
      </c>
      <c r="L638">
        <v>0</v>
      </c>
      <c r="M638">
        <v>2</v>
      </c>
      <c r="N638">
        <v>3</v>
      </c>
      <c r="O638">
        <v>11</v>
      </c>
      <c r="P638">
        <v>25</v>
      </c>
      <c r="Q638">
        <v>15</v>
      </c>
      <c r="R638">
        <v>13</v>
      </c>
      <c r="S638">
        <v>26</v>
      </c>
      <c r="T638">
        <v>4</v>
      </c>
      <c r="U638">
        <v>3</v>
      </c>
      <c r="V638">
        <v>6</v>
      </c>
      <c r="W638">
        <v>6</v>
      </c>
      <c r="X638">
        <v>5</v>
      </c>
      <c r="Y638">
        <v>26</v>
      </c>
      <c r="Z638">
        <v>6</v>
      </c>
      <c r="AA638" t="s">
        <v>101</v>
      </c>
      <c r="AB638" t="s">
        <v>16</v>
      </c>
      <c r="AC638" t="s">
        <v>90</v>
      </c>
      <c r="AD638" t="s">
        <v>91</v>
      </c>
    </row>
    <row r="639" spans="1:30" x14ac:dyDescent="0.25">
      <c r="A639" t="s">
        <v>1435</v>
      </c>
      <c r="B639">
        <v>44835</v>
      </c>
      <c r="C639">
        <v>44837</v>
      </c>
      <c r="D639" t="s">
        <v>74</v>
      </c>
      <c r="E639">
        <v>19676</v>
      </c>
      <c r="F639">
        <v>628</v>
      </c>
      <c r="G639">
        <v>6</v>
      </c>
      <c r="H639">
        <v>168</v>
      </c>
      <c r="I639">
        <v>8</v>
      </c>
      <c r="J639">
        <v>186</v>
      </c>
      <c r="K639">
        <v>50</v>
      </c>
      <c r="L639">
        <v>23</v>
      </c>
      <c r="M639">
        <v>2</v>
      </c>
      <c r="N639">
        <v>99</v>
      </c>
      <c r="O639">
        <v>43</v>
      </c>
      <c r="P639">
        <v>178</v>
      </c>
      <c r="Q639">
        <v>27</v>
      </c>
      <c r="R639">
        <v>92</v>
      </c>
      <c r="S639">
        <v>182</v>
      </c>
      <c r="T639">
        <v>100</v>
      </c>
      <c r="U639">
        <v>22</v>
      </c>
      <c r="V639">
        <v>100</v>
      </c>
      <c r="W639">
        <v>99</v>
      </c>
      <c r="X639">
        <v>100</v>
      </c>
      <c r="Y639">
        <v>182</v>
      </c>
      <c r="Z639">
        <v>102</v>
      </c>
      <c r="AA639" t="s">
        <v>1412</v>
      </c>
      <c r="AB639" t="s">
        <v>16</v>
      </c>
      <c r="AC639" t="s">
        <v>69</v>
      </c>
      <c r="AD639" t="s">
        <v>1583</v>
      </c>
    </row>
    <row r="640" spans="1:30" x14ac:dyDescent="0.25">
      <c r="A640" t="s">
        <v>1435</v>
      </c>
      <c r="B640">
        <v>44835</v>
      </c>
      <c r="C640">
        <v>44837</v>
      </c>
      <c r="D640" t="s">
        <v>481</v>
      </c>
      <c r="E640">
        <v>3461</v>
      </c>
      <c r="F640">
        <v>138</v>
      </c>
      <c r="G640">
        <v>0</v>
      </c>
      <c r="H640">
        <v>22</v>
      </c>
      <c r="I640">
        <v>0</v>
      </c>
      <c r="J640">
        <v>51</v>
      </c>
      <c r="K640">
        <v>0</v>
      </c>
      <c r="L640">
        <v>0</v>
      </c>
      <c r="M640">
        <v>0</v>
      </c>
      <c r="N640">
        <v>0</v>
      </c>
      <c r="O640">
        <v>0</v>
      </c>
      <c r="P640">
        <v>22</v>
      </c>
      <c r="Q640">
        <v>1</v>
      </c>
      <c r="R640">
        <v>5</v>
      </c>
      <c r="S640">
        <v>20</v>
      </c>
      <c r="T640">
        <v>0</v>
      </c>
      <c r="U640">
        <v>1</v>
      </c>
      <c r="V640">
        <v>2</v>
      </c>
      <c r="W640">
        <v>4</v>
      </c>
      <c r="X640">
        <v>4</v>
      </c>
      <c r="Y640">
        <v>22</v>
      </c>
      <c r="Z640">
        <v>4</v>
      </c>
      <c r="AA640" t="s">
        <v>482</v>
      </c>
      <c r="AB640" t="s">
        <v>387</v>
      </c>
      <c r="AC640" t="s">
        <v>448</v>
      </c>
      <c r="AD640" t="s">
        <v>449</v>
      </c>
    </row>
    <row r="641" spans="1:30" x14ac:dyDescent="0.25">
      <c r="A641" t="s">
        <v>1435</v>
      </c>
      <c r="B641">
        <v>44835</v>
      </c>
      <c r="C641">
        <v>44837</v>
      </c>
      <c r="D641" t="s">
        <v>67</v>
      </c>
      <c r="E641">
        <v>5181</v>
      </c>
      <c r="F641">
        <v>136</v>
      </c>
      <c r="G641">
        <v>27</v>
      </c>
      <c r="H641">
        <v>32</v>
      </c>
      <c r="I641">
        <v>7</v>
      </c>
      <c r="J641">
        <v>36</v>
      </c>
      <c r="K641">
        <v>0</v>
      </c>
      <c r="L641">
        <v>1</v>
      </c>
      <c r="M641">
        <v>2</v>
      </c>
      <c r="N641">
        <v>2</v>
      </c>
      <c r="O641">
        <v>40</v>
      </c>
      <c r="P641">
        <v>42</v>
      </c>
      <c r="Q641">
        <v>45</v>
      </c>
      <c r="R641">
        <v>32</v>
      </c>
      <c r="S641">
        <v>122</v>
      </c>
      <c r="T641">
        <v>4</v>
      </c>
      <c r="U641">
        <v>2</v>
      </c>
      <c r="V641">
        <v>4</v>
      </c>
      <c r="W641">
        <v>5</v>
      </c>
      <c r="X641">
        <v>4</v>
      </c>
      <c r="Y641">
        <v>131</v>
      </c>
      <c r="Z641">
        <v>5</v>
      </c>
      <c r="AA641" t="s">
        <v>68</v>
      </c>
      <c r="AB641" t="s">
        <v>16</v>
      </c>
      <c r="AC641" t="s">
        <v>69</v>
      </c>
      <c r="AD641" t="s">
        <v>1583</v>
      </c>
    </row>
    <row r="642" spans="1:30" x14ac:dyDescent="0.25">
      <c r="A642" t="s">
        <v>1435</v>
      </c>
      <c r="B642">
        <v>44835</v>
      </c>
      <c r="C642">
        <v>44837</v>
      </c>
      <c r="D642" t="s">
        <v>137</v>
      </c>
      <c r="E642">
        <v>5351</v>
      </c>
      <c r="F642">
        <v>207</v>
      </c>
      <c r="G642">
        <v>18</v>
      </c>
      <c r="H642">
        <v>110</v>
      </c>
      <c r="I642">
        <v>1</v>
      </c>
      <c r="J642">
        <v>82</v>
      </c>
      <c r="K642">
        <v>2</v>
      </c>
      <c r="L642">
        <v>2</v>
      </c>
      <c r="M642">
        <v>9</v>
      </c>
      <c r="N642">
        <v>7</v>
      </c>
      <c r="O642">
        <v>20</v>
      </c>
      <c r="P642">
        <v>107</v>
      </c>
      <c r="Q642">
        <v>14</v>
      </c>
      <c r="R642">
        <v>57</v>
      </c>
      <c r="S642">
        <v>111</v>
      </c>
      <c r="T642">
        <v>13</v>
      </c>
      <c r="U642">
        <v>4</v>
      </c>
      <c r="V642">
        <v>31</v>
      </c>
      <c r="W642">
        <v>30</v>
      </c>
      <c r="X642">
        <v>32</v>
      </c>
      <c r="Y642">
        <v>111</v>
      </c>
      <c r="Z642">
        <v>35</v>
      </c>
      <c r="AA642" t="s">
        <v>138</v>
      </c>
      <c r="AB642" t="s">
        <v>16</v>
      </c>
      <c r="AC642" t="s">
        <v>127</v>
      </c>
      <c r="AD642" t="s">
        <v>128</v>
      </c>
    </row>
    <row r="643" spans="1:30" x14ac:dyDescent="0.25">
      <c r="A643" t="s">
        <v>1435</v>
      </c>
      <c r="B643">
        <v>44835</v>
      </c>
      <c r="C643">
        <v>44837</v>
      </c>
      <c r="D643" t="s">
        <v>412</v>
      </c>
      <c r="E643">
        <v>4019</v>
      </c>
      <c r="F643">
        <v>117</v>
      </c>
      <c r="G643">
        <v>0</v>
      </c>
      <c r="H643">
        <v>47</v>
      </c>
      <c r="I643">
        <v>0</v>
      </c>
      <c r="J643">
        <v>49</v>
      </c>
      <c r="K643">
        <v>1</v>
      </c>
      <c r="L643">
        <v>0</v>
      </c>
      <c r="M643">
        <v>0</v>
      </c>
      <c r="N643">
        <v>8</v>
      </c>
      <c r="O643">
        <v>38</v>
      </c>
      <c r="P643">
        <v>48</v>
      </c>
      <c r="Q643">
        <v>6</v>
      </c>
      <c r="R643">
        <v>16</v>
      </c>
      <c r="S643">
        <v>55</v>
      </c>
      <c r="T643">
        <v>25</v>
      </c>
      <c r="U643">
        <v>4</v>
      </c>
      <c r="V643">
        <v>29</v>
      </c>
      <c r="W643">
        <v>25</v>
      </c>
      <c r="X643">
        <v>26</v>
      </c>
      <c r="Y643">
        <v>55</v>
      </c>
      <c r="Z643">
        <v>29</v>
      </c>
      <c r="AA643" t="s">
        <v>413</v>
      </c>
      <c r="AB643" t="s">
        <v>387</v>
      </c>
      <c r="AC643" t="s">
        <v>389</v>
      </c>
      <c r="AD643" t="s">
        <v>390</v>
      </c>
    </row>
    <row r="644" spans="1:30" x14ac:dyDescent="0.25">
      <c r="A644" t="s">
        <v>1435</v>
      </c>
      <c r="B644">
        <v>44835</v>
      </c>
      <c r="C644">
        <v>44837</v>
      </c>
      <c r="D644" t="s">
        <v>142</v>
      </c>
      <c r="E644">
        <v>9571</v>
      </c>
      <c r="F644">
        <v>374</v>
      </c>
      <c r="G644">
        <v>4</v>
      </c>
      <c r="H644">
        <v>58</v>
      </c>
      <c r="I644">
        <v>3</v>
      </c>
      <c r="J644">
        <v>149</v>
      </c>
      <c r="K644">
        <v>9</v>
      </c>
      <c r="L644">
        <v>10</v>
      </c>
      <c r="M644">
        <v>14</v>
      </c>
      <c r="N644">
        <v>31</v>
      </c>
      <c r="O644">
        <v>38</v>
      </c>
      <c r="P644">
        <v>61</v>
      </c>
      <c r="Q644">
        <v>19</v>
      </c>
      <c r="R644">
        <v>38</v>
      </c>
      <c r="S644">
        <v>66</v>
      </c>
      <c r="T644">
        <v>43</v>
      </c>
      <c r="U644">
        <v>19</v>
      </c>
      <c r="V644">
        <v>47</v>
      </c>
      <c r="W644">
        <v>43</v>
      </c>
      <c r="X644">
        <v>45</v>
      </c>
      <c r="Y644">
        <v>67</v>
      </c>
      <c r="Z644">
        <v>48</v>
      </c>
      <c r="AA644" t="s">
        <v>143</v>
      </c>
      <c r="AB644" t="s">
        <v>16</v>
      </c>
      <c r="AC644" t="s">
        <v>127</v>
      </c>
      <c r="AD644" t="s">
        <v>128</v>
      </c>
    </row>
    <row r="645" spans="1:30" x14ac:dyDescent="0.25">
      <c r="A645" t="s">
        <v>1435</v>
      </c>
      <c r="B645">
        <v>44835</v>
      </c>
      <c r="C645">
        <v>44837</v>
      </c>
      <c r="D645" t="s">
        <v>555</v>
      </c>
      <c r="E645">
        <v>5207</v>
      </c>
      <c r="F645">
        <v>216</v>
      </c>
      <c r="G645">
        <v>11</v>
      </c>
      <c r="H645">
        <v>73</v>
      </c>
      <c r="I645">
        <v>0</v>
      </c>
      <c r="J645">
        <v>73</v>
      </c>
      <c r="K645">
        <v>17</v>
      </c>
      <c r="L645">
        <v>2</v>
      </c>
      <c r="M645">
        <v>12</v>
      </c>
      <c r="N645">
        <v>38</v>
      </c>
      <c r="O645">
        <v>10</v>
      </c>
      <c r="P645">
        <v>97</v>
      </c>
      <c r="Q645">
        <v>9</v>
      </c>
      <c r="R645">
        <v>60</v>
      </c>
      <c r="S645">
        <v>99</v>
      </c>
      <c r="T645">
        <v>44</v>
      </c>
      <c r="U645">
        <v>7</v>
      </c>
      <c r="V645">
        <v>46</v>
      </c>
      <c r="W645">
        <v>46</v>
      </c>
      <c r="X645">
        <v>43</v>
      </c>
      <c r="Y645">
        <v>99</v>
      </c>
      <c r="Z645">
        <v>46</v>
      </c>
      <c r="AA645" t="s">
        <v>1450</v>
      </c>
      <c r="AB645" t="s">
        <v>387</v>
      </c>
      <c r="AC645" t="s">
        <v>508</v>
      </c>
      <c r="AD645" t="s">
        <v>509</v>
      </c>
    </row>
    <row r="646" spans="1:30" x14ac:dyDescent="0.25">
      <c r="A646" t="s">
        <v>1435</v>
      </c>
      <c r="B646">
        <v>44835</v>
      </c>
      <c r="C646">
        <v>44837</v>
      </c>
      <c r="D646" t="s">
        <v>515</v>
      </c>
      <c r="E646">
        <v>4535</v>
      </c>
      <c r="F646">
        <v>200</v>
      </c>
      <c r="G646">
        <v>0</v>
      </c>
      <c r="H646">
        <v>13</v>
      </c>
      <c r="I646">
        <v>0</v>
      </c>
      <c r="J646">
        <v>104</v>
      </c>
      <c r="K646">
        <v>0</v>
      </c>
      <c r="L646">
        <v>0</v>
      </c>
      <c r="M646">
        <v>0</v>
      </c>
      <c r="N646">
        <v>2</v>
      </c>
      <c r="O646">
        <v>2</v>
      </c>
      <c r="P646">
        <v>43</v>
      </c>
      <c r="Q646">
        <v>0</v>
      </c>
      <c r="R646">
        <v>21</v>
      </c>
      <c r="S646">
        <v>43</v>
      </c>
      <c r="T646">
        <v>4</v>
      </c>
      <c r="U646">
        <v>2</v>
      </c>
      <c r="V646">
        <v>37</v>
      </c>
      <c r="W646">
        <v>37</v>
      </c>
      <c r="X646">
        <v>36</v>
      </c>
      <c r="Y646">
        <v>44</v>
      </c>
      <c r="Z646">
        <v>37</v>
      </c>
      <c r="AA646" t="s">
        <v>1598</v>
      </c>
      <c r="AB646" t="s">
        <v>387</v>
      </c>
      <c r="AC646" t="s">
        <v>508</v>
      </c>
      <c r="AD646" t="s">
        <v>509</v>
      </c>
    </row>
    <row r="647" spans="1:30" x14ac:dyDescent="0.25">
      <c r="A647" t="s">
        <v>1435</v>
      </c>
      <c r="B647">
        <v>44835</v>
      </c>
      <c r="C647">
        <v>44837</v>
      </c>
      <c r="D647" t="s">
        <v>501</v>
      </c>
      <c r="E647">
        <v>2895</v>
      </c>
      <c r="F647">
        <v>118</v>
      </c>
      <c r="G647">
        <v>38</v>
      </c>
      <c r="H647">
        <v>47</v>
      </c>
      <c r="I647">
        <v>0</v>
      </c>
      <c r="J647">
        <v>47</v>
      </c>
      <c r="K647">
        <v>3</v>
      </c>
      <c r="L647">
        <v>1</v>
      </c>
      <c r="M647">
        <v>20</v>
      </c>
      <c r="N647">
        <v>22</v>
      </c>
      <c r="O647">
        <v>36</v>
      </c>
      <c r="P647">
        <v>46</v>
      </c>
      <c r="Q647">
        <v>27</v>
      </c>
      <c r="R647">
        <v>34</v>
      </c>
      <c r="S647">
        <v>47</v>
      </c>
      <c r="T647">
        <v>22</v>
      </c>
      <c r="U647">
        <v>12</v>
      </c>
      <c r="V647">
        <v>23</v>
      </c>
      <c r="W647">
        <v>20</v>
      </c>
      <c r="X647">
        <v>23</v>
      </c>
      <c r="Y647">
        <v>48</v>
      </c>
      <c r="Z647">
        <v>23</v>
      </c>
      <c r="AA647" t="s">
        <v>502</v>
      </c>
      <c r="AB647" t="s">
        <v>387</v>
      </c>
      <c r="AC647" t="s">
        <v>448</v>
      </c>
      <c r="AD647" t="s">
        <v>449</v>
      </c>
    </row>
    <row r="648" spans="1:30" x14ac:dyDescent="0.25">
      <c r="A648" t="s">
        <v>1435</v>
      </c>
      <c r="B648">
        <v>44835</v>
      </c>
      <c r="C648">
        <v>44837</v>
      </c>
      <c r="D648" t="s">
        <v>571</v>
      </c>
      <c r="E648">
        <v>3306</v>
      </c>
      <c r="F648">
        <v>157</v>
      </c>
      <c r="G648">
        <v>0</v>
      </c>
      <c r="H648">
        <v>26</v>
      </c>
      <c r="I648">
        <v>0</v>
      </c>
      <c r="J648">
        <v>49</v>
      </c>
      <c r="K648">
        <v>0</v>
      </c>
      <c r="L648">
        <v>0</v>
      </c>
      <c r="M648">
        <v>0</v>
      </c>
      <c r="N648">
        <v>0</v>
      </c>
      <c r="O648">
        <v>16</v>
      </c>
      <c r="P648">
        <v>46</v>
      </c>
      <c r="Q648">
        <v>5</v>
      </c>
      <c r="R648">
        <v>24</v>
      </c>
      <c r="S648">
        <v>47</v>
      </c>
      <c r="T648">
        <v>0</v>
      </c>
      <c r="U648">
        <v>0</v>
      </c>
      <c r="V648">
        <v>4</v>
      </c>
      <c r="W648">
        <v>4</v>
      </c>
      <c r="X648">
        <v>4</v>
      </c>
      <c r="Y648">
        <v>47</v>
      </c>
      <c r="Z648">
        <v>4</v>
      </c>
      <c r="AA648" t="s">
        <v>572</v>
      </c>
      <c r="AB648" t="s">
        <v>387</v>
      </c>
      <c r="AC648" t="s">
        <v>508</v>
      </c>
      <c r="AD648" t="s">
        <v>509</v>
      </c>
    </row>
    <row r="649" spans="1:30" x14ac:dyDescent="0.25">
      <c r="A649" t="s">
        <v>1435</v>
      </c>
      <c r="B649">
        <v>44835</v>
      </c>
      <c r="C649">
        <v>44837</v>
      </c>
      <c r="D649" t="s">
        <v>513</v>
      </c>
      <c r="E649">
        <v>9591</v>
      </c>
      <c r="F649">
        <v>400</v>
      </c>
      <c r="G649">
        <v>0</v>
      </c>
      <c r="H649">
        <v>129</v>
      </c>
      <c r="I649">
        <v>0</v>
      </c>
      <c r="J649">
        <v>108</v>
      </c>
      <c r="K649">
        <v>15</v>
      </c>
      <c r="L649">
        <v>25</v>
      </c>
      <c r="M649">
        <v>0</v>
      </c>
      <c r="N649">
        <v>23</v>
      </c>
      <c r="O649">
        <v>53</v>
      </c>
      <c r="P649">
        <v>133</v>
      </c>
      <c r="Q649">
        <v>47</v>
      </c>
      <c r="R649">
        <v>82</v>
      </c>
      <c r="S649">
        <v>135</v>
      </c>
      <c r="T649">
        <v>33</v>
      </c>
      <c r="U649">
        <v>44</v>
      </c>
      <c r="V649">
        <v>74</v>
      </c>
      <c r="W649">
        <v>74</v>
      </c>
      <c r="X649">
        <v>68</v>
      </c>
      <c r="Y649">
        <v>136</v>
      </c>
      <c r="Z649">
        <v>74</v>
      </c>
      <c r="AA649" t="s">
        <v>514</v>
      </c>
      <c r="AB649" t="s">
        <v>387</v>
      </c>
      <c r="AC649" t="s">
        <v>508</v>
      </c>
      <c r="AD649" t="s">
        <v>509</v>
      </c>
    </row>
    <row r="650" spans="1:30" x14ac:dyDescent="0.25">
      <c r="A650" t="s">
        <v>1435</v>
      </c>
      <c r="B650">
        <v>44835</v>
      </c>
      <c r="C650">
        <v>44837</v>
      </c>
      <c r="D650" t="s">
        <v>166</v>
      </c>
      <c r="E650">
        <v>5412</v>
      </c>
      <c r="F650">
        <v>140</v>
      </c>
      <c r="G650">
        <v>0</v>
      </c>
      <c r="H650">
        <v>62</v>
      </c>
      <c r="I650">
        <v>0</v>
      </c>
      <c r="J650">
        <v>62</v>
      </c>
      <c r="K650">
        <v>4</v>
      </c>
      <c r="L650">
        <v>5</v>
      </c>
      <c r="M650">
        <v>1</v>
      </c>
      <c r="N650">
        <v>25</v>
      </c>
      <c r="O650">
        <v>14</v>
      </c>
      <c r="P650">
        <v>63</v>
      </c>
      <c r="Q650">
        <v>1</v>
      </c>
      <c r="R650">
        <v>51</v>
      </c>
      <c r="S650">
        <v>91</v>
      </c>
      <c r="T650">
        <v>28</v>
      </c>
      <c r="U650">
        <v>3</v>
      </c>
      <c r="V650">
        <v>29</v>
      </c>
      <c r="W650">
        <v>44</v>
      </c>
      <c r="X650">
        <v>32</v>
      </c>
      <c r="Y650">
        <v>103</v>
      </c>
      <c r="Z650">
        <v>47</v>
      </c>
      <c r="AA650" t="s">
        <v>167</v>
      </c>
      <c r="AB650" t="s">
        <v>16</v>
      </c>
      <c r="AC650" t="s">
        <v>168</v>
      </c>
      <c r="AD650" t="s">
        <v>1473</v>
      </c>
    </row>
    <row r="651" spans="1:30" x14ac:dyDescent="0.25">
      <c r="A651" t="s">
        <v>1435</v>
      </c>
      <c r="B651">
        <v>44866</v>
      </c>
      <c r="C651">
        <v>44867</v>
      </c>
      <c r="D651" t="s">
        <v>940</v>
      </c>
      <c r="E651">
        <v>9742</v>
      </c>
      <c r="F651">
        <v>452</v>
      </c>
      <c r="G651">
        <v>0</v>
      </c>
      <c r="H651">
        <v>103</v>
      </c>
      <c r="I651">
        <v>1</v>
      </c>
      <c r="J651">
        <v>84</v>
      </c>
      <c r="K651">
        <v>4</v>
      </c>
      <c r="L651">
        <v>0</v>
      </c>
      <c r="M651">
        <v>1</v>
      </c>
      <c r="N651">
        <v>39</v>
      </c>
      <c r="O651">
        <v>10</v>
      </c>
      <c r="P651">
        <v>104</v>
      </c>
      <c r="Q651">
        <v>75</v>
      </c>
      <c r="R651">
        <v>49</v>
      </c>
      <c r="S651">
        <v>133</v>
      </c>
      <c r="T651">
        <v>41</v>
      </c>
      <c r="U651">
        <v>31</v>
      </c>
      <c r="V651">
        <v>42</v>
      </c>
      <c r="W651">
        <v>41</v>
      </c>
      <c r="X651">
        <v>41</v>
      </c>
      <c r="Y651">
        <v>139</v>
      </c>
      <c r="Z651">
        <v>42</v>
      </c>
      <c r="AA651" t="s">
        <v>941</v>
      </c>
      <c r="AB651" t="s">
        <v>803</v>
      </c>
      <c r="AC651" t="s">
        <v>942</v>
      </c>
      <c r="AD651" t="s">
        <v>943</v>
      </c>
    </row>
    <row r="652" spans="1:30" x14ac:dyDescent="0.25">
      <c r="A652" t="s">
        <v>1435</v>
      </c>
      <c r="B652">
        <v>44866</v>
      </c>
      <c r="C652">
        <v>44867</v>
      </c>
      <c r="D652" t="s">
        <v>930</v>
      </c>
      <c r="E652">
        <v>10703</v>
      </c>
      <c r="F652">
        <v>369</v>
      </c>
      <c r="G652">
        <v>2</v>
      </c>
      <c r="H652">
        <v>178</v>
      </c>
      <c r="I652">
        <v>19</v>
      </c>
      <c r="J652">
        <v>50</v>
      </c>
      <c r="K652">
        <v>4</v>
      </c>
      <c r="L652">
        <v>8</v>
      </c>
      <c r="M652">
        <v>1</v>
      </c>
      <c r="N652">
        <v>18</v>
      </c>
      <c r="O652">
        <v>139</v>
      </c>
      <c r="P652">
        <v>191</v>
      </c>
      <c r="Q652">
        <v>112</v>
      </c>
      <c r="R652">
        <v>88</v>
      </c>
      <c r="S652">
        <v>195</v>
      </c>
      <c r="T652">
        <v>19</v>
      </c>
      <c r="U652">
        <v>15</v>
      </c>
      <c r="V652">
        <v>19</v>
      </c>
      <c r="W652">
        <v>19</v>
      </c>
      <c r="X652">
        <v>19</v>
      </c>
      <c r="Y652">
        <v>195</v>
      </c>
      <c r="Z652">
        <v>19</v>
      </c>
      <c r="AA652" t="s">
        <v>931</v>
      </c>
      <c r="AB652" t="s">
        <v>803</v>
      </c>
      <c r="AC652" t="s">
        <v>897</v>
      </c>
      <c r="AD652" t="s">
        <v>898</v>
      </c>
    </row>
    <row r="653" spans="1:30" x14ac:dyDescent="0.25">
      <c r="A653" t="s">
        <v>1435</v>
      </c>
      <c r="B653">
        <v>44866</v>
      </c>
      <c r="C653">
        <v>44867</v>
      </c>
      <c r="D653" t="s">
        <v>948</v>
      </c>
      <c r="E653">
        <v>9570</v>
      </c>
      <c r="F653">
        <v>407</v>
      </c>
      <c r="G653">
        <v>0</v>
      </c>
      <c r="H653">
        <v>37</v>
      </c>
      <c r="I653">
        <v>0</v>
      </c>
      <c r="J653">
        <v>108</v>
      </c>
      <c r="K653">
        <v>0</v>
      </c>
      <c r="L653">
        <v>0</v>
      </c>
      <c r="M653">
        <v>0</v>
      </c>
      <c r="N653">
        <v>1</v>
      </c>
      <c r="O653">
        <v>14</v>
      </c>
      <c r="P653">
        <v>73</v>
      </c>
      <c r="Q653">
        <v>36</v>
      </c>
      <c r="R653">
        <v>28</v>
      </c>
      <c r="S653">
        <v>74</v>
      </c>
      <c r="T653">
        <v>4</v>
      </c>
      <c r="U653">
        <v>19</v>
      </c>
      <c r="V653">
        <v>27</v>
      </c>
      <c r="W653">
        <v>22</v>
      </c>
      <c r="X653">
        <v>26</v>
      </c>
      <c r="Y653">
        <v>76</v>
      </c>
      <c r="Z653">
        <v>28</v>
      </c>
      <c r="AA653" t="s">
        <v>949</v>
      </c>
      <c r="AB653" t="s">
        <v>803</v>
      </c>
      <c r="AC653" t="s">
        <v>942</v>
      </c>
      <c r="AD653" t="s">
        <v>943</v>
      </c>
    </row>
    <row r="654" spans="1:30" x14ac:dyDescent="0.25">
      <c r="A654" t="s">
        <v>1435</v>
      </c>
      <c r="B654">
        <v>44866</v>
      </c>
      <c r="C654">
        <v>44867</v>
      </c>
      <c r="D654" t="s">
        <v>991</v>
      </c>
      <c r="E654">
        <v>9604</v>
      </c>
      <c r="F654">
        <v>471</v>
      </c>
      <c r="G654">
        <v>2</v>
      </c>
      <c r="H654">
        <v>275</v>
      </c>
      <c r="I654">
        <v>2</v>
      </c>
      <c r="J654">
        <v>121</v>
      </c>
      <c r="K654">
        <v>0</v>
      </c>
      <c r="L654">
        <v>24</v>
      </c>
      <c r="M654">
        <v>0</v>
      </c>
      <c r="N654">
        <v>53</v>
      </c>
      <c r="O654">
        <v>199</v>
      </c>
      <c r="P654">
        <v>274</v>
      </c>
      <c r="Q654">
        <v>158</v>
      </c>
      <c r="R654">
        <v>155</v>
      </c>
      <c r="S654">
        <v>272</v>
      </c>
      <c r="T654">
        <v>65</v>
      </c>
      <c r="U654">
        <v>42</v>
      </c>
      <c r="V654">
        <v>68</v>
      </c>
      <c r="W654">
        <v>71</v>
      </c>
      <c r="X654">
        <v>66</v>
      </c>
      <c r="Y654">
        <v>275</v>
      </c>
      <c r="Z654">
        <v>71</v>
      </c>
      <c r="AA654" t="s">
        <v>992</v>
      </c>
      <c r="AB654" t="s">
        <v>803</v>
      </c>
      <c r="AC654" t="s">
        <v>942</v>
      </c>
      <c r="AD654" t="s">
        <v>943</v>
      </c>
    </row>
    <row r="655" spans="1:30" x14ac:dyDescent="0.25">
      <c r="A655" t="s">
        <v>1435</v>
      </c>
      <c r="B655">
        <v>44866</v>
      </c>
      <c r="C655">
        <v>44867</v>
      </c>
      <c r="D655" t="s">
        <v>968</v>
      </c>
      <c r="E655">
        <v>5841</v>
      </c>
      <c r="F655">
        <v>261</v>
      </c>
      <c r="G655">
        <v>47</v>
      </c>
      <c r="H655">
        <v>92</v>
      </c>
      <c r="I655">
        <v>1</v>
      </c>
      <c r="J655">
        <v>42</v>
      </c>
      <c r="K655">
        <v>1</v>
      </c>
      <c r="L655">
        <v>2</v>
      </c>
      <c r="M655">
        <v>2</v>
      </c>
      <c r="N655">
        <v>10</v>
      </c>
      <c r="O655">
        <v>48</v>
      </c>
      <c r="P655">
        <v>93</v>
      </c>
      <c r="Q655">
        <v>69</v>
      </c>
      <c r="R655">
        <v>55</v>
      </c>
      <c r="S655">
        <v>94</v>
      </c>
      <c r="T655">
        <v>10</v>
      </c>
      <c r="U655">
        <v>6</v>
      </c>
      <c r="V655">
        <v>10</v>
      </c>
      <c r="W655">
        <v>10</v>
      </c>
      <c r="X655">
        <v>8</v>
      </c>
      <c r="Y655">
        <v>94</v>
      </c>
      <c r="Z655">
        <v>10</v>
      </c>
      <c r="AA655" t="s">
        <v>969</v>
      </c>
      <c r="AB655" t="s">
        <v>803</v>
      </c>
      <c r="AC655" t="s">
        <v>942</v>
      </c>
      <c r="AD655" t="s">
        <v>943</v>
      </c>
    </row>
    <row r="656" spans="1:30" x14ac:dyDescent="0.25">
      <c r="A656" t="s">
        <v>1435</v>
      </c>
      <c r="B656">
        <v>44866</v>
      </c>
      <c r="C656">
        <v>44867</v>
      </c>
      <c r="D656" t="s">
        <v>996</v>
      </c>
      <c r="E656">
        <v>14568</v>
      </c>
      <c r="F656">
        <v>553</v>
      </c>
      <c r="G656">
        <v>0</v>
      </c>
      <c r="H656">
        <v>363</v>
      </c>
      <c r="I656">
        <v>6</v>
      </c>
      <c r="J656">
        <v>148</v>
      </c>
      <c r="K656">
        <v>11</v>
      </c>
      <c r="L656">
        <v>32</v>
      </c>
      <c r="M656">
        <v>1</v>
      </c>
      <c r="N656">
        <v>84</v>
      </c>
      <c r="O656">
        <v>193</v>
      </c>
      <c r="P656">
        <v>365</v>
      </c>
      <c r="Q656">
        <v>193</v>
      </c>
      <c r="R656">
        <v>154</v>
      </c>
      <c r="S656">
        <v>367</v>
      </c>
      <c r="T656">
        <v>114</v>
      </c>
      <c r="U656">
        <v>95</v>
      </c>
      <c r="V656">
        <v>116</v>
      </c>
      <c r="W656">
        <v>106</v>
      </c>
      <c r="X656">
        <v>114</v>
      </c>
      <c r="Y656">
        <v>368</v>
      </c>
      <c r="Z656">
        <v>116</v>
      </c>
      <c r="AA656" t="s">
        <v>997</v>
      </c>
      <c r="AB656" t="s">
        <v>803</v>
      </c>
      <c r="AC656" t="s">
        <v>998</v>
      </c>
      <c r="AD656" t="s">
        <v>999</v>
      </c>
    </row>
    <row r="657" spans="1:30" x14ac:dyDescent="0.25">
      <c r="A657" t="s">
        <v>1435</v>
      </c>
      <c r="B657">
        <v>44866</v>
      </c>
      <c r="C657">
        <v>44867</v>
      </c>
      <c r="D657" t="s">
        <v>924</v>
      </c>
      <c r="E657">
        <v>5927</v>
      </c>
      <c r="F657">
        <v>210</v>
      </c>
      <c r="G657">
        <v>17</v>
      </c>
      <c r="H657">
        <v>97</v>
      </c>
      <c r="I657">
        <v>3</v>
      </c>
      <c r="J657">
        <v>48</v>
      </c>
      <c r="K657">
        <v>7</v>
      </c>
      <c r="L657">
        <v>3</v>
      </c>
      <c r="M657">
        <v>1</v>
      </c>
      <c r="N657">
        <v>9</v>
      </c>
      <c r="O657">
        <v>70</v>
      </c>
      <c r="P657">
        <v>109</v>
      </c>
      <c r="Q657">
        <v>35</v>
      </c>
      <c r="R657">
        <v>65</v>
      </c>
      <c r="S657">
        <v>108</v>
      </c>
      <c r="T657">
        <v>19</v>
      </c>
      <c r="U657">
        <v>19</v>
      </c>
      <c r="V657">
        <v>27</v>
      </c>
      <c r="W657">
        <v>28</v>
      </c>
      <c r="X657">
        <v>27</v>
      </c>
      <c r="Y657">
        <v>109</v>
      </c>
      <c r="Z657">
        <v>28</v>
      </c>
      <c r="AA657" t="s">
        <v>925</v>
      </c>
      <c r="AB657" t="s">
        <v>803</v>
      </c>
      <c r="AC657" t="s">
        <v>897</v>
      </c>
      <c r="AD657" t="s">
        <v>898</v>
      </c>
    </row>
    <row r="658" spans="1:30" x14ac:dyDescent="0.25">
      <c r="A658" t="s">
        <v>1435</v>
      </c>
      <c r="B658">
        <v>44866</v>
      </c>
      <c r="C658">
        <v>44867</v>
      </c>
      <c r="D658" t="s">
        <v>903</v>
      </c>
      <c r="E658">
        <v>15735</v>
      </c>
      <c r="F658">
        <v>570</v>
      </c>
      <c r="G658">
        <v>23</v>
      </c>
      <c r="H658">
        <v>240</v>
      </c>
      <c r="I658">
        <v>1</v>
      </c>
      <c r="J658">
        <v>74</v>
      </c>
      <c r="K658">
        <v>2</v>
      </c>
      <c r="L658">
        <v>0</v>
      </c>
      <c r="M658">
        <v>5</v>
      </c>
      <c r="N658">
        <v>37</v>
      </c>
      <c r="O658">
        <v>21</v>
      </c>
      <c r="P658">
        <v>239</v>
      </c>
      <c r="Q658">
        <v>230</v>
      </c>
      <c r="R658">
        <v>135</v>
      </c>
      <c r="S658">
        <v>242</v>
      </c>
      <c r="T658">
        <v>25</v>
      </c>
      <c r="U658">
        <v>38</v>
      </c>
      <c r="V658">
        <v>40</v>
      </c>
      <c r="W658">
        <v>39</v>
      </c>
      <c r="X658">
        <v>41</v>
      </c>
      <c r="Y658">
        <v>242</v>
      </c>
      <c r="Z658">
        <v>41</v>
      </c>
      <c r="AA658" t="s">
        <v>904</v>
      </c>
      <c r="AB658" t="s">
        <v>803</v>
      </c>
      <c r="AC658" t="s">
        <v>1451</v>
      </c>
      <c r="AD658" t="s">
        <v>1452</v>
      </c>
    </row>
    <row r="659" spans="1:30" x14ac:dyDescent="0.25">
      <c r="A659" t="s">
        <v>1435</v>
      </c>
      <c r="B659">
        <v>44866</v>
      </c>
      <c r="C659">
        <v>44867</v>
      </c>
      <c r="D659" t="s">
        <v>973</v>
      </c>
      <c r="E659">
        <v>4854</v>
      </c>
      <c r="F659">
        <v>232</v>
      </c>
      <c r="G659">
        <v>0</v>
      </c>
      <c r="H659">
        <v>108</v>
      </c>
      <c r="I659">
        <v>0</v>
      </c>
      <c r="J659">
        <v>41</v>
      </c>
      <c r="K659">
        <v>5</v>
      </c>
      <c r="L659">
        <v>4</v>
      </c>
      <c r="M659">
        <v>0</v>
      </c>
      <c r="N659">
        <v>23</v>
      </c>
      <c r="O659">
        <v>64</v>
      </c>
      <c r="P659">
        <v>110</v>
      </c>
      <c r="Q659">
        <v>80</v>
      </c>
      <c r="R659">
        <v>70</v>
      </c>
      <c r="S659">
        <v>111</v>
      </c>
      <c r="T659">
        <v>28</v>
      </c>
      <c r="U659">
        <v>25</v>
      </c>
      <c r="V659">
        <v>30</v>
      </c>
      <c r="W659">
        <v>30</v>
      </c>
      <c r="X659">
        <v>30</v>
      </c>
      <c r="Y659">
        <v>111</v>
      </c>
      <c r="Z659">
        <v>30</v>
      </c>
      <c r="AA659" t="s">
        <v>974</v>
      </c>
      <c r="AB659" t="s">
        <v>803</v>
      </c>
      <c r="AC659" t="s">
        <v>942</v>
      </c>
      <c r="AD659" t="s">
        <v>943</v>
      </c>
    </row>
    <row r="660" spans="1:30" x14ac:dyDescent="0.25">
      <c r="A660" t="s">
        <v>1435</v>
      </c>
      <c r="B660">
        <v>44866</v>
      </c>
      <c r="C660">
        <v>44867</v>
      </c>
      <c r="D660" t="s">
        <v>959</v>
      </c>
      <c r="E660">
        <v>7961</v>
      </c>
      <c r="F660">
        <v>306</v>
      </c>
      <c r="G660">
        <v>0</v>
      </c>
      <c r="H660">
        <v>44</v>
      </c>
      <c r="I660">
        <v>1</v>
      </c>
      <c r="J660">
        <v>71</v>
      </c>
      <c r="K660">
        <v>9</v>
      </c>
      <c r="L660">
        <v>2</v>
      </c>
      <c r="M660">
        <v>2</v>
      </c>
      <c r="N660">
        <v>32</v>
      </c>
      <c r="O660">
        <v>7</v>
      </c>
      <c r="P660">
        <v>56</v>
      </c>
      <c r="Q660">
        <v>37</v>
      </c>
      <c r="R660">
        <v>31</v>
      </c>
      <c r="S660">
        <v>59</v>
      </c>
      <c r="T660">
        <v>30</v>
      </c>
      <c r="U660">
        <v>27</v>
      </c>
      <c r="V660">
        <v>31</v>
      </c>
      <c r="W660">
        <v>31</v>
      </c>
      <c r="X660">
        <v>30</v>
      </c>
      <c r="Y660">
        <v>61</v>
      </c>
      <c r="Z660">
        <v>33</v>
      </c>
      <c r="AA660" t="s">
        <v>960</v>
      </c>
      <c r="AB660" t="s">
        <v>803</v>
      </c>
      <c r="AC660" t="s">
        <v>942</v>
      </c>
      <c r="AD660" t="s">
        <v>943</v>
      </c>
    </row>
    <row r="661" spans="1:30" x14ac:dyDescent="0.25">
      <c r="A661" t="s">
        <v>1435</v>
      </c>
      <c r="B661">
        <v>44866</v>
      </c>
      <c r="C661">
        <v>44867</v>
      </c>
      <c r="D661" t="s">
        <v>157</v>
      </c>
      <c r="E661">
        <v>5569</v>
      </c>
      <c r="F661">
        <v>138</v>
      </c>
      <c r="G661">
        <v>0</v>
      </c>
      <c r="H661">
        <v>47</v>
      </c>
      <c r="I661">
        <v>0</v>
      </c>
      <c r="J661">
        <v>53</v>
      </c>
      <c r="K661">
        <v>4</v>
      </c>
      <c r="L661">
        <v>0</v>
      </c>
      <c r="M661">
        <v>0</v>
      </c>
      <c r="N661">
        <v>1</v>
      </c>
      <c r="O661">
        <v>0</v>
      </c>
      <c r="P661">
        <v>47</v>
      </c>
      <c r="Q661">
        <v>35</v>
      </c>
      <c r="R661">
        <v>20</v>
      </c>
      <c r="S661">
        <v>47</v>
      </c>
      <c r="T661">
        <v>3</v>
      </c>
      <c r="U661">
        <v>20</v>
      </c>
      <c r="V661">
        <v>33</v>
      </c>
      <c r="W661">
        <v>31</v>
      </c>
      <c r="X661">
        <v>28</v>
      </c>
      <c r="Y661">
        <v>48</v>
      </c>
      <c r="Z661">
        <v>34</v>
      </c>
      <c r="AA661" t="s">
        <v>158</v>
      </c>
      <c r="AB661" t="s">
        <v>16</v>
      </c>
      <c r="AC661" t="s">
        <v>127</v>
      </c>
      <c r="AD661" t="s">
        <v>128</v>
      </c>
    </row>
    <row r="662" spans="1:30" x14ac:dyDescent="0.25">
      <c r="A662" t="s">
        <v>1435</v>
      </c>
      <c r="B662">
        <v>44866</v>
      </c>
      <c r="C662">
        <v>44867</v>
      </c>
      <c r="D662" t="s">
        <v>826</v>
      </c>
      <c r="E662">
        <v>6321</v>
      </c>
      <c r="F662">
        <v>207</v>
      </c>
      <c r="G662">
        <v>117</v>
      </c>
      <c r="H662">
        <v>127</v>
      </c>
      <c r="I662">
        <v>0</v>
      </c>
      <c r="J662">
        <v>20</v>
      </c>
      <c r="K662">
        <v>0</v>
      </c>
      <c r="L662">
        <v>0</v>
      </c>
      <c r="M662">
        <v>1</v>
      </c>
      <c r="N662">
        <v>1</v>
      </c>
      <c r="O662">
        <v>115</v>
      </c>
      <c r="P662">
        <v>127</v>
      </c>
      <c r="Q662">
        <v>101</v>
      </c>
      <c r="R662">
        <v>69</v>
      </c>
      <c r="S662">
        <v>127</v>
      </c>
      <c r="T662">
        <v>2</v>
      </c>
      <c r="U662">
        <v>3</v>
      </c>
      <c r="V662">
        <v>5</v>
      </c>
      <c r="W662">
        <v>6</v>
      </c>
      <c r="X662">
        <v>6</v>
      </c>
      <c r="Y662">
        <v>127</v>
      </c>
      <c r="Z662">
        <v>6</v>
      </c>
      <c r="AA662" t="s">
        <v>827</v>
      </c>
      <c r="AB662" t="s">
        <v>803</v>
      </c>
      <c r="AC662" t="s">
        <v>805</v>
      </c>
      <c r="AD662" t="s">
        <v>806</v>
      </c>
    </row>
    <row r="663" spans="1:30" x14ac:dyDescent="0.25">
      <c r="A663" t="s">
        <v>1435</v>
      </c>
      <c r="B663">
        <v>44866</v>
      </c>
      <c r="C663">
        <v>44867</v>
      </c>
      <c r="D663" t="s">
        <v>887</v>
      </c>
      <c r="E663">
        <v>6614</v>
      </c>
      <c r="F663">
        <v>283</v>
      </c>
      <c r="G663">
        <v>1</v>
      </c>
      <c r="H663">
        <v>120</v>
      </c>
      <c r="I663">
        <v>1</v>
      </c>
      <c r="J663">
        <v>87</v>
      </c>
      <c r="K663">
        <v>17</v>
      </c>
      <c r="L663">
        <v>1</v>
      </c>
      <c r="M663">
        <v>1</v>
      </c>
      <c r="N663">
        <v>29</v>
      </c>
      <c r="O663">
        <v>110</v>
      </c>
      <c r="P663">
        <v>122</v>
      </c>
      <c r="Q663">
        <v>41</v>
      </c>
      <c r="R663">
        <v>49</v>
      </c>
      <c r="S663">
        <v>124</v>
      </c>
      <c r="T663">
        <v>32</v>
      </c>
      <c r="U663">
        <v>19</v>
      </c>
      <c r="V663">
        <v>32</v>
      </c>
      <c r="W663">
        <v>25</v>
      </c>
      <c r="X663">
        <v>33</v>
      </c>
      <c r="Y663">
        <v>125</v>
      </c>
      <c r="Z663">
        <v>33</v>
      </c>
      <c r="AA663" t="s">
        <v>888</v>
      </c>
      <c r="AB663" t="s">
        <v>803</v>
      </c>
      <c r="AC663" t="s">
        <v>849</v>
      </c>
      <c r="AD663" t="s">
        <v>850</v>
      </c>
    </row>
    <row r="664" spans="1:30" x14ac:dyDescent="0.25">
      <c r="A664" t="s">
        <v>1435</v>
      </c>
      <c r="B664">
        <v>44866</v>
      </c>
      <c r="C664">
        <v>44867</v>
      </c>
      <c r="D664" t="s">
        <v>876</v>
      </c>
      <c r="E664">
        <v>15573</v>
      </c>
      <c r="F664">
        <v>539</v>
      </c>
      <c r="G664">
        <v>8</v>
      </c>
      <c r="H664">
        <v>312</v>
      </c>
      <c r="I664">
        <v>0</v>
      </c>
      <c r="J664">
        <v>125</v>
      </c>
      <c r="K664">
        <v>1</v>
      </c>
      <c r="L664">
        <v>1</v>
      </c>
      <c r="M664">
        <v>0</v>
      </c>
      <c r="N664">
        <v>3</v>
      </c>
      <c r="O664">
        <v>21</v>
      </c>
      <c r="P664">
        <v>323</v>
      </c>
      <c r="Q664">
        <v>187</v>
      </c>
      <c r="R664">
        <v>119</v>
      </c>
      <c r="S664">
        <v>328</v>
      </c>
      <c r="T664">
        <v>53</v>
      </c>
      <c r="U664">
        <v>48</v>
      </c>
      <c r="V664">
        <v>54</v>
      </c>
      <c r="W664">
        <v>43</v>
      </c>
      <c r="X664">
        <v>54</v>
      </c>
      <c r="Y664">
        <v>328</v>
      </c>
      <c r="Z664">
        <v>54</v>
      </c>
      <c r="AA664" t="s">
        <v>877</v>
      </c>
      <c r="AB664" t="s">
        <v>803</v>
      </c>
      <c r="AC664" t="s">
        <v>1451</v>
      </c>
      <c r="AD664" t="s">
        <v>1452</v>
      </c>
    </row>
    <row r="665" spans="1:30" x14ac:dyDescent="0.25">
      <c r="A665" t="s">
        <v>1435</v>
      </c>
      <c r="B665">
        <v>44866</v>
      </c>
      <c r="C665">
        <v>44867</v>
      </c>
      <c r="D665" t="s">
        <v>462</v>
      </c>
      <c r="E665">
        <v>3256</v>
      </c>
      <c r="F665">
        <v>108</v>
      </c>
      <c r="G665">
        <v>0</v>
      </c>
      <c r="H665">
        <v>61</v>
      </c>
      <c r="I665">
        <v>0</v>
      </c>
      <c r="J665">
        <v>83</v>
      </c>
      <c r="K665">
        <v>1</v>
      </c>
      <c r="L665">
        <v>0</v>
      </c>
      <c r="M665">
        <v>0</v>
      </c>
      <c r="N665">
        <v>56</v>
      </c>
      <c r="O665">
        <v>2</v>
      </c>
      <c r="P665">
        <v>62</v>
      </c>
      <c r="Q665">
        <v>17</v>
      </c>
      <c r="R665">
        <v>22</v>
      </c>
      <c r="S665">
        <v>62</v>
      </c>
      <c r="T665">
        <v>57</v>
      </c>
      <c r="U665">
        <v>36</v>
      </c>
      <c r="V665">
        <v>57</v>
      </c>
      <c r="W665">
        <v>52</v>
      </c>
      <c r="X665">
        <v>54</v>
      </c>
      <c r="Y665">
        <v>62</v>
      </c>
      <c r="Z665">
        <v>57</v>
      </c>
      <c r="AA665" t="s">
        <v>463</v>
      </c>
      <c r="AB665" t="s">
        <v>387</v>
      </c>
      <c r="AC665" t="s">
        <v>448</v>
      </c>
      <c r="AD665" t="s">
        <v>449</v>
      </c>
    </row>
    <row r="666" spans="1:30" x14ac:dyDescent="0.25">
      <c r="A666" t="s">
        <v>1435</v>
      </c>
      <c r="B666">
        <v>44866</v>
      </c>
      <c r="C666">
        <v>44867</v>
      </c>
      <c r="D666" t="s">
        <v>560</v>
      </c>
      <c r="E666">
        <v>5360</v>
      </c>
      <c r="F666">
        <v>232</v>
      </c>
      <c r="G666">
        <v>10</v>
      </c>
      <c r="H666">
        <v>163</v>
      </c>
      <c r="I666">
        <v>5</v>
      </c>
      <c r="J666">
        <v>82</v>
      </c>
      <c r="K666">
        <v>15</v>
      </c>
      <c r="L666">
        <v>11</v>
      </c>
      <c r="M666">
        <v>19</v>
      </c>
      <c r="N666">
        <v>54</v>
      </c>
      <c r="O666">
        <v>39</v>
      </c>
      <c r="P666">
        <v>163</v>
      </c>
      <c r="Q666">
        <v>114</v>
      </c>
      <c r="R666">
        <v>73</v>
      </c>
      <c r="S666">
        <v>164</v>
      </c>
      <c r="T666">
        <v>54</v>
      </c>
      <c r="U666">
        <v>58</v>
      </c>
      <c r="V666">
        <v>58</v>
      </c>
      <c r="W666">
        <v>58</v>
      </c>
      <c r="X666">
        <v>55</v>
      </c>
      <c r="Y666">
        <v>164</v>
      </c>
      <c r="Z666">
        <v>59</v>
      </c>
      <c r="AA666" t="s">
        <v>561</v>
      </c>
      <c r="AB666" t="s">
        <v>387</v>
      </c>
      <c r="AC666" t="s">
        <v>508</v>
      </c>
      <c r="AD666" t="s">
        <v>509</v>
      </c>
    </row>
    <row r="667" spans="1:30" x14ac:dyDescent="0.25">
      <c r="A667" t="s">
        <v>1435</v>
      </c>
      <c r="B667">
        <v>44866</v>
      </c>
      <c r="C667">
        <v>44867</v>
      </c>
      <c r="D667" t="s">
        <v>425</v>
      </c>
      <c r="E667">
        <v>3525</v>
      </c>
      <c r="F667">
        <v>133</v>
      </c>
      <c r="G667">
        <v>2</v>
      </c>
      <c r="H667">
        <v>100</v>
      </c>
      <c r="I667">
        <v>0</v>
      </c>
      <c r="J667">
        <v>51</v>
      </c>
      <c r="K667">
        <v>0</v>
      </c>
      <c r="L667">
        <v>1</v>
      </c>
      <c r="M667">
        <v>0</v>
      </c>
      <c r="N667">
        <v>3</v>
      </c>
      <c r="O667">
        <v>57</v>
      </c>
      <c r="P667">
        <v>99</v>
      </c>
      <c r="Q667">
        <v>68</v>
      </c>
      <c r="R667">
        <v>45</v>
      </c>
      <c r="S667">
        <v>99</v>
      </c>
      <c r="T667">
        <v>17</v>
      </c>
      <c r="U667">
        <v>15</v>
      </c>
      <c r="V667">
        <v>18</v>
      </c>
      <c r="W667">
        <v>21</v>
      </c>
      <c r="X667">
        <v>22</v>
      </c>
      <c r="Y667">
        <v>100</v>
      </c>
      <c r="Z667">
        <v>22</v>
      </c>
      <c r="AA667" t="s">
        <v>426</v>
      </c>
      <c r="AB667" t="s">
        <v>387</v>
      </c>
      <c r="AC667" t="s">
        <v>508</v>
      </c>
      <c r="AD667" t="s">
        <v>509</v>
      </c>
    </row>
    <row r="668" spans="1:30" x14ac:dyDescent="0.25">
      <c r="A668" t="s">
        <v>1435</v>
      </c>
      <c r="B668">
        <v>44866</v>
      </c>
      <c r="C668">
        <v>44867</v>
      </c>
      <c r="D668" t="s">
        <v>152</v>
      </c>
      <c r="E668">
        <v>3951</v>
      </c>
      <c r="F668">
        <v>96</v>
      </c>
      <c r="G668">
        <v>0</v>
      </c>
      <c r="H668">
        <v>48</v>
      </c>
      <c r="I668">
        <v>0</v>
      </c>
      <c r="J668">
        <v>22</v>
      </c>
      <c r="K668">
        <v>3</v>
      </c>
      <c r="L668">
        <v>1</v>
      </c>
      <c r="M668">
        <v>0</v>
      </c>
      <c r="N668">
        <v>14</v>
      </c>
      <c r="O668">
        <v>4</v>
      </c>
      <c r="P668">
        <v>48</v>
      </c>
      <c r="Q668">
        <v>34</v>
      </c>
      <c r="R668">
        <v>32</v>
      </c>
      <c r="S668">
        <v>48</v>
      </c>
      <c r="T668">
        <v>13</v>
      </c>
      <c r="U668">
        <v>11</v>
      </c>
      <c r="V668">
        <v>14</v>
      </c>
      <c r="W668">
        <v>14</v>
      </c>
      <c r="X668">
        <v>12</v>
      </c>
      <c r="Y668">
        <v>48</v>
      </c>
      <c r="Z668">
        <v>14</v>
      </c>
      <c r="AA668" t="s">
        <v>153</v>
      </c>
      <c r="AB668" t="s">
        <v>16</v>
      </c>
      <c r="AC668" t="s">
        <v>127</v>
      </c>
      <c r="AD668" t="s">
        <v>128</v>
      </c>
    </row>
    <row r="669" spans="1:30" x14ac:dyDescent="0.25">
      <c r="A669" t="s">
        <v>1435</v>
      </c>
      <c r="B669">
        <v>44866</v>
      </c>
      <c r="C669">
        <v>44867</v>
      </c>
      <c r="D669" t="s">
        <v>395</v>
      </c>
      <c r="E669">
        <v>3973</v>
      </c>
      <c r="F669">
        <v>112</v>
      </c>
      <c r="G669">
        <v>13</v>
      </c>
      <c r="H669">
        <v>17</v>
      </c>
      <c r="I669">
        <v>0</v>
      </c>
      <c r="J669">
        <v>45</v>
      </c>
      <c r="K669">
        <v>0</v>
      </c>
      <c r="L669">
        <v>3</v>
      </c>
      <c r="M669">
        <v>3</v>
      </c>
      <c r="N669">
        <v>2</v>
      </c>
      <c r="O669">
        <v>12</v>
      </c>
      <c r="P669">
        <v>17</v>
      </c>
      <c r="Q669">
        <v>12</v>
      </c>
      <c r="R669">
        <v>4</v>
      </c>
      <c r="S669">
        <v>19</v>
      </c>
      <c r="T669">
        <v>3</v>
      </c>
      <c r="U669">
        <v>3</v>
      </c>
      <c r="V669">
        <v>3</v>
      </c>
      <c r="W669">
        <v>3</v>
      </c>
      <c r="X669">
        <v>3</v>
      </c>
      <c r="Y669">
        <v>19</v>
      </c>
      <c r="Z669">
        <v>3</v>
      </c>
      <c r="AA669" t="s">
        <v>396</v>
      </c>
      <c r="AB669" t="s">
        <v>387</v>
      </c>
      <c r="AC669" t="s">
        <v>389</v>
      </c>
      <c r="AD669" t="s">
        <v>390</v>
      </c>
    </row>
    <row r="670" spans="1:30" x14ac:dyDescent="0.25">
      <c r="A670" t="s">
        <v>1435</v>
      </c>
      <c r="B670">
        <v>44866</v>
      </c>
      <c r="C670">
        <v>44867</v>
      </c>
      <c r="D670" t="s">
        <v>465</v>
      </c>
      <c r="E670">
        <v>3488</v>
      </c>
      <c r="F670">
        <v>158</v>
      </c>
      <c r="G670">
        <v>1</v>
      </c>
      <c r="H670">
        <v>98</v>
      </c>
      <c r="I670">
        <v>0</v>
      </c>
      <c r="J670">
        <v>49</v>
      </c>
      <c r="K670">
        <v>0</v>
      </c>
      <c r="L670">
        <v>0</v>
      </c>
      <c r="M670">
        <v>0</v>
      </c>
      <c r="N670">
        <v>11</v>
      </c>
      <c r="O670">
        <v>69</v>
      </c>
      <c r="P670">
        <v>102</v>
      </c>
      <c r="Q670">
        <v>50</v>
      </c>
      <c r="R670">
        <v>47</v>
      </c>
      <c r="S670">
        <v>102</v>
      </c>
      <c r="T670">
        <v>35</v>
      </c>
      <c r="U670">
        <v>28</v>
      </c>
      <c r="V670">
        <v>36</v>
      </c>
      <c r="W670">
        <v>34</v>
      </c>
      <c r="X670">
        <v>34</v>
      </c>
      <c r="Y670">
        <v>103</v>
      </c>
      <c r="Z670">
        <v>36</v>
      </c>
      <c r="AA670" t="s">
        <v>1474</v>
      </c>
      <c r="AB670" t="s">
        <v>387</v>
      </c>
      <c r="AC670" t="s">
        <v>448</v>
      </c>
      <c r="AD670" t="s">
        <v>449</v>
      </c>
    </row>
    <row r="671" spans="1:30" x14ac:dyDescent="0.25">
      <c r="A671" t="s">
        <v>1435</v>
      </c>
      <c r="B671">
        <v>44866</v>
      </c>
      <c r="C671">
        <v>44867</v>
      </c>
      <c r="D671" t="s">
        <v>178</v>
      </c>
      <c r="E671">
        <v>7338</v>
      </c>
      <c r="F671">
        <v>317</v>
      </c>
      <c r="G671">
        <v>46</v>
      </c>
      <c r="H671">
        <v>73</v>
      </c>
      <c r="I671">
        <v>0</v>
      </c>
      <c r="J671">
        <v>103</v>
      </c>
      <c r="K671">
        <v>4</v>
      </c>
      <c r="L671">
        <v>9</v>
      </c>
      <c r="M671">
        <v>10</v>
      </c>
      <c r="N671">
        <v>11</v>
      </c>
      <c r="O671">
        <v>54</v>
      </c>
      <c r="P671">
        <v>91</v>
      </c>
      <c r="Q671">
        <v>79</v>
      </c>
      <c r="R671">
        <v>91</v>
      </c>
      <c r="S671">
        <v>95</v>
      </c>
      <c r="T671">
        <v>25</v>
      </c>
      <c r="U671">
        <v>26</v>
      </c>
      <c r="V671">
        <v>27</v>
      </c>
      <c r="W671">
        <v>27</v>
      </c>
      <c r="X671">
        <v>27</v>
      </c>
      <c r="Y671">
        <v>96</v>
      </c>
      <c r="Z671">
        <v>27</v>
      </c>
      <c r="AA671" t="s">
        <v>179</v>
      </c>
      <c r="AB671" t="s">
        <v>16</v>
      </c>
      <c r="AC671" t="s">
        <v>168</v>
      </c>
      <c r="AD671" t="s">
        <v>1473</v>
      </c>
    </row>
    <row r="672" spans="1:30" x14ac:dyDescent="0.25">
      <c r="A672" t="s">
        <v>1435</v>
      </c>
      <c r="B672">
        <v>44866</v>
      </c>
      <c r="C672">
        <v>44867</v>
      </c>
      <c r="D672" t="s">
        <v>893</v>
      </c>
      <c r="E672">
        <v>13535</v>
      </c>
      <c r="F672">
        <v>629</v>
      </c>
      <c r="G672">
        <v>0</v>
      </c>
      <c r="H672">
        <v>209</v>
      </c>
      <c r="I672">
        <v>0</v>
      </c>
      <c r="J672">
        <v>142</v>
      </c>
      <c r="K672">
        <v>5</v>
      </c>
      <c r="L672">
        <v>0</v>
      </c>
      <c r="M672">
        <v>0</v>
      </c>
      <c r="N672">
        <v>36</v>
      </c>
      <c r="O672">
        <v>182</v>
      </c>
      <c r="P672">
        <v>215</v>
      </c>
      <c r="Q672">
        <v>115</v>
      </c>
      <c r="R672">
        <v>116</v>
      </c>
      <c r="S672">
        <v>221</v>
      </c>
      <c r="T672">
        <v>38</v>
      </c>
      <c r="U672">
        <v>30</v>
      </c>
      <c r="V672">
        <v>41</v>
      </c>
      <c r="W672">
        <v>39</v>
      </c>
      <c r="X672">
        <v>39</v>
      </c>
      <c r="Y672">
        <v>221</v>
      </c>
      <c r="Z672">
        <v>41</v>
      </c>
      <c r="AA672" t="s">
        <v>894</v>
      </c>
      <c r="AB672" t="s">
        <v>803</v>
      </c>
      <c r="AC672" t="s">
        <v>849</v>
      </c>
      <c r="AD672" t="s">
        <v>850</v>
      </c>
    </row>
    <row r="673" spans="1:30" x14ac:dyDescent="0.25">
      <c r="A673" t="s">
        <v>1435</v>
      </c>
      <c r="B673">
        <v>44866</v>
      </c>
      <c r="C673">
        <v>44867</v>
      </c>
      <c r="D673" t="s">
        <v>836</v>
      </c>
      <c r="E673">
        <v>11356</v>
      </c>
      <c r="F673">
        <v>340</v>
      </c>
      <c r="G673">
        <v>0</v>
      </c>
      <c r="H673">
        <v>92</v>
      </c>
      <c r="I673">
        <v>0</v>
      </c>
      <c r="J673">
        <v>46</v>
      </c>
      <c r="K673">
        <v>1</v>
      </c>
      <c r="L673">
        <v>0</v>
      </c>
      <c r="M673">
        <v>0</v>
      </c>
      <c r="N673">
        <v>0</v>
      </c>
      <c r="O673">
        <v>67</v>
      </c>
      <c r="P673">
        <v>90</v>
      </c>
      <c r="Q673">
        <v>70</v>
      </c>
      <c r="R673">
        <v>68</v>
      </c>
      <c r="S673">
        <v>132</v>
      </c>
      <c r="T673">
        <v>17</v>
      </c>
      <c r="U673">
        <v>12</v>
      </c>
      <c r="V673">
        <v>17</v>
      </c>
      <c r="W673">
        <v>16</v>
      </c>
      <c r="X673">
        <v>16</v>
      </c>
      <c r="Y673">
        <v>134</v>
      </c>
      <c r="Z673">
        <v>18</v>
      </c>
      <c r="AA673" t="s">
        <v>837</v>
      </c>
      <c r="AB673" t="s">
        <v>803</v>
      </c>
      <c r="AC673" t="s">
        <v>805</v>
      </c>
      <c r="AD673" t="s">
        <v>806</v>
      </c>
    </row>
    <row r="674" spans="1:30" x14ac:dyDescent="0.25">
      <c r="A674" t="s">
        <v>1435</v>
      </c>
      <c r="B674">
        <v>44866</v>
      </c>
      <c r="C674">
        <v>44867</v>
      </c>
      <c r="D674" t="s">
        <v>895</v>
      </c>
      <c r="E674">
        <v>7468</v>
      </c>
      <c r="F674">
        <v>319</v>
      </c>
      <c r="G674">
        <v>0</v>
      </c>
      <c r="H674">
        <v>90</v>
      </c>
      <c r="I674">
        <v>0</v>
      </c>
      <c r="J674">
        <v>45</v>
      </c>
      <c r="K674">
        <v>0</v>
      </c>
      <c r="L674">
        <v>0</v>
      </c>
      <c r="M674">
        <v>0</v>
      </c>
      <c r="N674">
        <v>0</v>
      </c>
      <c r="O674">
        <v>65</v>
      </c>
      <c r="P674">
        <v>156</v>
      </c>
      <c r="Q674">
        <v>81</v>
      </c>
      <c r="R674">
        <v>96</v>
      </c>
      <c r="S674">
        <v>155</v>
      </c>
      <c r="T674">
        <v>7</v>
      </c>
      <c r="U674">
        <v>7</v>
      </c>
      <c r="V674">
        <v>13</v>
      </c>
      <c r="W674">
        <v>11</v>
      </c>
      <c r="X674">
        <v>11</v>
      </c>
      <c r="Y674">
        <v>157</v>
      </c>
      <c r="Z674">
        <v>13</v>
      </c>
      <c r="AA674" t="s">
        <v>896</v>
      </c>
      <c r="AB674" t="s">
        <v>803</v>
      </c>
      <c r="AC674" t="s">
        <v>897</v>
      </c>
      <c r="AD674" t="s">
        <v>898</v>
      </c>
    </row>
    <row r="675" spans="1:30" x14ac:dyDescent="0.25">
      <c r="A675" t="s">
        <v>1435</v>
      </c>
      <c r="B675">
        <v>44866</v>
      </c>
      <c r="C675">
        <v>44867</v>
      </c>
      <c r="D675" t="s">
        <v>60</v>
      </c>
      <c r="E675">
        <v>4895</v>
      </c>
      <c r="F675">
        <v>198</v>
      </c>
      <c r="G675">
        <v>1</v>
      </c>
      <c r="H675">
        <v>64</v>
      </c>
      <c r="I675">
        <v>2</v>
      </c>
      <c r="J675">
        <v>117</v>
      </c>
      <c r="K675">
        <v>2</v>
      </c>
      <c r="L675">
        <v>0</v>
      </c>
      <c r="M675">
        <v>2</v>
      </c>
      <c r="N675">
        <v>5</v>
      </c>
      <c r="O675">
        <v>58</v>
      </c>
      <c r="P675">
        <v>64</v>
      </c>
      <c r="Q675">
        <v>35</v>
      </c>
      <c r="R675">
        <v>46</v>
      </c>
      <c r="S675">
        <v>65</v>
      </c>
      <c r="T675">
        <v>27</v>
      </c>
      <c r="U675">
        <v>29</v>
      </c>
      <c r="V675">
        <v>36</v>
      </c>
      <c r="W675">
        <v>35</v>
      </c>
      <c r="X675">
        <v>35</v>
      </c>
      <c r="Y675">
        <v>65</v>
      </c>
      <c r="Z675">
        <v>36</v>
      </c>
      <c r="AA675" t="s">
        <v>61</v>
      </c>
      <c r="AB675" t="s">
        <v>16</v>
      </c>
      <c r="AC675" t="s">
        <v>41</v>
      </c>
      <c r="AD675" t="s">
        <v>42</v>
      </c>
    </row>
    <row r="676" spans="1:30" x14ac:dyDescent="0.25">
      <c r="A676" t="s">
        <v>1435</v>
      </c>
      <c r="B676">
        <v>44866</v>
      </c>
      <c r="C676">
        <v>44867</v>
      </c>
      <c r="D676" t="s">
        <v>62</v>
      </c>
      <c r="E676">
        <v>5409</v>
      </c>
      <c r="F676">
        <v>152</v>
      </c>
      <c r="G676">
        <v>4</v>
      </c>
      <c r="H676">
        <v>22</v>
      </c>
      <c r="I676">
        <v>0</v>
      </c>
      <c r="J676">
        <v>68</v>
      </c>
      <c r="K676">
        <v>1</v>
      </c>
      <c r="L676">
        <v>2</v>
      </c>
      <c r="M676">
        <v>1</v>
      </c>
      <c r="N676">
        <v>8</v>
      </c>
      <c r="O676">
        <v>8</v>
      </c>
      <c r="P676">
        <v>22</v>
      </c>
      <c r="Q676">
        <v>11</v>
      </c>
      <c r="R676">
        <v>10</v>
      </c>
      <c r="S676">
        <v>21</v>
      </c>
      <c r="T676">
        <v>9</v>
      </c>
      <c r="U676">
        <v>10</v>
      </c>
      <c r="V676">
        <v>12</v>
      </c>
      <c r="W676">
        <v>12</v>
      </c>
      <c r="X676">
        <v>9</v>
      </c>
      <c r="Y676">
        <v>23</v>
      </c>
      <c r="Z676">
        <v>12</v>
      </c>
      <c r="AA676" t="s">
        <v>63</v>
      </c>
      <c r="AB676" t="s">
        <v>16</v>
      </c>
      <c r="AC676" t="s">
        <v>41</v>
      </c>
      <c r="AD676" t="s">
        <v>42</v>
      </c>
    </row>
    <row r="677" spans="1:30" x14ac:dyDescent="0.25">
      <c r="A677" t="s">
        <v>1435</v>
      </c>
      <c r="B677">
        <v>44866</v>
      </c>
      <c r="C677">
        <v>44867</v>
      </c>
      <c r="D677" t="s">
        <v>447</v>
      </c>
      <c r="E677">
        <v>3742</v>
      </c>
      <c r="F677">
        <v>114</v>
      </c>
      <c r="G677">
        <v>0</v>
      </c>
      <c r="H677">
        <v>37</v>
      </c>
      <c r="I677">
        <v>0</v>
      </c>
      <c r="J677">
        <v>13</v>
      </c>
      <c r="K677">
        <v>1</v>
      </c>
      <c r="L677">
        <v>0</v>
      </c>
      <c r="M677">
        <v>0</v>
      </c>
      <c r="N677">
        <v>2</v>
      </c>
      <c r="O677">
        <v>37</v>
      </c>
      <c r="P677">
        <v>39</v>
      </c>
      <c r="Q677">
        <v>14</v>
      </c>
      <c r="R677">
        <v>21</v>
      </c>
      <c r="S677">
        <v>39</v>
      </c>
      <c r="T677">
        <v>3</v>
      </c>
      <c r="U677">
        <v>1</v>
      </c>
      <c r="V677">
        <v>3</v>
      </c>
      <c r="W677">
        <v>3</v>
      </c>
      <c r="X677">
        <v>3</v>
      </c>
      <c r="Y677">
        <v>39</v>
      </c>
      <c r="Z677">
        <v>3</v>
      </c>
      <c r="AA677" t="s">
        <v>1529</v>
      </c>
      <c r="AB677" t="s">
        <v>387</v>
      </c>
      <c r="AC677" t="s">
        <v>448</v>
      </c>
      <c r="AD677" t="s">
        <v>449</v>
      </c>
    </row>
    <row r="678" spans="1:30" x14ac:dyDescent="0.25">
      <c r="A678" t="s">
        <v>1435</v>
      </c>
      <c r="B678">
        <v>44866</v>
      </c>
      <c r="C678">
        <v>44867</v>
      </c>
      <c r="D678" t="s">
        <v>953</v>
      </c>
      <c r="E678">
        <v>4572</v>
      </c>
      <c r="F678">
        <v>200</v>
      </c>
      <c r="G678">
        <v>2</v>
      </c>
      <c r="H678">
        <v>91</v>
      </c>
      <c r="I678">
        <v>0</v>
      </c>
      <c r="J678">
        <v>56</v>
      </c>
      <c r="K678">
        <v>1</v>
      </c>
      <c r="L678">
        <v>3</v>
      </c>
      <c r="M678">
        <v>3</v>
      </c>
      <c r="N678">
        <v>24</v>
      </c>
      <c r="O678">
        <v>23</v>
      </c>
      <c r="P678">
        <v>90</v>
      </c>
      <c r="Q678">
        <v>61</v>
      </c>
      <c r="R678">
        <v>54</v>
      </c>
      <c r="S678">
        <v>92</v>
      </c>
      <c r="T678">
        <v>35</v>
      </c>
      <c r="U678">
        <v>25</v>
      </c>
      <c r="V678">
        <v>36</v>
      </c>
      <c r="W678">
        <v>35</v>
      </c>
      <c r="X678">
        <v>34</v>
      </c>
      <c r="Y678">
        <v>93</v>
      </c>
      <c r="Z678">
        <v>36</v>
      </c>
      <c r="AA678" t="s">
        <v>954</v>
      </c>
      <c r="AB678" t="s">
        <v>803</v>
      </c>
      <c r="AC678" t="s">
        <v>942</v>
      </c>
      <c r="AD678" t="s">
        <v>943</v>
      </c>
    </row>
    <row r="679" spans="1:30" x14ac:dyDescent="0.25">
      <c r="A679" t="s">
        <v>1435</v>
      </c>
      <c r="B679">
        <v>44866</v>
      </c>
      <c r="C679">
        <v>44867</v>
      </c>
      <c r="D679" t="s">
        <v>919</v>
      </c>
      <c r="E679">
        <v>8152</v>
      </c>
      <c r="F679">
        <v>365</v>
      </c>
      <c r="G679">
        <v>11</v>
      </c>
      <c r="H679">
        <v>240</v>
      </c>
      <c r="I679">
        <v>8</v>
      </c>
      <c r="J679">
        <v>64</v>
      </c>
      <c r="K679">
        <v>9</v>
      </c>
      <c r="L679">
        <v>5</v>
      </c>
      <c r="M679">
        <v>7</v>
      </c>
      <c r="N679">
        <v>49</v>
      </c>
      <c r="O679">
        <v>31</v>
      </c>
      <c r="P679">
        <v>241</v>
      </c>
      <c r="Q679">
        <v>173</v>
      </c>
      <c r="R679">
        <v>144</v>
      </c>
      <c r="S679">
        <v>243</v>
      </c>
      <c r="T679">
        <v>45</v>
      </c>
      <c r="U679">
        <v>39</v>
      </c>
      <c r="V679">
        <v>50</v>
      </c>
      <c r="W679">
        <v>48</v>
      </c>
      <c r="X679">
        <v>49</v>
      </c>
      <c r="Y679">
        <v>244</v>
      </c>
      <c r="Z679">
        <v>50</v>
      </c>
      <c r="AA679" t="s">
        <v>920</v>
      </c>
      <c r="AB679" t="s">
        <v>803</v>
      </c>
      <c r="AC679" t="s">
        <v>897</v>
      </c>
      <c r="AD679" t="s">
        <v>898</v>
      </c>
    </row>
    <row r="680" spans="1:30" x14ac:dyDescent="0.25">
      <c r="A680" t="s">
        <v>1435</v>
      </c>
      <c r="B680">
        <v>44866</v>
      </c>
      <c r="C680">
        <v>44867</v>
      </c>
      <c r="D680" t="s">
        <v>473</v>
      </c>
      <c r="E680">
        <v>4840</v>
      </c>
      <c r="F680">
        <v>193</v>
      </c>
      <c r="G680">
        <v>0</v>
      </c>
      <c r="H680">
        <v>86</v>
      </c>
      <c r="I680">
        <v>0</v>
      </c>
      <c r="J680">
        <v>61</v>
      </c>
      <c r="K680">
        <v>2</v>
      </c>
      <c r="L680">
        <v>3</v>
      </c>
      <c r="M680">
        <v>0</v>
      </c>
      <c r="N680">
        <v>7</v>
      </c>
      <c r="O680">
        <v>74</v>
      </c>
      <c r="P680">
        <v>83</v>
      </c>
      <c r="Q680">
        <v>20</v>
      </c>
      <c r="R680">
        <v>39</v>
      </c>
      <c r="S680">
        <v>86</v>
      </c>
      <c r="T680">
        <v>26</v>
      </c>
      <c r="U680">
        <v>14</v>
      </c>
      <c r="V680">
        <v>32</v>
      </c>
      <c r="W680">
        <v>36</v>
      </c>
      <c r="X680">
        <v>37</v>
      </c>
      <c r="Y680">
        <v>87</v>
      </c>
      <c r="Z680">
        <v>43</v>
      </c>
      <c r="AA680" t="s">
        <v>474</v>
      </c>
      <c r="AB680" t="s">
        <v>387</v>
      </c>
      <c r="AC680" t="s">
        <v>448</v>
      </c>
      <c r="AD680" t="s">
        <v>449</v>
      </c>
    </row>
    <row r="681" spans="1:30" x14ac:dyDescent="0.25">
      <c r="A681" t="s">
        <v>1435</v>
      </c>
      <c r="B681">
        <v>44866</v>
      </c>
      <c r="C681">
        <v>44867</v>
      </c>
      <c r="D681" t="s">
        <v>816</v>
      </c>
      <c r="E681">
        <v>5197</v>
      </c>
      <c r="F681">
        <v>209</v>
      </c>
      <c r="G681">
        <v>1</v>
      </c>
      <c r="H681">
        <v>96</v>
      </c>
      <c r="I681">
        <v>0</v>
      </c>
      <c r="J681">
        <v>25</v>
      </c>
      <c r="K681">
        <v>9</v>
      </c>
      <c r="L681">
        <v>0</v>
      </c>
      <c r="M681">
        <v>0</v>
      </c>
      <c r="N681">
        <v>20</v>
      </c>
      <c r="O681">
        <v>70</v>
      </c>
      <c r="P681">
        <v>97</v>
      </c>
      <c r="Q681">
        <v>48</v>
      </c>
      <c r="R681">
        <v>52</v>
      </c>
      <c r="S681">
        <v>99</v>
      </c>
      <c r="T681">
        <v>20</v>
      </c>
      <c r="U681">
        <v>8</v>
      </c>
      <c r="V681">
        <v>23</v>
      </c>
      <c r="W681">
        <v>17</v>
      </c>
      <c r="X681">
        <v>21</v>
      </c>
      <c r="Y681">
        <v>99</v>
      </c>
      <c r="Z681">
        <v>23</v>
      </c>
      <c r="AA681" t="s">
        <v>817</v>
      </c>
      <c r="AB681" t="s">
        <v>803</v>
      </c>
      <c r="AC681" t="s">
        <v>805</v>
      </c>
      <c r="AD681" t="s">
        <v>806</v>
      </c>
    </row>
    <row r="682" spans="1:30" x14ac:dyDescent="0.25">
      <c r="A682" t="s">
        <v>1435</v>
      </c>
      <c r="B682">
        <v>44866</v>
      </c>
      <c r="C682">
        <v>44867</v>
      </c>
      <c r="D682" t="s">
        <v>842</v>
      </c>
      <c r="E682">
        <v>3855</v>
      </c>
      <c r="F682">
        <v>181</v>
      </c>
      <c r="G682">
        <v>5</v>
      </c>
      <c r="H682">
        <v>14</v>
      </c>
      <c r="I682">
        <v>2</v>
      </c>
      <c r="J682">
        <v>17</v>
      </c>
      <c r="K682">
        <v>0</v>
      </c>
      <c r="L682">
        <v>0</v>
      </c>
      <c r="M682">
        <v>0</v>
      </c>
      <c r="N682">
        <v>0</v>
      </c>
      <c r="O682">
        <v>10</v>
      </c>
      <c r="P682">
        <v>12</v>
      </c>
      <c r="Q682">
        <v>10</v>
      </c>
      <c r="R682">
        <v>12</v>
      </c>
      <c r="S682">
        <v>19</v>
      </c>
      <c r="T682">
        <v>0</v>
      </c>
      <c r="U682">
        <v>1</v>
      </c>
      <c r="V682">
        <v>2</v>
      </c>
      <c r="W682">
        <v>0</v>
      </c>
      <c r="X682">
        <v>1</v>
      </c>
      <c r="Y682">
        <v>19</v>
      </c>
      <c r="Z682">
        <v>2</v>
      </c>
      <c r="AA682" t="s">
        <v>843</v>
      </c>
      <c r="AB682" t="s">
        <v>803</v>
      </c>
      <c r="AC682" t="s">
        <v>805</v>
      </c>
      <c r="AD682" t="s">
        <v>806</v>
      </c>
    </row>
    <row r="683" spans="1:30" x14ac:dyDescent="0.25">
      <c r="A683" t="s">
        <v>1435</v>
      </c>
      <c r="B683">
        <v>44866</v>
      </c>
      <c r="C683">
        <v>44867</v>
      </c>
      <c r="D683" t="s">
        <v>871</v>
      </c>
      <c r="E683">
        <v>6800</v>
      </c>
      <c r="F683">
        <v>217</v>
      </c>
      <c r="G683">
        <v>3</v>
      </c>
      <c r="H683">
        <v>117</v>
      </c>
      <c r="I683">
        <v>0</v>
      </c>
      <c r="J683">
        <v>54</v>
      </c>
      <c r="K683">
        <v>2</v>
      </c>
      <c r="L683">
        <v>0</v>
      </c>
      <c r="M683">
        <v>1</v>
      </c>
      <c r="N683">
        <v>39</v>
      </c>
      <c r="O683">
        <v>97</v>
      </c>
      <c r="P683">
        <v>117</v>
      </c>
      <c r="Q683">
        <v>43</v>
      </c>
      <c r="R683">
        <v>66</v>
      </c>
      <c r="S683">
        <v>117</v>
      </c>
      <c r="T683">
        <v>39</v>
      </c>
      <c r="U683">
        <v>28</v>
      </c>
      <c r="V683">
        <v>39</v>
      </c>
      <c r="W683">
        <v>39</v>
      </c>
      <c r="X683">
        <v>39</v>
      </c>
      <c r="Y683">
        <v>117</v>
      </c>
      <c r="Z683">
        <v>39</v>
      </c>
      <c r="AA683" t="s">
        <v>872</v>
      </c>
      <c r="AB683" t="s">
        <v>803</v>
      </c>
      <c r="AC683" t="s">
        <v>849</v>
      </c>
      <c r="AD683" t="s">
        <v>850</v>
      </c>
    </row>
    <row r="684" spans="1:30" x14ac:dyDescent="0.25">
      <c r="A684" t="s">
        <v>1435</v>
      </c>
      <c r="B684">
        <v>44866</v>
      </c>
      <c r="C684">
        <v>44867</v>
      </c>
      <c r="D684" t="s">
        <v>821</v>
      </c>
      <c r="E684">
        <v>6618</v>
      </c>
      <c r="F684">
        <v>348</v>
      </c>
      <c r="G684">
        <v>0</v>
      </c>
      <c r="H684">
        <v>143</v>
      </c>
      <c r="I684">
        <v>1</v>
      </c>
      <c r="J684">
        <v>26</v>
      </c>
      <c r="K684">
        <v>0</v>
      </c>
      <c r="L684">
        <v>0</v>
      </c>
      <c r="M684">
        <v>0</v>
      </c>
      <c r="N684">
        <v>3</v>
      </c>
      <c r="O684">
        <v>58</v>
      </c>
      <c r="P684">
        <v>153</v>
      </c>
      <c r="Q684">
        <v>100</v>
      </c>
      <c r="R684">
        <v>87</v>
      </c>
      <c r="S684">
        <v>153</v>
      </c>
      <c r="T684">
        <v>20</v>
      </c>
      <c r="U684">
        <v>14</v>
      </c>
      <c r="V684">
        <v>20</v>
      </c>
      <c r="W684">
        <v>18</v>
      </c>
      <c r="X684">
        <v>20</v>
      </c>
      <c r="Y684">
        <v>154</v>
      </c>
      <c r="Z684">
        <v>20</v>
      </c>
      <c r="AA684" t="s">
        <v>822</v>
      </c>
      <c r="AB684" t="s">
        <v>803</v>
      </c>
      <c r="AC684" t="s">
        <v>805</v>
      </c>
      <c r="AD684" t="s">
        <v>806</v>
      </c>
    </row>
    <row r="685" spans="1:30" x14ac:dyDescent="0.25">
      <c r="A685" t="s">
        <v>1435</v>
      </c>
      <c r="B685">
        <v>44866</v>
      </c>
      <c r="C685">
        <v>44867</v>
      </c>
      <c r="D685" t="s">
        <v>34</v>
      </c>
      <c r="E685">
        <v>21171</v>
      </c>
      <c r="F685">
        <v>433</v>
      </c>
      <c r="G685">
        <v>3</v>
      </c>
      <c r="H685">
        <v>263</v>
      </c>
      <c r="I685">
        <v>2</v>
      </c>
      <c r="J685">
        <v>92</v>
      </c>
      <c r="K685">
        <v>3</v>
      </c>
      <c r="L685">
        <v>5</v>
      </c>
      <c r="M685">
        <v>0</v>
      </c>
      <c r="N685">
        <v>32</v>
      </c>
      <c r="O685">
        <v>175</v>
      </c>
      <c r="P685">
        <v>269</v>
      </c>
      <c r="Q685">
        <v>154</v>
      </c>
      <c r="R685">
        <v>126</v>
      </c>
      <c r="S685">
        <v>274</v>
      </c>
      <c r="T685">
        <v>66</v>
      </c>
      <c r="U685">
        <v>56</v>
      </c>
      <c r="V685">
        <v>85</v>
      </c>
      <c r="W685">
        <v>80</v>
      </c>
      <c r="X685">
        <v>80</v>
      </c>
      <c r="Y685">
        <v>275</v>
      </c>
      <c r="Z685">
        <v>86</v>
      </c>
      <c r="AA685" t="s">
        <v>35</v>
      </c>
      <c r="AB685" t="s">
        <v>16</v>
      </c>
      <c r="AC685" t="s">
        <v>18</v>
      </c>
      <c r="AD685" t="s">
        <v>19</v>
      </c>
    </row>
    <row r="686" spans="1:30" x14ac:dyDescent="0.25">
      <c r="A686" t="s">
        <v>1435</v>
      </c>
      <c r="B686">
        <v>44866</v>
      </c>
      <c r="C686">
        <v>44867</v>
      </c>
      <c r="D686" t="s">
        <v>486</v>
      </c>
      <c r="E686">
        <v>8612</v>
      </c>
      <c r="F686">
        <v>303</v>
      </c>
      <c r="G686">
        <v>0</v>
      </c>
      <c r="H686">
        <v>89</v>
      </c>
      <c r="I686">
        <v>30</v>
      </c>
      <c r="J686">
        <v>65</v>
      </c>
      <c r="K686">
        <v>1</v>
      </c>
      <c r="L686">
        <v>1</v>
      </c>
      <c r="M686">
        <v>0</v>
      </c>
      <c r="N686">
        <v>2</v>
      </c>
      <c r="O686">
        <v>48</v>
      </c>
      <c r="P686">
        <v>91</v>
      </c>
      <c r="Q686">
        <v>16</v>
      </c>
      <c r="R686">
        <v>37</v>
      </c>
      <c r="S686">
        <v>93</v>
      </c>
      <c r="T686">
        <v>4</v>
      </c>
      <c r="U686">
        <v>6</v>
      </c>
      <c r="V686">
        <v>7</v>
      </c>
      <c r="W686">
        <v>10</v>
      </c>
      <c r="X686">
        <v>9</v>
      </c>
      <c r="Y686">
        <v>93</v>
      </c>
      <c r="Z686">
        <v>10</v>
      </c>
      <c r="AA686" t="s">
        <v>1454</v>
      </c>
      <c r="AB686" t="s">
        <v>387</v>
      </c>
      <c r="AC686" t="s">
        <v>448</v>
      </c>
      <c r="AD686" t="s">
        <v>449</v>
      </c>
    </row>
    <row r="687" spans="1:30" x14ac:dyDescent="0.25">
      <c r="A687" t="s">
        <v>1435</v>
      </c>
      <c r="B687">
        <v>44866</v>
      </c>
      <c r="C687">
        <v>44867</v>
      </c>
      <c r="D687" t="s">
        <v>1008</v>
      </c>
      <c r="E687">
        <v>27562</v>
      </c>
      <c r="F687">
        <v>616</v>
      </c>
      <c r="G687">
        <v>3</v>
      </c>
      <c r="H687">
        <v>207</v>
      </c>
      <c r="I687">
        <v>0</v>
      </c>
      <c r="J687">
        <v>93</v>
      </c>
      <c r="K687">
        <v>3</v>
      </c>
      <c r="L687">
        <v>1</v>
      </c>
      <c r="M687">
        <v>0</v>
      </c>
      <c r="N687">
        <v>3</v>
      </c>
      <c r="O687">
        <v>173</v>
      </c>
      <c r="P687">
        <v>211</v>
      </c>
      <c r="Q687">
        <v>132</v>
      </c>
      <c r="R687">
        <v>76</v>
      </c>
      <c r="S687">
        <v>214</v>
      </c>
      <c r="T687">
        <v>7</v>
      </c>
      <c r="U687">
        <v>9</v>
      </c>
      <c r="V687">
        <v>9</v>
      </c>
      <c r="W687">
        <v>8</v>
      </c>
      <c r="X687">
        <v>7</v>
      </c>
      <c r="Y687">
        <v>214</v>
      </c>
      <c r="Z687">
        <v>9</v>
      </c>
      <c r="AA687" t="s">
        <v>1009</v>
      </c>
      <c r="AB687" t="s">
        <v>803</v>
      </c>
      <c r="AC687" t="s">
        <v>998</v>
      </c>
      <c r="AD687" t="s">
        <v>999</v>
      </c>
    </row>
    <row r="688" spans="1:30" x14ac:dyDescent="0.25">
      <c r="A688" t="s">
        <v>1435</v>
      </c>
      <c r="B688">
        <v>44866</v>
      </c>
      <c r="C688">
        <v>44867</v>
      </c>
      <c r="D688" t="s">
        <v>83</v>
      </c>
      <c r="E688">
        <v>2346</v>
      </c>
      <c r="F688">
        <v>44</v>
      </c>
      <c r="G688">
        <v>1</v>
      </c>
      <c r="H688">
        <v>19</v>
      </c>
      <c r="I688">
        <v>0</v>
      </c>
      <c r="J688">
        <v>8</v>
      </c>
      <c r="K688">
        <v>0</v>
      </c>
      <c r="L688">
        <v>0</v>
      </c>
      <c r="M688">
        <v>0</v>
      </c>
      <c r="N688">
        <v>0</v>
      </c>
      <c r="O688">
        <v>1</v>
      </c>
      <c r="P688">
        <v>20</v>
      </c>
      <c r="Q688">
        <v>5</v>
      </c>
      <c r="R688">
        <v>5</v>
      </c>
      <c r="S688">
        <v>20</v>
      </c>
      <c r="T688">
        <v>0</v>
      </c>
      <c r="U688">
        <v>1</v>
      </c>
      <c r="V688">
        <v>7</v>
      </c>
      <c r="W688">
        <v>2</v>
      </c>
      <c r="X688">
        <v>6</v>
      </c>
      <c r="Y688">
        <v>20</v>
      </c>
      <c r="Z688">
        <v>7</v>
      </c>
      <c r="AA688" t="s">
        <v>84</v>
      </c>
      <c r="AB688" t="s">
        <v>16</v>
      </c>
      <c r="AC688" t="s">
        <v>69</v>
      </c>
      <c r="AD688" t="s">
        <v>1583</v>
      </c>
    </row>
    <row r="689" spans="1:30" x14ac:dyDescent="0.25">
      <c r="A689" t="s">
        <v>1435</v>
      </c>
      <c r="B689">
        <v>44866</v>
      </c>
      <c r="C689">
        <v>44867</v>
      </c>
      <c r="D689" t="s">
        <v>29</v>
      </c>
      <c r="E689">
        <v>7211</v>
      </c>
      <c r="F689">
        <v>223</v>
      </c>
      <c r="G689">
        <v>9</v>
      </c>
      <c r="H689">
        <v>130</v>
      </c>
      <c r="I689">
        <v>2</v>
      </c>
      <c r="J689">
        <v>70</v>
      </c>
      <c r="K689">
        <v>0</v>
      </c>
      <c r="L689">
        <v>2</v>
      </c>
      <c r="M689">
        <v>6</v>
      </c>
      <c r="N689">
        <v>18</v>
      </c>
      <c r="O689">
        <v>39</v>
      </c>
      <c r="P689">
        <v>131</v>
      </c>
      <c r="Q689">
        <v>61</v>
      </c>
      <c r="R689">
        <v>51</v>
      </c>
      <c r="S689">
        <v>132</v>
      </c>
      <c r="T689">
        <v>20</v>
      </c>
      <c r="U689">
        <v>23</v>
      </c>
      <c r="V689">
        <v>34</v>
      </c>
      <c r="W689">
        <v>26</v>
      </c>
      <c r="X689">
        <v>33</v>
      </c>
      <c r="Y689">
        <v>133</v>
      </c>
      <c r="Z689">
        <v>35</v>
      </c>
      <c r="AA689" t="s">
        <v>30</v>
      </c>
      <c r="AB689" t="s">
        <v>16</v>
      </c>
      <c r="AC689" t="s">
        <v>18</v>
      </c>
      <c r="AD689" t="s">
        <v>19</v>
      </c>
    </row>
    <row r="690" spans="1:30" x14ac:dyDescent="0.25">
      <c r="A690" t="s">
        <v>1435</v>
      </c>
      <c r="B690">
        <v>44866</v>
      </c>
      <c r="C690">
        <v>44867</v>
      </c>
      <c r="D690" t="s">
        <v>162</v>
      </c>
      <c r="E690">
        <v>4368</v>
      </c>
      <c r="F690">
        <v>171</v>
      </c>
      <c r="G690">
        <v>0</v>
      </c>
      <c r="H690">
        <v>70</v>
      </c>
      <c r="I690">
        <v>0</v>
      </c>
      <c r="J690">
        <v>47</v>
      </c>
      <c r="K690">
        <v>1</v>
      </c>
      <c r="L690">
        <v>0</v>
      </c>
      <c r="M690">
        <v>0</v>
      </c>
      <c r="N690">
        <v>2</v>
      </c>
      <c r="O690">
        <v>15</v>
      </c>
      <c r="P690">
        <v>71</v>
      </c>
      <c r="Q690">
        <v>27</v>
      </c>
      <c r="R690">
        <v>37</v>
      </c>
      <c r="S690">
        <v>72</v>
      </c>
      <c r="T690">
        <v>6</v>
      </c>
      <c r="U690">
        <v>7</v>
      </c>
      <c r="V690">
        <v>14</v>
      </c>
      <c r="W690">
        <v>13</v>
      </c>
      <c r="X690">
        <v>14</v>
      </c>
      <c r="Y690">
        <v>73</v>
      </c>
      <c r="Z690">
        <v>14</v>
      </c>
      <c r="AA690" t="s">
        <v>1584</v>
      </c>
      <c r="AB690" t="s">
        <v>16</v>
      </c>
      <c r="AC690" t="s">
        <v>127</v>
      </c>
      <c r="AD690" t="s">
        <v>128</v>
      </c>
    </row>
    <row r="691" spans="1:30" x14ac:dyDescent="0.25">
      <c r="A691" t="s">
        <v>1435</v>
      </c>
      <c r="B691">
        <v>44866</v>
      </c>
      <c r="C691">
        <v>44867</v>
      </c>
      <c r="D691" t="s">
        <v>831</v>
      </c>
      <c r="E691">
        <v>5347</v>
      </c>
      <c r="F691">
        <v>256</v>
      </c>
      <c r="G691">
        <v>2</v>
      </c>
      <c r="H691">
        <v>110</v>
      </c>
      <c r="I691">
        <v>0</v>
      </c>
      <c r="J691">
        <v>31</v>
      </c>
      <c r="K691">
        <v>0</v>
      </c>
      <c r="L691">
        <v>0</v>
      </c>
      <c r="M691">
        <v>0</v>
      </c>
      <c r="N691">
        <v>1</v>
      </c>
      <c r="O691">
        <v>85</v>
      </c>
      <c r="P691">
        <v>111</v>
      </c>
      <c r="Q691">
        <v>69</v>
      </c>
      <c r="R691">
        <v>65</v>
      </c>
      <c r="S691">
        <v>111</v>
      </c>
      <c r="T691">
        <v>14</v>
      </c>
      <c r="U691">
        <v>12</v>
      </c>
      <c r="V691">
        <v>14</v>
      </c>
      <c r="W691">
        <v>14</v>
      </c>
      <c r="X691">
        <v>14</v>
      </c>
      <c r="Y691">
        <v>111</v>
      </c>
      <c r="Z691">
        <v>14</v>
      </c>
      <c r="AA691" t="s">
        <v>832</v>
      </c>
      <c r="AB691" t="s">
        <v>803</v>
      </c>
      <c r="AC691" t="s">
        <v>805</v>
      </c>
      <c r="AD691" t="s">
        <v>806</v>
      </c>
    </row>
    <row r="692" spans="1:30" x14ac:dyDescent="0.25">
      <c r="A692" t="s">
        <v>1435</v>
      </c>
      <c r="B692">
        <v>44866</v>
      </c>
      <c r="C692">
        <v>44867</v>
      </c>
      <c r="D692" t="s">
        <v>908</v>
      </c>
      <c r="E692">
        <v>7622</v>
      </c>
      <c r="F692">
        <v>208</v>
      </c>
      <c r="G692">
        <v>9</v>
      </c>
      <c r="H692">
        <v>93</v>
      </c>
      <c r="I692">
        <v>2</v>
      </c>
      <c r="J692">
        <v>40</v>
      </c>
      <c r="K692">
        <v>3</v>
      </c>
      <c r="L692">
        <v>8</v>
      </c>
      <c r="M692">
        <v>1</v>
      </c>
      <c r="N692">
        <v>23</v>
      </c>
      <c r="O692">
        <v>76</v>
      </c>
      <c r="P692">
        <v>92</v>
      </c>
      <c r="Q692">
        <v>63</v>
      </c>
      <c r="R692">
        <v>59</v>
      </c>
      <c r="S692">
        <v>92</v>
      </c>
      <c r="T692">
        <v>28</v>
      </c>
      <c r="U692">
        <v>26</v>
      </c>
      <c r="V692">
        <v>29</v>
      </c>
      <c r="W692">
        <v>28</v>
      </c>
      <c r="X692">
        <v>28</v>
      </c>
      <c r="Y692">
        <v>94</v>
      </c>
      <c r="Z692">
        <v>29</v>
      </c>
      <c r="AA692" t="s">
        <v>909</v>
      </c>
      <c r="AB692" t="s">
        <v>803</v>
      </c>
      <c r="AC692" t="s">
        <v>897</v>
      </c>
      <c r="AD692" t="s">
        <v>898</v>
      </c>
    </row>
    <row r="693" spans="1:30" x14ac:dyDescent="0.25">
      <c r="A693" t="s">
        <v>1435</v>
      </c>
      <c r="B693">
        <v>44866</v>
      </c>
      <c r="C693">
        <v>44867</v>
      </c>
      <c r="D693" t="s">
        <v>859</v>
      </c>
      <c r="E693">
        <v>3372</v>
      </c>
      <c r="F693">
        <v>143</v>
      </c>
      <c r="G693">
        <v>0</v>
      </c>
      <c r="H693">
        <v>29</v>
      </c>
      <c r="I693">
        <v>0</v>
      </c>
      <c r="J693">
        <v>22</v>
      </c>
      <c r="K693">
        <v>1</v>
      </c>
      <c r="L693">
        <v>0</v>
      </c>
      <c r="M693">
        <v>0</v>
      </c>
      <c r="N693">
        <v>3</v>
      </c>
      <c r="O693">
        <v>27</v>
      </c>
      <c r="P693">
        <v>35</v>
      </c>
      <c r="Q693">
        <v>19</v>
      </c>
      <c r="R693">
        <v>12</v>
      </c>
      <c r="S693">
        <v>35</v>
      </c>
      <c r="T693">
        <v>5</v>
      </c>
      <c r="U693">
        <v>3</v>
      </c>
      <c r="V693">
        <v>5</v>
      </c>
      <c r="W693">
        <v>5</v>
      </c>
      <c r="X693">
        <v>5</v>
      </c>
      <c r="Y693">
        <v>36</v>
      </c>
      <c r="Z693">
        <v>5</v>
      </c>
      <c r="AA693" t="s">
        <v>860</v>
      </c>
      <c r="AB693" t="s">
        <v>803</v>
      </c>
      <c r="AC693" t="s">
        <v>849</v>
      </c>
      <c r="AD693" t="s">
        <v>850</v>
      </c>
    </row>
    <row r="694" spans="1:30" x14ac:dyDescent="0.25">
      <c r="A694" t="s">
        <v>1435</v>
      </c>
      <c r="B694">
        <v>44866</v>
      </c>
      <c r="C694">
        <v>44867</v>
      </c>
      <c r="D694" t="s">
        <v>865</v>
      </c>
      <c r="E694">
        <v>3148</v>
      </c>
      <c r="F694">
        <v>128</v>
      </c>
      <c r="G694">
        <v>0</v>
      </c>
      <c r="H694">
        <v>45</v>
      </c>
      <c r="I694">
        <v>1</v>
      </c>
      <c r="J694">
        <v>19</v>
      </c>
      <c r="K694">
        <v>1</v>
      </c>
      <c r="L694">
        <v>0</v>
      </c>
      <c r="M694">
        <v>0</v>
      </c>
      <c r="N694">
        <v>9</v>
      </c>
      <c r="O694">
        <v>35</v>
      </c>
      <c r="P694">
        <v>45</v>
      </c>
      <c r="Q694">
        <v>35</v>
      </c>
      <c r="R694">
        <v>25</v>
      </c>
      <c r="S694">
        <v>45</v>
      </c>
      <c r="T694">
        <v>9</v>
      </c>
      <c r="U694">
        <v>7</v>
      </c>
      <c r="V694">
        <v>10</v>
      </c>
      <c r="W694">
        <v>8</v>
      </c>
      <c r="X694">
        <v>10</v>
      </c>
      <c r="Y694">
        <v>45</v>
      </c>
      <c r="Z694">
        <v>10</v>
      </c>
      <c r="AA694" t="s">
        <v>866</v>
      </c>
      <c r="AB694" t="s">
        <v>803</v>
      </c>
      <c r="AC694" t="s">
        <v>849</v>
      </c>
      <c r="AD694" t="s">
        <v>850</v>
      </c>
    </row>
    <row r="695" spans="1:30" x14ac:dyDescent="0.25">
      <c r="A695" t="s">
        <v>1435</v>
      </c>
      <c r="B695">
        <v>44866</v>
      </c>
      <c r="C695">
        <v>44867</v>
      </c>
      <c r="D695" t="s">
        <v>847</v>
      </c>
      <c r="E695">
        <v>6384</v>
      </c>
      <c r="F695">
        <v>242</v>
      </c>
      <c r="G695">
        <v>24</v>
      </c>
      <c r="H695">
        <v>152</v>
      </c>
      <c r="I695">
        <v>0</v>
      </c>
      <c r="J695">
        <v>30</v>
      </c>
      <c r="K695">
        <v>2</v>
      </c>
      <c r="L695">
        <v>0</v>
      </c>
      <c r="M695">
        <v>6</v>
      </c>
      <c r="N695">
        <v>18</v>
      </c>
      <c r="O695">
        <v>130</v>
      </c>
      <c r="P695">
        <v>154</v>
      </c>
      <c r="Q695">
        <v>101</v>
      </c>
      <c r="R695">
        <v>67</v>
      </c>
      <c r="S695">
        <v>153</v>
      </c>
      <c r="T695">
        <v>19</v>
      </c>
      <c r="U695">
        <v>18</v>
      </c>
      <c r="V695">
        <v>18</v>
      </c>
      <c r="W695">
        <v>17</v>
      </c>
      <c r="X695">
        <v>19</v>
      </c>
      <c r="Y695">
        <v>154</v>
      </c>
      <c r="Z695">
        <v>19</v>
      </c>
      <c r="AA695" t="s">
        <v>848</v>
      </c>
      <c r="AB695" t="s">
        <v>803</v>
      </c>
      <c r="AC695" t="s">
        <v>849</v>
      </c>
      <c r="AD695" t="s">
        <v>850</v>
      </c>
    </row>
    <row r="696" spans="1:30" x14ac:dyDescent="0.25">
      <c r="A696" t="s">
        <v>1435</v>
      </c>
      <c r="B696">
        <v>44866</v>
      </c>
      <c r="C696">
        <v>44867</v>
      </c>
      <c r="D696" t="s">
        <v>854</v>
      </c>
      <c r="E696">
        <v>6684</v>
      </c>
      <c r="F696">
        <v>269</v>
      </c>
      <c r="G696">
        <v>5</v>
      </c>
      <c r="H696">
        <v>69</v>
      </c>
      <c r="I696">
        <v>0</v>
      </c>
      <c r="J696">
        <v>38</v>
      </c>
      <c r="K696">
        <v>1</v>
      </c>
      <c r="L696">
        <v>0</v>
      </c>
      <c r="M696">
        <v>0</v>
      </c>
      <c r="N696">
        <v>9</v>
      </c>
      <c r="O696">
        <v>60</v>
      </c>
      <c r="P696">
        <v>72</v>
      </c>
      <c r="Q696">
        <v>48</v>
      </c>
      <c r="R696">
        <v>45</v>
      </c>
      <c r="S696">
        <v>73</v>
      </c>
      <c r="T696">
        <v>10</v>
      </c>
      <c r="U696">
        <v>8</v>
      </c>
      <c r="V696">
        <v>10</v>
      </c>
      <c r="W696">
        <v>10</v>
      </c>
      <c r="X696">
        <v>10</v>
      </c>
      <c r="Y696">
        <v>73</v>
      </c>
      <c r="Z696">
        <v>10</v>
      </c>
      <c r="AA696" t="s">
        <v>855</v>
      </c>
      <c r="AB696" t="s">
        <v>803</v>
      </c>
      <c r="AC696" t="s">
        <v>849</v>
      </c>
      <c r="AD696" t="s">
        <v>850</v>
      </c>
    </row>
    <row r="697" spans="1:30" x14ac:dyDescent="0.25">
      <c r="A697" t="s">
        <v>1435</v>
      </c>
      <c r="B697">
        <v>44866</v>
      </c>
      <c r="C697">
        <v>44867</v>
      </c>
      <c r="D697" t="s">
        <v>881</v>
      </c>
      <c r="E697">
        <v>3554</v>
      </c>
      <c r="F697">
        <v>111</v>
      </c>
      <c r="G697">
        <v>1</v>
      </c>
      <c r="H697">
        <v>26</v>
      </c>
      <c r="I697">
        <v>0</v>
      </c>
      <c r="J697">
        <v>25</v>
      </c>
      <c r="K697">
        <v>0</v>
      </c>
      <c r="L697">
        <v>1</v>
      </c>
      <c r="M697">
        <v>0</v>
      </c>
      <c r="N697">
        <v>2</v>
      </c>
      <c r="O697">
        <v>8</v>
      </c>
      <c r="P697">
        <v>27</v>
      </c>
      <c r="Q697">
        <v>19</v>
      </c>
      <c r="R697">
        <v>14</v>
      </c>
      <c r="S697">
        <v>29</v>
      </c>
      <c r="T697">
        <v>5</v>
      </c>
      <c r="U697">
        <v>6</v>
      </c>
      <c r="V697">
        <v>7</v>
      </c>
      <c r="W697">
        <v>5</v>
      </c>
      <c r="X697">
        <v>6</v>
      </c>
      <c r="Y697">
        <v>29</v>
      </c>
      <c r="Z697">
        <v>7</v>
      </c>
      <c r="AA697" t="s">
        <v>882</v>
      </c>
      <c r="AB697" t="s">
        <v>803</v>
      </c>
      <c r="AC697" t="s">
        <v>1451</v>
      </c>
      <c r="AD697" t="s">
        <v>1452</v>
      </c>
    </row>
    <row r="698" spans="1:30" x14ac:dyDescent="0.25">
      <c r="A698" t="s">
        <v>1435</v>
      </c>
      <c r="B698">
        <v>44866</v>
      </c>
      <c r="C698">
        <v>44867</v>
      </c>
      <c r="D698" t="s">
        <v>914</v>
      </c>
      <c r="E698">
        <v>5017</v>
      </c>
      <c r="F698">
        <v>245</v>
      </c>
      <c r="G698">
        <v>1</v>
      </c>
      <c r="H698">
        <v>100</v>
      </c>
      <c r="I698">
        <v>0</v>
      </c>
      <c r="J698">
        <v>30</v>
      </c>
      <c r="K698">
        <v>0</v>
      </c>
      <c r="L698">
        <v>0</v>
      </c>
      <c r="M698">
        <v>0</v>
      </c>
      <c r="N698">
        <v>0</v>
      </c>
      <c r="O698">
        <v>77</v>
      </c>
      <c r="P698">
        <v>102</v>
      </c>
      <c r="Q698">
        <v>65</v>
      </c>
      <c r="R698">
        <v>46</v>
      </c>
      <c r="S698">
        <v>102</v>
      </c>
      <c r="T698">
        <v>2</v>
      </c>
      <c r="U698">
        <v>1</v>
      </c>
      <c r="V698">
        <v>2</v>
      </c>
      <c r="W698">
        <v>2</v>
      </c>
      <c r="X698">
        <v>2</v>
      </c>
      <c r="Y698">
        <v>103</v>
      </c>
      <c r="Z698">
        <v>2</v>
      </c>
      <c r="AA698" t="s">
        <v>915</v>
      </c>
      <c r="AB698" t="s">
        <v>803</v>
      </c>
      <c r="AC698" t="s">
        <v>897</v>
      </c>
      <c r="AD698" t="s">
        <v>898</v>
      </c>
    </row>
    <row r="699" spans="1:30" x14ac:dyDescent="0.25">
      <c r="A699" t="s">
        <v>1435</v>
      </c>
      <c r="B699">
        <v>44866</v>
      </c>
      <c r="C699">
        <v>44867</v>
      </c>
      <c r="D699" t="s">
        <v>978</v>
      </c>
      <c r="E699">
        <v>5412</v>
      </c>
      <c r="F699">
        <v>209</v>
      </c>
      <c r="G699">
        <v>0</v>
      </c>
      <c r="H699">
        <v>70</v>
      </c>
      <c r="I699">
        <v>1</v>
      </c>
      <c r="J699">
        <v>23</v>
      </c>
      <c r="K699">
        <v>1</v>
      </c>
      <c r="L699">
        <v>0</v>
      </c>
      <c r="M699">
        <v>0</v>
      </c>
      <c r="N699">
        <v>10</v>
      </c>
      <c r="O699">
        <v>19</v>
      </c>
      <c r="P699">
        <v>80</v>
      </c>
      <c r="Q699">
        <v>45</v>
      </c>
      <c r="R699">
        <v>44</v>
      </c>
      <c r="S699">
        <v>80</v>
      </c>
      <c r="T699">
        <v>13</v>
      </c>
      <c r="U699">
        <v>11</v>
      </c>
      <c r="V699">
        <v>13</v>
      </c>
      <c r="W699">
        <v>13</v>
      </c>
      <c r="X699">
        <v>13</v>
      </c>
      <c r="Y699">
        <v>81</v>
      </c>
      <c r="Z699">
        <v>13</v>
      </c>
      <c r="AA699" t="s">
        <v>979</v>
      </c>
      <c r="AB699" t="s">
        <v>803</v>
      </c>
      <c r="AC699" t="s">
        <v>942</v>
      </c>
      <c r="AD699" t="s">
        <v>943</v>
      </c>
    </row>
    <row r="700" spans="1:30" x14ac:dyDescent="0.25">
      <c r="A700" t="s">
        <v>1435</v>
      </c>
      <c r="B700">
        <v>44866</v>
      </c>
      <c r="C700">
        <v>44867</v>
      </c>
      <c r="D700" t="s">
        <v>980</v>
      </c>
      <c r="E700">
        <v>10903</v>
      </c>
      <c r="F700">
        <v>662</v>
      </c>
      <c r="G700">
        <v>3</v>
      </c>
      <c r="H700">
        <v>497</v>
      </c>
      <c r="I700">
        <v>2</v>
      </c>
      <c r="J700">
        <v>99</v>
      </c>
      <c r="K700">
        <v>4</v>
      </c>
      <c r="L700">
        <v>10</v>
      </c>
      <c r="M700">
        <v>4</v>
      </c>
      <c r="N700">
        <v>63</v>
      </c>
      <c r="O700">
        <v>318</v>
      </c>
      <c r="P700">
        <v>497</v>
      </c>
      <c r="Q700">
        <v>217</v>
      </c>
      <c r="R700">
        <v>227</v>
      </c>
      <c r="S700">
        <v>490</v>
      </c>
      <c r="T700">
        <v>71</v>
      </c>
      <c r="U700">
        <v>55</v>
      </c>
      <c r="V700">
        <v>73</v>
      </c>
      <c r="W700">
        <v>70</v>
      </c>
      <c r="X700">
        <v>69</v>
      </c>
      <c r="Y700">
        <v>498</v>
      </c>
      <c r="Z700">
        <v>73</v>
      </c>
      <c r="AA700" t="s">
        <v>981</v>
      </c>
      <c r="AB700" t="s">
        <v>803</v>
      </c>
      <c r="AC700" t="s">
        <v>942</v>
      </c>
      <c r="AD700" t="s">
        <v>943</v>
      </c>
    </row>
    <row r="701" spans="1:30" x14ac:dyDescent="0.25">
      <c r="A701" t="s">
        <v>1435</v>
      </c>
      <c r="B701">
        <v>44866</v>
      </c>
      <c r="C701">
        <v>44867</v>
      </c>
      <c r="D701" t="s">
        <v>1010</v>
      </c>
      <c r="E701">
        <v>10826</v>
      </c>
      <c r="F701">
        <v>416</v>
      </c>
      <c r="G701">
        <v>64</v>
      </c>
      <c r="H701">
        <v>122</v>
      </c>
      <c r="I701">
        <v>0</v>
      </c>
      <c r="J701">
        <v>52</v>
      </c>
      <c r="K701">
        <v>0</v>
      </c>
      <c r="L701">
        <v>1</v>
      </c>
      <c r="M701">
        <v>6</v>
      </c>
      <c r="N701">
        <v>6</v>
      </c>
      <c r="O701">
        <v>81</v>
      </c>
      <c r="P701">
        <v>124</v>
      </c>
      <c r="Q701">
        <v>77</v>
      </c>
      <c r="R701">
        <v>74</v>
      </c>
      <c r="S701">
        <v>124</v>
      </c>
      <c r="T701">
        <v>11</v>
      </c>
      <c r="U701">
        <v>12</v>
      </c>
      <c r="V701">
        <v>15</v>
      </c>
      <c r="W701">
        <v>14</v>
      </c>
      <c r="X701">
        <v>15</v>
      </c>
      <c r="Y701">
        <v>124</v>
      </c>
      <c r="Z701">
        <v>15</v>
      </c>
      <c r="AA701" t="s">
        <v>1011</v>
      </c>
      <c r="AB701" t="s">
        <v>803</v>
      </c>
      <c r="AC701" t="s">
        <v>998</v>
      </c>
      <c r="AD701" t="s">
        <v>999</v>
      </c>
    </row>
    <row r="702" spans="1:30" x14ac:dyDescent="0.25">
      <c r="A702" t="s">
        <v>1435</v>
      </c>
      <c r="B702">
        <v>44866</v>
      </c>
      <c r="C702">
        <v>44867</v>
      </c>
      <c r="D702" t="s">
        <v>965</v>
      </c>
      <c r="E702">
        <v>7927</v>
      </c>
      <c r="F702">
        <v>352</v>
      </c>
      <c r="G702">
        <v>0</v>
      </c>
      <c r="H702">
        <v>136</v>
      </c>
      <c r="I702">
        <v>0</v>
      </c>
      <c r="J702">
        <v>63</v>
      </c>
      <c r="K702">
        <v>7</v>
      </c>
      <c r="L702">
        <v>12</v>
      </c>
      <c r="M702">
        <v>0</v>
      </c>
      <c r="N702">
        <v>18</v>
      </c>
      <c r="O702">
        <v>6</v>
      </c>
      <c r="P702">
        <v>140</v>
      </c>
      <c r="Q702">
        <v>92</v>
      </c>
      <c r="R702">
        <v>62</v>
      </c>
      <c r="S702">
        <v>136</v>
      </c>
      <c r="T702">
        <v>25</v>
      </c>
      <c r="U702">
        <v>21</v>
      </c>
      <c r="V702">
        <v>26</v>
      </c>
      <c r="W702">
        <v>26</v>
      </c>
      <c r="X702">
        <v>24</v>
      </c>
      <c r="Y702">
        <v>141</v>
      </c>
      <c r="Z702">
        <v>26</v>
      </c>
      <c r="AA702" t="s">
        <v>966</v>
      </c>
      <c r="AB702" t="s">
        <v>803</v>
      </c>
      <c r="AC702" t="s">
        <v>942</v>
      </c>
      <c r="AD702" t="s">
        <v>943</v>
      </c>
    </row>
    <row r="703" spans="1:30" x14ac:dyDescent="0.25">
      <c r="A703" t="s">
        <v>1435</v>
      </c>
      <c r="B703">
        <v>44866</v>
      </c>
      <c r="C703">
        <v>44867</v>
      </c>
      <c r="D703" t="s">
        <v>929</v>
      </c>
      <c r="E703">
        <v>4921</v>
      </c>
      <c r="F703">
        <v>194</v>
      </c>
      <c r="G703">
        <v>0</v>
      </c>
      <c r="H703">
        <v>157</v>
      </c>
      <c r="I703">
        <v>0</v>
      </c>
      <c r="J703">
        <v>20</v>
      </c>
      <c r="K703">
        <v>1</v>
      </c>
      <c r="L703">
        <v>1</v>
      </c>
      <c r="M703">
        <v>0</v>
      </c>
      <c r="N703">
        <v>2</v>
      </c>
      <c r="O703">
        <v>64</v>
      </c>
      <c r="P703">
        <v>159</v>
      </c>
      <c r="Q703">
        <v>36</v>
      </c>
      <c r="R703">
        <v>71</v>
      </c>
      <c r="S703">
        <v>155</v>
      </c>
      <c r="T703">
        <v>0</v>
      </c>
      <c r="U703">
        <v>4</v>
      </c>
      <c r="V703">
        <v>5</v>
      </c>
      <c r="W703">
        <v>5</v>
      </c>
      <c r="X703">
        <v>4</v>
      </c>
      <c r="Y703">
        <v>159</v>
      </c>
      <c r="Z703">
        <v>5</v>
      </c>
    </row>
    <row r="704" spans="1:30" x14ac:dyDescent="0.25">
      <c r="A704" t="s">
        <v>1435</v>
      </c>
      <c r="B704">
        <v>44866</v>
      </c>
      <c r="C704">
        <v>44867</v>
      </c>
      <c r="D704" t="s">
        <v>801</v>
      </c>
      <c r="E704">
        <v>7013</v>
      </c>
      <c r="F704">
        <v>348</v>
      </c>
      <c r="G704">
        <v>6</v>
      </c>
      <c r="H704">
        <v>118</v>
      </c>
      <c r="I704">
        <v>0</v>
      </c>
      <c r="J704">
        <v>40</v>
      </c>
      <c r="K704">
        <v>3</v>
      </c>
      <c r="L704">
        <v>0</v>
      </c>
      <c r="M704">
        <v>3</v>
      </c>
      <c r="N704">
        <v>4</v>
      </c>
      <c r="O704">
        <v>97</v>
      </c>
      <c r="P704">
        <v>147</v>
      </c>
      <c r="Q704">
        <v>84</v>
      </c>
      <c r="R704">
        <v>88</v>
      </c>
      <c r="S704">
        <v>150</v>
      </c>
      <c r="T704">
        <v>7</v>
      </c>
      <c r="U704">
        <v>5</v>
      </c>
      <c r="V704">
        <v>10</v>
      </c>
      <c r="W704">
        <v>10</v>
      </c>
      <c r="X704">
        <v>10</v>
      </c>
      <c r="Y704">
        <v>150</v>
      </c>
      <c r="Z704">
        <v>10</v>
      </c>
      <c r="AA704" t="s">
        <v>802</v>
      </c>
      <c r="AB704" t="s">
        <v>803</v>
      </c>
      <c r="AC704" t="s">
        <v>805</v>
      </c>
      <c r="AD704" t="s">
        <v>806</v>
      </c>
    </row>
    <row r="705" spans="1:30" x14ac:dyDescent="0.25">
      <c r="A705" t="s">
        <v>1435</v>
      </c>
      <c r="B705">
        <v>44866</v>
      </c>
      <c r="C705">
        <v>44867</v>
      </c>
      <c r="D705" t="s">
        <v>173</v>
      </c>
      <c r="E705">
        <v>20790</v>
      </c>
      <c r="F705">
        <v>869</v>
      </c>
      <c r="G705">
        <v>15</v>
      </c>
      <c r="H705">
        <v>273</v>
      </c>
      <c r="I705">
        <v>3</v>
      </c>
      <c r="J705">
        <v>443</v>
      </c>
      <c r="K705">
        <v>57</v>
      </c>
      <c r="L705">
        <v>13</v>
      </c>
      <c r="M705">
        <v>10</v>
      </c>
      <c r="N705">
        <v>42</v>
      </c>
      <c r="O705">
        <v>195</v>
      </c>
      <c r="P705">
        <v>306</v>
      </c>
      <c r="Q705">
        <v>191</v>
      </c>
      <c r="R705">
        <v>188</v>
      </c>
      <c r="S705">
        <v>317</v>
      </c>
      <c r="T705">
        <v>232</v>
      </c>
      <c r="U705">
        <v>184</v>
      </c>
      <c r="V705">
        <v>256</v>
      </c>
      <c r="W705">
        <v>242</v>
      </c>
      <c r="X705">
        <v>246</v>
      </c>
      <c r="Y705">
        <v>320</v>
      </c>
      <c r="Z705">
        <v>258</v>
      </c>
      <c r="AA705" t="s">
        <v>174</v>
      </c>
      <c r="AB705" t="s">
        <v>16</v>
      </c>
      <c r="AC705" t="s">
        <v>168</v>
      </c>
      <c r="AD705" t="s">
        <v>1473</v>
      </c>
    </row>
    <row r="706" spans="1:30" x14ac:dyDescent="0.25">
      <c r="A706" t="s">
        <v>1435</v>
      </c>
      <c r="B706">
        <v>44866</v>
      </c>
      <c r="C706">
        <v>44867</v>
      </c>
      <c r="D706" t="s">
        <v>400</v>
      </c>
      <c r="E706">
        <v>6542</v>
      </c>
      <c r="F706">
        <v>327</v>
      </c>
      <c r="G706">
        <v>5</v>
      </c>
      <c r="H706">
        <v>137</v>
      </c>
      <c r="I706">
        <v>0</v>
      </c>
      <c r="J706">
        <v>100</v>
      </c>
      <c r="K706">
        <v>5</v>
      </c>
      <c r="L706">
        <v>2</v>
      </c>
      <c r="M706">
        <v>7</v>
      </c>
      <c r="N706">
        <v>22</v>
      </c>
      <c r="O706">
        <v>122</v>
      </c>
      <c r="P706">
        <v>147</v>
      </c>
      <c r="Q706">
        <v>68</v>
      </c>
      <c r="R706">
        <v>87</v>
      </c>
      <c r="S706">
        <v>148</v>
      </c>
      <c r="T706">
        <v>58</v>
      </c>
      <c r="U706">
        <v>48</v>
      </c>
      <c r="V706">
        <v>70</v>
      </c>
      <c r="W706">
        <v>69</v>
      </c>
      <c r="X706">
        <v>70</v>
      </c>
      <c r="Y706">
        <v>148</v>
      </c>
      <c r="Z706">
        <v>71</v>
      </c>
      <c r="AA706" t="s">
        <v>401</v>
      </c>
      <c r="AB706" t="s">
        <v>387</v>
      </c>
      <c r="AC706" t="s">
        <v>389</v>
      </c>
      <c r="AD706" t="s">
        <v>390</v>
      </c>
    </row>
    <row r="707" spans="1:30" x14ac:dyDescent="0.25">
      <c r="A707" t="s">
        <v>1435</v>
      </c>
      <c r="B707">
        <v>44866</v>
      </c>
      <c r="C707">
        <v>44867</v>
      </c>
      <c r="D707" t="s">
        <v>437</v>
      </c>
      <c r="E707">
        <v>9945</v>
      </c>
      <c r="F707">
        <v>458</v>
      </c>
      <c r="G707">
        <v>0</v>
      </c>
      <c r="H707">
        <v>233</v>
      </c>
      <c r="I707">
        <v>0</v>
      </c>
      <c r="J707">
        <v>118</v>
      </c>
      <c r="K707">
        <v>0</v>
      </c>
      <c r="L707">
        <v>1</v>
      </c>
      <c r="M707">
        <v>0</v>
      </c>
      <c r="N707">
        <v>22</v>
      </c>
      <c r="O707">
        <v>12</v>
      </c>
      <c r="P707">
        <v>243</v>
      </c>
      <c r="Q707">
        <v>143</v>
      </c>
      <c r="R707">
        <v>166</v>
      </c>
      <c r="S707">
        <v>243</v>
      </c>
      <c r="T707">
        <v>69</v>
      </c>
      <c r="U707">
        <v>66</v>
      </c>
      <c r="V707">
        <v>83</v>
      </c>
      <c r="W707">
        <v>84</v>
      </c>
      <c r="X707">
        <v>82</v>
      </c>
      <c r="Y707">
        <v>244</v>
      </c>
      <c r="Z707">
        <v>85</v>
      </c>
      <c r="AA707" t="s">
        <v>438</v>
      </c>
      <c r="AB707" t="s">
        <v>387</v>
      </c>
      <c r="AC707" t="s">
        <v>432</v>
      </c>
      <c r="AD707" t="s">
        <v>433</v>
      </c>
    </row>
    <row r="708" spans="1:30" x14ac:dyDescent="0.25">
      <c r="A708" t="s">
        <v>1435</v>
      </c>
      <c r="B708">
        <v>44866</v>
      </c>
      <c r="C708">
        <v>44867</v>
      </c>
      <c r="D708" t="s">
        <v>536</v>
      </c>
      <c r="E708">
        <v>12408</v>
      </c>
      <c r="F708">
        <v>574</v>
      </c>
      <c r="G708">
        <v>0</v>
      </c>
      <c r="H708">
        <v>255</v>
      </c>
      <c r="I708">
        <v>1</v>
      </c>
      <c r="J708">
        <v>232</v>
      </c>
      <c r="K708">
        <v>2</v>
      </c>
      <c r="L708">
        <v>2</v>
      </c>
      <c r="M708">
        <v>0</v>
      </c>
      <c r="N708">
        <v>11</v>
      </c>
      <c r="O708">
        <v>83</v>
      </c>
      <c r="P708">
        <v>257</v>
      </c>
      <c r="Q708">
        <v>145</v>
      </c>
      <c r="R708">
        <v>151</v>
      </c>
      <c r="S708">
        <v>258</v>
      </c>
      <c r="T708">
        <v>44</v>
      </c>
      <c r="U708">
        <v>91</v>
      </c>
      <c r="V708">
        <v>135</v>
      </c>
      <c r="W708">
        <v>130</v>
      </c>
      <c r="X708">
        <v>134</v>
      </c>
      <c r="Y708">
        <v>259</v>
      </c>
      <c r="Z708">
        <v>136</v>
      </c>
      <c r="AA708" t="s">
        <v>537</v>
      </c>
      <c r="AB708" t="s">
        <v>387</v>
      </c>
      <c r="AC708" t="s">
        <v>508</v>
      </c>
      <c r="AD708" t="s">
        <v>509</v>
      </c>
    </row>
    <row r="709" spans="1:30" x14ac:dyDescent="0.25">
      <c r="A709" t="s">
        <v>1435</v>
      </c>
      <c r="B709">
        <v>44866</v>
      </c>
      <c r="C709">
        <v>44867</v>
      </c>
      <c r="D709" t="s">
        <v>471</v>
      </c>
      <c r="E709">
        <v>6878</v>
      </c>
      <c r="F709">
        <v>307</v>
      </c>
      <c r="G709">
        <v>18</v>
      </c>
      <c r="H709">
        <v>124</v>
      </c>
      <c r="I709">
        <v>1</v>
      </c>
      <c r="J709">
        <v>138</v>
      </c>
      <c r="K709">
        <v>10</v>
      </c>
      <c r="L709">
        <v>18</v>
      </c>
      <c r="M709">
        <v>11</v>
      </c>
      <c r="N709">
        <v>85</v>
      </c>
      <c r="O709">
        <v>20</v>
      </c>
      <c r="P709">
        <v>125</v>
      </c>
      <c r="Q709">
        <v>55</v>
      </c>
      <c r="R709">
        <v>56</v>
      </c>
      <c r="S709">
        <v>124</v>
      </c>
      <c r="T709">
        <v>86</v>
      </c>
      <c r="U709">
        <v>48</v>
      </c>
      <c r="V709">
        <v>86</v>
      </c>
      <c r="W709">
        <v>84</v>
      </c>
      <c r="X709">
        <v>81</v>
      </c>
      <c r="Y709">
        <v>125</v>
      </c>
      <c r="Z709">
        <v>86</v>
      </c>
      <c r="AA709" t="s">
        <v>472</v>
      </c>
      <c r="AB709" t="s">
        <v>387</v>
      </c>
      <c r="AC709" t="s">
        <v>448</v>
      </c>
      <c r="AD709" t="s">
        <v>449</v>
      </c>
    </row>
    <row r="710" spans="1:30" x14ac:dyDescent="0.25">
      <c r="A710" t="s">
        <v>1435</v>
      </c>
      <c r="B710">
        <v>44866</v>
      </c>
      <c r="C710">
        <v>44867</v>
      </c>
      <c r="D710" t="s">
        <v>51</v>
      </c>
      <c r="E710">
        <v>8674</v>
      </c>
      <c r="F710">
        <v>389</v>
      </c>
      <c r="G710">
        <v>5</v>
      </c>
      <c r="H710">
        <v>137</v>
      </c>
      <c r="I710">
        <v>2</v>
      </c>
      <c r="J710">
        <v>205</v>
      </c>
      <c r="K710">
        <v>29</v>
      </c>
      <c r="L710">
        <v>20</v>
      </c>
      <c r="M710">
        <v>11</v>
      </c>
      <c r="N710">
        <v>36</v>
      </c>
      <c r="O710">
        <v>96</v>
      </c>
      <c r="P710">
        <v>138</v>
      </c>
      <c r="Q710">
        <v>69</v>
      </c>
      <c r="R710">
        <v>102</v>
      </c>
      <c r="S710">
        <v>140</v>
      </c>
      <c r="T710">
        <v>86</v>
      </c>
      <c r="U710">
        <v>64</v>
      </c>
      <c r="V710">
        <v>89</v>
      </c>
      <c r="W710">
        <v>87</v>
      </c>
      <c r="X710">
        <v>70</v>
      </c>
      <c r="Y710">
        <v>140</v>
      </c>
      <c r="Z710">
        <v>89</v>
      </c>
      <c r="AA710" t="s">
        <v>52</v>
      </c>
      <c r="AB710" t="s">
        <v>16</v>
      </c>
      <c r="AC710" t="s">
        <v>41</v>
      </c>
      <c r="AD710" t="s">
        <v>42</v>
      </c>
    </row>
    <row r="711" spans="1:30" x14ac:dyDescent="0.25">
      <c r="A711" t="s">
        <v>1435</v>
      </c>
      <c r="B711">
        <v>44866</v>
      </c>
      <c r="C711">
        <v>44867</v>
      </c>
      <c r="D711" t="s">
        <v>88</v>
      </c>
      <c r="E711">
        <v>11312</v>
      </c>
      <c r="F711">
        <v>500</v>
      </c>
      <c r="G711">
        <v>32</v>
      </c>
      <c r="H711">
        <v>282</v>
      </c>
      <c r="I711">
        <v>6</v>
      </c>
      <c r="J711">
        <v>75</v>
      </c>
      <c r="K711">
        <v>1</v>
      </c>
      <c r="L711">
        <v>1</v>
      </c>
      <c r="M711">
        <v>3</v>
      </c>
      <c r="N711">
        <v>6</v>
      </c>
      <c r="O711">
        <v>80</v>
      </c>
      <c r="P711">
        <v>296</v>
      </c>
      <c r="Q711">
        <v>167</v>
      </c>
      <c r="R711">
        <v>157</v>
      </c>
      <c r="S711">
        <v>305</v>
      </c>
      <c r="T711">
        <v>47</v>
      </c>
      <c r="U711">
        <v>43</v>
      </c>
      <c r="V711">
        <v>52</v>
      </c>
      <c r="W711">
        <v>52</v>
      </c>
      <c r="X711">
        <v>51</v>
      </c>
      <c r="Y711">
        <v>309</v>
      </c>
      <c r="Z711">
        <v>53</v>
      </c>
      <c r="AA711" t="s">
        <v>89</v>
      </c>
      <c r="AB711" t="s">
        <v>16</v>
      </c>
      <c r="AC711" t="s">
        <v>90</v>
      </c>
      <c r="AD711" t="s">
        <v>91</v>
      </c>
    </row>
    <row r="712" spans="1:30" x14ac:dyDescent="0.25">
      <c r="A712" t="s">
        <v>1435</v>
      </c>
      <c r="B712">
        <v>44866</v>
      </c>
      <c r="C712">
        <v>44867</v>
      </c>
      <c r="D712" t="s">
        <v>419</v>
      </c>
      <c r="E712">
        <v>3345</v>
      </c>
      <c r="F712">
        <v>105</v>
      </c>
      <c r="G712">
        <v>4</v>
      </c>
      <c r="H712">
        <v>76</v>
      </c>
      <c r="I712">
        <v>0</v>
      </c>
      <c r="J712">
        <v>56</v>
      </c>
      <c r="K712">
        <v>5</v>
      </c>
      <c r="L712">
        <v>1</v>
      </c>
      <c r="M712">
        <v>5</v>
      </c>
      <c r="N712">
        <v>12</v>
      </c>
      <c r="O712">
        <v>40</v>
      </c>
      <c r="P712">
        <v>84</v>
      </c>
      <c r="Q712">
        <v>47</v>
      </c>
      <c r="R712">
        <v>46</v>
      </c>
      <c r="S712">
        <v>84</v>
      </c>
      <c r="T712">
        <v>28</v>
      </c>
      <c r="U712">
        <v>31</v>
      </c>
      <c r="V712">
        <v>38</v>
      </c>
      <c r="W712">
        <v>39</v>
      </c>
      <c r="X712">
        <v>39</v>
      </c>
      <c r="Y712">
        <v>84</v>
      </c>
      <c r="Z712">
        <v>39</v>
      </c>
      <c r="AA712" t="s">
        <v>420</v>
      </c>
      <c r="AB712" t="s">
        <v>387</v>
      </c>
      <c r="AC712" t="s">
        <v>389</v>
      </c>
      <c r="AD712" t="s">
        <v>390</v>
      </c>
    </row>
    <row r="713" spans="1:30" x14ac:dyDescent="0.25">
      <c r="A713" t="s">
        <v>1435</v>
      </c>
      <c r="B713">
        <v>44866</v>
      </c>
      <c r="C713">
        <v>44867</v>
      </c>
      <c r="D713" t="s">
        <v>490</v>
      </c>
      <c r="E713">
        <v>14133</v>
      </c>
      <c r="F713">
        <v>629</v>
      </c>
      <c r="G713">
        <v>43</v>
      </c>
      <c r="H713">
        <v>256</v>
      </c>
      <c r="I713">
        <v>0</v>
      </c>
      <c r="J713">
        <v>271</v>
      </c>
      <c r="K713">
        <v>2</v>
      </c>
      <c r="L713">
        <v>46</v>
      </c>
      <c r="M713">
        <v>56</v>
      </c>
      <c r="N713">
        <v>114</v>
      </c>
      <c r="O713">
        <v>234</v>
      </c>
      <c r="P713">
        <v>255</v>
      </c>
      <c r="Q713">
        <v>169</v>
      </c>
      <c r="R713">
        <v>203</v>
      </c>
      <c r="S713">
        <v>255</v>
      </c>
      <c r="T713">
        <v>133</v>
      </c>
      <c r="U713">
        <v>110</v>
      </c>
      <c r="V713">
        <v>136</v>
      </c>
      <c r="W713">
        <v>132</v>
      </c>
      <c r="X713">
        <v>134</v>
      </c>
      <c r="Y713">
        <v>256</v>
      </c>
      <c r="Z713">
        <v>136</v>
      </c>
      <c r="AA713" t="s">
        <v>491</v>
      </c>
      <c r="AB713" t="s">
        <v>387</v>
      </c>
      <c r="AC713" t="s">
        <v>448</v>
      </c>
      <c r="AD713" t="s">
        <v>449</v>
      </c>
    </row>
    <row r="714" spans="1:30" x14ac:dyDescent="0.25">
      <c r="A714" t="s">
        <v>1435</v>
      </c>
      <c r="B714">
        <v>44866</v>
      </c>
      <c r="C714">
        <v>44867</v>
      </c>
      <c r="D714" t="s">
        <v>417</v>
      </c>
      <c r="E714">
        <v>4352</v>
      </c>
      <c r="F714">
        <v>202</v>
      </c>
      <c r="G714">
        <v>87</v>
      </c>
      <c r="H714">
        <v>109</v>
      </c>
      <c r="I714">
        <v>0</v>
      </c>
      <c r="J714">
        <v>74</v>
      </c>
      <c r="K714">
        <v>12</v>
      </c>
      <c r="L714">
        <v>26</v>
      </c>
      <c r="M714">
        <v>45</v>
      </c>
      <c r="N714">
        <v>42</v>
      </c>
      <c r="O714">
        <v>98</v>
      </c>
      <c r="P714">
        <v>109</v>
      </c>
      <c r="Q714">
        <v>77</v>
      </c>
      <c r="R714">
        <v>75</v>
      </c>
      <c r="S714">
        <v>112</v>
      </c>
      <c r="T714">
        <v>46</v>
      </c>
      <c r="U714">
        <v>45</v>
      </c>
      <c r="V714">
        <v>48</v>
      </c>
      <c r="W714">
        <v>53</v>
      </c>
      <c r="X714">
        <v>51</v>
      </c>
      <c r="Y714">
        <v>112</v>
      </c>
      <c r="Z714">
        <v>53</v>
      </c>
      <c r="AA714" t="s">
        <v>418</v>
      </c>
      <c r="AB714" t="s">
        <v>387</v>
      </c>
      <c r="AC714" t="s">
        <v>389</v>
      </c>
      <c r="AD714" t="s">
        <v>390</v>
      </c>
    </row>
    <row r="715" spans="1:30" x14ac:dyDescent="0.25">
      <c r="A715" t="s">
        <v>1435</v>
      </c>
      <c r="B715">
        <v>44866</v>
      </c>
      <c r="C715">
        <v>44867</v>
      </c>
      <c r="D715" t="s">
        <v>506</v>
      </c>
      <c r="E715">
        <v>3499</v>
      </c>
      <c r="F715">
        <v>164</v>
      </c>
      <c r="G715">
        <v>2</v>
      </c>
      <c r="H715">
        <v>108</v>
      </c>
      <c r="I715">
        <v>0</v>
      </c>
      <c r="J715">
        <v>53</v>
      </c>
      <c r="K715">
        <v>0</v>
      </c>
      <c r="L715">
        <v>0</v>
      </c>
      <c r="M715">
        <v>0</v>
      </c>
      <c r="N715">
        <v>7</v>
      </c>
      <c r="O715">
        <v>76</v>
      </c>
      <c r="P715">
        <v>113</v>
      </c>
      <c r="Q715">
        <v>71</v>
      </c>
      <c r="R715">
        <v>64</v>
      </c>
      <c r="S715">
        <v>113</v>
      </c>
      <c r="T715">
        <v>38</v>
      </c>
      <c r="U715">
        <v>34</v>
      </c>
      <c r="V715">
        <v>40</v>
      </c>
      <c r="W715">
        <v>38</v>
      </c>
      <c r="X715">
        <v>40</v>
      </c>
      <c r="Y715">
        <v>113</v>
      </c>
      <c r="Z715">
        <v>40</v>
      </c>
      <c r="AA715" t="s">
        <v>1456</v>
      </c>
      <c r="AB715" t="s">
        <v>387</v>
      </c>
      <c r="AC715" t="s">
        <v>508</v>
      </c>
      <c r="AD715" t="s">
        <v>509</v>
      </c>
    </row>
    <row r="716" spans="1:30" x14ac:dyDescent="0.25">
      <c r="A716" t="s">
        <v>1435</v>
      </c>
      <c r="B716">
        <v>44866</v>
      </c>
      <c r="C716">
        <v>44867</v>
      </c>
      <c r="D716" t="s">
        <v>132</v>
      </c>
      <c r="E716">
        <v>5782</v>
      </c>
      <c r="F716">
        <v>198</v>
      </c>
      <c r="G716">
        <v>37</v>
      </c>
      <c r="H716">
        <v>116</v>
      </c>
      <c r="I716">
        <v>0</v>
      </c>
      <c r="J716">
        <v>100</v>
      </c>
      <c r="K716">
        <v>0</v>
      </c>
      <c r="L716">
        <v>0</v>
      </c>
      <c r="M716">
        <v>25</v>
      </c>
      <c r="N716">
        <v>52</v>
      </c>
      <c r="O716">
        <v>89</v>
      </c>
      <c r="P716">
        <v>121</v>
      </c>
      <c r="Q716">
        <v>89</v>
      </c>
      <c r="R716">
        <v>86</v>
      </c>
      <c r="S716">
        <v>124</v>
      </c>
      <c r="T716">
        <v>68</v>
      </c>
      <c r="U716">
        <v>59</v>
      </c>
      <c r="V716">
        <v>72</v>
      </c>
      <c r="W716">
        <v>71</v>
      </c>
      <c r="X716">
        <v>72</v>
      </c>
      <c r="Y716">
        <v>126</v>
      </c>
      <c r="Z716">
        <v>74</v>
      </c>
      <c r="AA716" t="s">
        <v>133</v>
      </c>
      <c r="AB716" t="s">
        <v>16</v>
      </c>
      <c r="AC716" t="s">
        <v>127</v>
      </c>
      <c r="AD716" t="s">
        <v>128</v>
      </c>
    </row>
    <row r="717" spans="1:30" x14ac:dyDescent="0.25">
      <c r="A717" t="s">
        <v>1435</v>
      </c>
      <c r="B717">
        <v>44866</v>
      </c>
      <c r="C717">
        <v>44867</v>
      </c>
      <c r="D717" t="s">
        <v>95</v>
      </c>
      <c r="E717">
        <v>2138</v>
      </c>
      <c r="F717">
        <v>72</v>
      </c>
      <c r="G717">
        <v>14</v>
      </c>
      <c r="H717">
        <v>23</v>
      </c>
      <c r="I717">
        <v>0</v>
      </c>
      <c r="J717">
        <v>31</v>
      </c>
      <c r="K717">
        <v>1</v>
      </c>
      <c r="L717">
        <v>3</v>
      </c>
      <c r="M717">
        <v>7</v>
      </c>
      <c r="N717">
        <v>6</v>
      </c>
      <c r="O717">
        <v>26</v>
      </c>
      <c r="P717">
        <v>26</v>
      </c>
      <c r="Q717">
        <v>22</v>
      </c>
      <c r="R717">
        <v>24</v>
      </c>
      <c r="S717">
        <v>27</v>
      </c>
      <c r="T717">
        <v>9</v>
      </c>
      <c r="U717">
        <v>6</v>
      </c>
      <c r="V717">
        <v>9</v>
      </c>
      <c r="W717">
        <v>8</v>
      </c>
      <c r="X717">
        <v>8</v>
      </c>
      <c r="Y717">
        <v>28</v>
      </c>
      <c r="Z717">
        <v>9</v>
      </c>
      <c r="AA717" t="s">
        <v>96</v>
      </c>
      <c r="AB717" t="s">
        <v>16</v>
      </c>
      <c r="AC717" t="s">
        <v>69</v>
      </c>
      <c r="AD717" t="s">
        <v>1583</v>
      </c>
    </row>
    <row r="718" spans="1:30" x14ac:dyDescent="0.25">
      <c r="A718" t="s">
        <v>1435</v>
      </c>
      <c r="B718">
        <v>44866</v>
      </c>
      <c r="C718">
        <v>44867</v>
      </c>
      <c r="D718" t="s">
        <v>531</v>
      </c>
      <c r="E718">
        <v>9689</v>
      </c>
      <c r="F718">
        <v>365</v>
      </c>
      <c r="G718">
        <v>40</v>
      </c>
      <c r="H718">
        <v>152</v>
      </c>
      <c r="I718">
        <v>1</v>
      </c>
      <c r="J718">
        <v>148</v>
      </c>
      <c r="K718">
        <v>23</v>
      </c>
      <c r="L718">
        <v>28</v>
      </c>
      <c r="M718">
        <v>35</v>
      </c>
      <c r="N718">
        <v>77</v>
      </c>
      <c r="O718">
        <v>111</v>
      </c>
      <c r="P718">
        <v>157</v>
      </c>
      <c r="Q718">
        <v>78</v>
      </c>
      <c r="R718">
        <v>66</v>
      </c>
      <c r="S718">
        <v>157</v>
      </c>
      <c r="T718">
        <v>82</v>
      </c>
      <c r="U718">
        <v>56</v>
      </c>
      <c r="V718">
        <v>83</v>
      </c>
      <c r="W718">
        <v>75</v>
      </c>
      <c r="X718">
        <v>81</v>
      </c>
      <c r="Y718">
        <v>158</v>
      </c>
      <c r="Z718">
        <v>84</v>
      </c>
      <c r="AA718" t="s">
        <v>1455</v>
      </c>
      <c r="AB718" t="s">
        <v>387</v>
      </c>
      <c r="AC718" t="s">
        <v>508</v>
      </c>
      <c r="AD718" t="s">
        <v>509</v>
      </c>
    </row>
    <row r="719" spans="1:30" x14ac:dyDescent="0.25">
      <c r="A719" t="s">
        <v>1435</v>
      </c>
      <c r="B719">
        <v>44866</v>
      </c>
      <c r="C719">
        <v>44867</v>
      </c>
      <c r="D719" t="s">
        <v>46</v>
      </c>
      <c r="E719">
        <v>5087</v>
      </c>
      <c r="F719">
        <v>205</v>
      </c>
      <c r="G719">
        <v>0</v>
      </c>
      <c r="H719">
        <v>132</v>
      </c>
      <c r="I719">
        <v>1</v>
      </c>
      <c r="J719">
        <v>102</v>
      </c>
      <c r="K719">
        <v>31</v>
      </c>
      <c r="L719">
        <v>3</v>
      </c>
      <c r="M719">
        <v>0</v>
      </c>
      <c r="N719">
        <v>5</v>
      </c>
      <c r="O719">
        <v>119</v>
      </c>
      <c r="P719">
        <v>133</v>
      </c>
      <c r="Q719">
        <v>88</v>
      </c>
      <c r="R719">
        <v>79</v>
      </c>
      <c r="S719">
        <v>133</v>
      </c>
      <c r="T719">
        <v>72</v>
      </c>
      <c r="U719">
        <v>60</v>
      </c>
      <c r="V719">
        <v>72</v>
      </c>
      <c r="W719">
        <v>74</v>
      </c>
      <c r="X719">
        <v>73</v>
      </c>
      <c r="Y719">
        <v>133</v>
      </c>
      <c r="Z719">
        <v>74</v>
      </c>
      <c r="AA719" t="s">
        <v>47</v>
      </c>
      <c r="AB719" t="s">
        <v>16</v>
      </c>
      <c r="AC719" t="s">
        <v>41</v>
      </c>
      <c r="AD719" t="s">
        <v>42</v>
      </c>
    </row>
    <row r="720" spans="1:30" x14ac:dyDescent="0.25">
      <c r="A720" t="s">
        <v>1435</v>
      </c>
      <c r="B720">
        <v>44866</v>
      </c>
      <c r="C720">
        <v>44867</v>
      </c>
      <c r="D720" t="s">
        <v>24</v>
      </c>
      <c r="E720">
        <v>6422</v>
      </c>
      <c r="F720">
        <v>206</v>
      </c>
      <c r="G720">
        <v>29</v>
      </c>
      <c r="H720">
        <v>88</v>
      </c>
      <c r="I720">
        <v>25</v>
      </c>
      <c r="J720">
        <v>115</v>
      </c>
      <c r="K720">
        <v>5</v>
      </c>
      <c r="L720">
        <v>20</v>
      </c>
      <c r="M720">
        <v>36</v>
      </c>
      <c r="N720">
        <v>41</v>
      </c>
      <c r="O720">
        <v>54</v>
      </c>
      <c r="P720">
        <v>89</v>
      </c>
      <c r="Q720">
        <v>51</v>
      </c>
      <c r="R720">
        <v>57</v>
      </c>
      <c r="S720">
        <v>96</v>
      </c>
      <c r="T720">
        <v>48</v>
      </c>
      <c r="U720">
        <v>52</v>
      </c>
      <c r="V720">
        <v>65</v>
      </c>
      <c r="W720">
        <v>65</v>
      </c>
      <c r="X720">
        <v>61</v>
      </c>
      <c r="Y720">
        <v>96</v>
      </c>
      <c r="Z720">
        <v>65</v>
      </c>
      <c r="AA720" t="s">
        <v>25</v>
      </c>
      <c r="AB720" t="s">
        <v>16</v>
      </c>
      <c r="AC720" t="s">
        <v>18</v>
      </c>
      <c r="AD720" t="s">
        <v>19</v>
      </c>
    </row>
    <row r="721" spans="1:30" x14ac:dyDescent="0.25">
      <c r="A721" t="s">
        <v>1435</v>
      </c>
      <c r="B721">
        <v>44866</v>
      </c>
      <c r="C721">
        <v>44867</v>
      </c>
      <c r="D721" t="s">
        <v>566</v>
      </c>
      <c r="E721">
        <v>12450</v>
      </c>
      <c r="F721">
        <v>600</v>
      </c>
      <c r="G721">
        <v>20</v>
      </c>
      <c r="H721">
        <v>255</v>
      </c>
      <c r="I721">
        <v>2</v>
      </c>
      <c r="J721">
        <v>179</v>
      </c>
      <c r="K721">
        <v>13</v>
      </c>
      <c r="L721">
        <v>44</v>
      </c>
      <c r="M721">
        <v>16</v>
      </c>
      <c r="N721">
        <v>5</v>
      </c>
      <c r="O721">
        <v>198</v>
      </c>
      <c r="P721">
        <v>248</v>
      </c>
      <c r="Q721">
        <v>196</v>
      </c>
      <c r="R721">
        <v>134</v>
      </c>
      <c r="S721">
        <v>252</v>
      </c>
      <c r="T721">
        <v>49</v>
      </c>
      <c r="U721">
        <v>49</v>
      </c>
      <c r="V721">
        <v>57</v>
      </c>
      <c r="W721">
        <v>57</v>
      </c>
      <c r="X721">
        <v>55</v>
      </c>
      <c r="Y721">
        <v>256</v>
      </c>
      <c r="Z721">
        <v>57</v>
      </c>
      <c r="AA721" t="s">
        <v>567</v>
      </c>
      <c r="AB721" t="s">
        <v>387</v>
      </c>
      <c r="AC721" t="s">
        <v>508</v>
      </c>
      <c r="AD721" t="s">
        <v>509</v>
      </c>
    </row>
    <row r="722" spans="1:30" x14ac:dyDescent="0.25">
      <c r="A722" t="s">
        <v>1435</v>
      </c>
      <c r="B722">
        <v>44866</v>
      </c>
      <c r="C722">
        <v>44867</v>
      </c>
      <c r="D722" t="s">
        <v>475</v>
      </c>
      <c r="E722">
        <v>11203</v>
      </c>
      <c r="F722">
        <v>506</v>
      </c>
      <c r="G722">
        <v>0</v>
      </c>
      <c r="H722">
        <v>126</v>
      </c>
      <c r="I722">
        <v>0</v>
      </c>
      <c r="J722">
        <v>172</v>
      </c>
      <c r="K722">
        <v>4</v>
      </c>
      <c r="L722">
        <v>0</v>
      </c>
      <c r="M722">
        <v>0</v>
      </c>
      <c r="N722">
        <v>13</v>
      </c>
      <c r="O722">
        <v>116</v>
      </c>
      <c r="P722">
        <v>136</v>
      </c>
      <c r="Q722">
        <v>91</v>
      </c>
      <c r="R722">
        <v>88</v>
      </c>
      <c r="S722">
        <v>136</v>
      </c>
      <c r="T722">
        <v>73</v>
      </c>
      <c r="U722">
        <v>55</v>
      </c>
      <c r="V722">
        <v>73</v>
      </c>
      <c r="W722">
        <v>73</v>
      </c>
      <c r="X722">
        <v>72</v>
      </c>
      <c r="Y722">
        <v>136</v>
      </c>
      <c r="Z722">
        <v>74</v>
      </c>
      <c r="AA722" t="s">
        <v>476</v>
      </c>
      <c r="AB722" t="s">
        <v>387</v>
      </c>
      <c r="AC722" t="s">
        <v>448</v>
      </c>
      <c r="AD722" t="s">
        <v>449</v>
      </c>
    </row>
    <row r="723" spans="1:30" x14ac:dyDescent="0.25">
      <c r="A723" t="s">
        <v>1435</v>
      </c>
      <c r="B723">
        <v>44866</v>
      </c>
      <c r="C723">
        <v>44867</v>
      </c>
      <c r="D723" t="s">
        <v>14</v>
      </c>
      <c r="E723">
        <v>5991</v>
      </c>
      <c r="F723">
        <v>185</v>
      </c>
      <c r="G723">
        <v>100</v>
      </c>
      <c r="H723">
        <v>126</v>
      </c>
      <c r="I723">
        <v>0</v>
      </c>
      <c r="J723">
        <v>67</v>
      </c>
      <c r="K723">
        <v>27</v>
      </c>
      <c r="L723">
        <v>10</v>
      </c>
      <c r="M723">
        <v>48</v>
      </c>
      <c r="N723">
        <v>35</v>
      </c>
      <c r="O723">
        <v>109</v>
      </c>
      <c r="P723">
        <v>126</v>
      </c>
      <c r="Q723">
        <v>79</v>
      </c>
      <c r="R723">
        <v>54</v>
      </c>
      <c r="S723">
        <v>136</v>
      </c>
      <c r="T723">
        <v>49</v>
      </c>
      <c r="U723">
        <v>40</v>
      </c>
      <c r="V723">
        <v>49</v>
      </c>
      <c r="W723">
        <v>46</v>
      </c>
      <c r="X723">
        <v>50</v>
      </c>
      <c r="Y723">
        <v>139</v>
      </c>
      <c r="Z723">
        <v>50</v>
      </c>
      <c r="AA723" t="s">
        <v>15</v>
      </c>
      <c r="AB723" t="s">
        <v>16</v>
      </c>
      <c r="AC723" t="s">
        <v>90</v>
      </c>
      <c r="AD723" t="s">
        <v>91</v>
      </c>
    </row>
    <row r="724" spans="1:30" x14ac:dyDescent="0.25">
      <c r="A724" t="s">
        <v>1435</v>
      </c>
      <c r="B724">
        <v>44866</v>
      </c>
      <c r="C724">
        <v>44867</v>
      </c>
      <c r="D724" t="s">
        <v>519</v>
      </c>
      <c r="E724">
        <v>6645</v>
      </c>
      <c r="F724">
        <v>314</v>
      </c>
      <c r="G724">
        <v>77</v>
      </c>
      <c r="H724">
        <v>166</v>
      </c>
      <c r="I724">
        <v>2</v>
      </c>
      <c r="J724">
        <v>80</v>
      </c>
      <c r="K724">
        <v>10</v>
      </c>
      <c r="L724">
        <v>24</v>
      </c>
      <c r="M724">
        <v>30</v>
      </c>
      <c r="N724">
        <v>32</v>
      </c>
      <c r="O724">
        <v>116</v>
      </c>
      <c r="P724">
        <v>167</v>
      </c>
      <c r="Q724">
        <v>127</v>
      </c>
      <c r="R724">
        <v>105</v>
      </c>
      <c r="S724">
        <v>167</v>
      </c>
      <c r="T724">
        <v>50</v>
      </c>
      <c r="U724">
        <v>44</v>
      </c>
      <c r="V724">
        <v>52</v>
      </c>
      <c r="W724">
        <v>51</v>
      </c>
      <c r="X724">
        <v>50</v>
      </c>
      <c r="Y724">
        <v>168</v>
      </c>
      <c r="Z724">
        <v>52</v>
      </c>
      <c r="AA724" t="s">
        <v>520</v>
      </c>
      <c r="AB724" t="s">
        <v>387</v>
      </c>
      <c r="AC724" t="s">
        <v>508</v>
      </c>
      <c r="AD724" t="s">
        <v>509</v>
      </c>
    </row>
    <row r="725" spans="1:30" x14ac:dyDescent="0.25">
      <c r="A725" t="s">
        <v>1435</v>
      </c>
      <c r="B725">
        <v>44866</v>
      </c>
      <c r="C725">
        <v>44867</v>
      </c>
      <c r="D725" t="s">
        <v>39</v>
      </c>
      <c r="E725">
        <v>5869</v>
      </c>
      <c r="F725">
        <v>251</v>
      </c>
      <c r="G725">
        <v>27</v>
      </c>
      <c r="H725">
        <v>44</v>
      </c>
      <c r="I725">
        <v>2</v>
      </c>
      <c r="J725">
        <v>72</v>
      </c>
      <c r="K725">
        <v>7</v>
      </c>
      <c r="L725">
        <v>2</v>
      </c>
      <c r="M725">
        <v>12</v>
      </c>
      <c r="N725">
        <v>10</v>
      </c>
      <c r="O725">
        <v>44</v>
      </c>
      <c r="P725">
        <v>43</v>
      </c>
      <c r="Q725">
        <v>19</v>
      </c>
      <c r="R725">
        <v>19</v>
      </c>
      <c r="S725">
        <v>45</v>
      </c>
      <c r="T725">
        <v>12</v>
      </c>
      <c r="U725">
        <v>10</v>
      </c>
      <c r="V725">
        <v>12</v>
      </c>
      <c r="W725">
        <v>12</v>
      </c>
      <c r="X725">
        <v>12</v>
      </c>
      <c r="Y725">
        <v>45</v>
      </c>
      <c r="Z725">
        <v>12</v>
      </c>
      <c r="AA725" t="s">
        <v>40</v>
      </c>
      <c r="AB725" t="s">
        <v>16</v>
      </c>
      <c r="AC725" t="s">
        <v>41</v>
      </c>
      <c r="AD725" t="s">
        <v>42</v>
      </c>
    </row>
    <row r="726" spans="1:30" x14ac:dyDescent="0.25">
      <c r="A726" t="s">
        <v>1435</v>
      </c>
      <c r="B726">
        <v>44866</v>
      </c>
      <c r="C726">
        <v>44867</v>
      </c>
      <c r="D726" t="s">
        <v>525</v>
      </c>
      <c r="E726">
        <v>13896</v>
      </c>
      <c r="F726">
        <v>637</v>
      </c>
      <c r="G726">
        <v>10</v>
      </c>
      <c r="H726">
        <v>252</v>
      </c>
      <c r="I726">
        <v>0</v>
      </c>
      <c r="J726">
        <v>273</v>
      </c>
      <c r="K726">
        <v>14</v>
      </c>
      <c r="L726">
        <v>15</v>
      </c>
      <c r="M726">
        <v>52</v>
      </c>
      <c r="N726">
        <v>162</v>
      </c>
      <c r="O726">
        <v>218</v>
      </c>
      <c r="P726">
        <v>252</v>
      </c>
      <c r="Q726">
        <v>155</v>
      </c>
      <c r="R726">
        <v>173</v>
      </c>
      <c r="S726">
        <v>252</v>
      </c>
      <c r="T726">
        <v>164</v>
      </c>
      <c r="U726">
        <v>117</v>
      </c>
      <c r="V726">
        <v>164</v>
      </c>
      <c r="W726">
        <v>159</v>
      </c>
      <c r="X726">
        <v>155</v>
      </c>
      <c r="Y726">
        <v>252</v>
      </c>
      <c r="Z726">
        <v>164</v>
      </c>
      <c r="AA726" t="s">
        <v>526</v>
      </c>
      <c r="AB726" t="s">
        <v>387</v>
      </c>
      <c r="AC726" t="s">
        <v>508</v>
      </c>
      <c r="AD726" t="s">
        <v>509</v>
      </c>
    </row>
    <row r="727" spans="1:30" x14ac:dyDescent="0.25">
      <c r="A727" t="s">
        <v>1435</v>
      </c>
      <c r="B727">
        <v>44866</v>
      </c>
      <c r="C727">
        <v>44867</v>
      </c>
      <c r="D727" t="s">
        <v>125</v>
      </c>
      <c r="E727">
        <v>3885</v>
      </c>
      <c r="F727">
        <v>131</v>
      </c>
      <c r="G727">
        <v>72</v>
      </c>
      <c r="H727">
        <v>77</v>
      </c>
      <c r="I727">
        <v>1</v>
      </c>
      <c r="J727">
        <v>108</v>
      </c>
      <c r="K727">
        <v>2</v>
      </c>
      <c r="L727">
        <v>1</v>
      </c>
      <c r="M727">
        <v>87</v>
      </c>
      <c r="N727">
        <v>79</v>
      </c>
      <c r="O727">
        <v>54</v>
      </c>
      <c r="P727">
        <v>75</v>
      </c>
      <c r="Q727">
        <v>47</v>
      </c>
      <c r="R727">
        <v>51</v>
      </c>
      <c r="S727">
        <v>76</v>
      </c>
      <c r="T727">
        <v>88</v>
      </c>
      <c r="U727">
        <v>61</v>
      </c>
      <c r="V727">
        <v>82</v>
      </c>
      <c r="W727">
        <v>77</v>
      </c>
      <c r="X727">
        <v>69</v>
      </c>
      <c r="Y727">
        <v>79</v>
      </c>
      <c r="Z727">
        <v>88</v>
      </c>
      <c r="AA727" t="s">
        <v>126</v>
      </c>
      <c r="AB727" t="s">
        <v>16</v>
      </c>
      <c r="AC727" t="s">
        <v>127</v>
      </c>
      <c r="AD727" t="s">
        <v>128</v>
      </c>
    </row>
    <row r="728" spans="1:30" x14ac:dyDescent="0.25">
      <c r="A728" t="s">
        <v>1435</v>
      </c>
      <c r="B728">
        <v>44866</v>
      </c>
      <c r="C728">
        <v>44867</v>
      </c>
      <c r="D728" t="s">
        <v>430</v>
      </c>
      <c r="E728">
        <v>17301</v>
      </c>
      <c r="F728">
        <v>651</v>
      </c>
      <c r="G728">
        <v>1</v>
      </c>
      <c r="H728">
        <v>303</v>
      </c>
      <c r="I728">
        <v>1</v>
      </c>
      <c r="J728">
        <v>194</v>
      </c>
      <c r="K728">
        <v>11</v>
      </c>
      <c r="L728">
        <v>27</v>
      </c>
      <c r="M728">
        <v>14</v>
      </c>
      <c r="N728">
        <v>55</v>
      </c>
      <c r="O728">
        <v>97</v>
      </c>
      <c r="P728">
        <v>319</v>
      </c>
      <c r="Q728">
        <v>158</v>
      </c>
      <c r="R728">
        <v>126</v>
      </c>
      <c r="S728">
        <v>321</v>
      </c>
      <c r="T728">
        <v>78</v>
      </c>
      <c r="U728">
        <v>65</v>
      </c>
      <c r="V728">
        <v>77</v>
      </c>
      <c r="W728">
        <v>65</v>
      </c>
      <c r="X728">
        <v>77</v>
      </c>
      <c r="Y728">
        <v>321</v>
      </c>
      <c r="Z728">
        <v>78</v>
      </c>
      <c r="AA728" t="s">
        <v>431</v>
      </c>
      <c r="AB728" t="s">
        <v>387</v>
      </c>
      <c r="AC728" t="s">
        <v>432</v>
      </c>
      <c r="AD728" t="s">
        <v>433</v>
      </c>
    </row>
    <row r="729" spans="1:30" x14ac:dyDescent="0.25">
      <c r="A729" t="s">
        <v>1435</v>
      </c>
      <c r="B729">
        <v>44866</v>
      </c>
      <c r="C729">
        <v>44867</v>
      </c>
      <c r="D729" t="s">
        <v>469</v>
      </c>
      <c r="E729">
        <v>7319</v>
      </c>
      <c r="F729">
        <v>352</v>
      </c>
      <c r="G729">
        <v>129</v>
      </c>
      <c r="H729">
        <v>209</v>
      </c>
      <c r="I729">
        <v>0</v>
      </c>
      <c r="J729">
        <v>174</v>
      </c>
      <c r="K729">
        <v>0</v>
      </c>
      <c r="L729">
        <v>60</v>
      </c>
      <c r="M729">
        <v>71</v>
      </c>
      <c r="N729">
        <v>90</v>
      </c>
      <c r="O729">
        <v>102</v>
      </c>
      <c r="P729">
        <v>213</v>
      </c>
      <c r="Q729">
        <v>111</v>
      </c>
      <c r="R729">
        <v>129</v>
      </c>
      <c r="S729">
        <v>211</v>
      </c>
      <c r="T729">
        <v>119</v>
      </c>
      <c r="U729">
        <v>85</v>
      </c>
      <c r="V729">
        <v>122</v>
      </c>
      <c r="W729">
        <v>120</v>
      </c>
      <c r="X729">
        <v>120</v>
      </c>
      <c r="Y729">
        <v>213</v>
      </c>
      <c r="Z729">
        <v>122</v>
      </c>
      <c r="AA729" t="s">
        <v>470</v>
      </c>
      <c r="AB729" t="s">
        <v>387</v>
      </c>
      <c r="AC729" t="s">
        <v>448</v>
      </c>
      <c r="AD729" t="s">
        <v>449</v>
      </c>
    </row>
    <row r="730" spans="1:30" x14ac:dyDescent="0.25">
      <c r="A730" t="s">
        <v>1435</v>
      </c>
      <c r="B730">
        <v>44866</v>
      </c>
      <c r="C730">
        <v>44867</v>
      </c>
      <c r="D730" t="s">
        <v>442</v>
      </c>
      <c r="E730">
        <v>20387</v>
      </c>
      <c r="F730">
        <v>861</v>
      </c>
      <c r="G730">
        <v>51</v>
      </c>
      <c r="H730">
        <v>416</v>
      </c>
      <c r="I730">
        <v>3</v>
      </c>
      <c r="J730">
        <v>275</v>
      </c>
      <c r="K730">
        <v>31</v>
      </c>
      <c r="L730">
        <v>50</v>
      </c>
      <c r="M730">
        <v>19</v>
      </c>
      <c r="N730">
        <v>154</v>
      </c>
      <c r="O730">
        <v>312</v>
      </c>
      <c r="P730">
        <v>431</v>
      </c>
      <c r="Q730">
        <v>262</v>
      </c>
      <c r="R730">
        <v>246</v>
      </c>
      <c r="S730">
        <v>436</v>
      </c>
      <c r="T730">
        <v>165</v>
      </c>
      <c r="U730">
        <v>113</v>
      </c>
      <c r="V730">
        <v>165</v>
      </c>
      <c r="W730">
        <v>160</v>
      </c>
      <c r="X730">
        <v>159</v>
      </c>
      <c r="Y730">
        <v>438</v>
      </c>
      <c r="Z730">
        <v>166</v>
      </c>
      <c r="AA730" t="s">
        <v>443</v>
      </c>
      <c r="AB730" t="s">
        <v>387</v>
      </c>
      <c r="AC730" t="s">
        <v>432</v>
      </c>
      <c r="AD730" t="s">
        <v>433</v>
      </c>
    </row>
    <row r="731" spans="1:30" x14ac:dyDescent="0.25">
      <c r="A731" t="s">
        <v>1435</v>
      </c>
      <c r="B731">
        <v>44866</v>
      </c>
      <c r="C731">
        <v>44867</v>
      </c>
      <c r="D731" t="s">
        <v>451</v>
      </c>
      <c r="E731">
        <v>8142</v>
      </c>
      <c r="F731">
        <v>376</v>
      </c>
      <c r="G731">
        <v>0</v>
      </c>
      <c r="H731">
        <v>78</v>
      </c>
      <c r="I731">
        <v>0</v>
      </c>
      <c r="J731">
        <v>276</v>
      </c>
      <c r="K731">
        <v>1</v>
      </c>
      <c r="L731">
        <v>3</v>
      </c>
      <c r="M731">
        <v>0</v>
      </c>
      <c r="N731">
        <v>4</v>
      </c>
      <c r="O731">
        <v>10</v>
      </c>
      <c r="P731">
        <v>93</v>
      </c>
      <c r="Q731">
        <v>37</v>
      </c>
      <c r="R731">
        <v>42</v>
      </c>
      <c r="S731">
        <v>89</v>
      </c>
      <c r="T731">
        <v>44</v>
      </c>
      <c r="U731">
        <v>33</v>
      </c>
      <c r="V731">
        <v>68</v>
      </c>
      <c r="W731">
        <v>65</v>
      </c>
      <c r="X731">
        <v>60</v>
      </c>
      <c r="Y731">
        <v>96</v>
      </c>
      <c r="Z731">
        <v>68</v>
      </c>
      <c r="AA731" t="s">
        <v>452</v>
      </c>
      <c r="AB731" t="s">
        <v>387</v>
      </c>
      <c r="AC731" t="s">
        <v>448</v>
      </c>
      <c r="AD731" t="s">
        <v>449</v>
      </c>
    </row>
    <row r="732" spans="1:30" x14ac:dyDescent="0.25">
      <c r="A732" t="s">
        <v>1435</v>
      </c>
      <c r="B732">
        <v>44866</v>
      </c>
      <c r="C732">
        <v>44867</v>
      </c>
      <c r="D732" t="s">
        <v>385</v>
      </c>
      <c r="E732">
        <v>10158</v>
      </c>
      <c r="F732">
        <v>459</v>
      </c>
      <c r="G732">
        <v>0</v>
      </c>
      <c r="H732">
        <v>118</v>
      </c>
      <c r="I732">
        <v>1</v>
      </c>
      <c r="J732">
        <v>182</v>
      </c>
      <c r="K732">
        <v>3</v>
      </c>
      <c r="L732">
        <v>1</v>
      </c>
      <c r="M732">
        <v>2</v>
      </c>
      <c r="N732">
        <v>25</v>
      </c>
      <c r="O732">
        <v>84</v>
      </c>
      <c r="P732">
        <v>124</v>
      </c>
      <c r="Q732">
        <v>72</v>
      </c>
      <c r="R732">
        <v>73</v>
      </c>
      <c r="S732">
        <v>128</v>
      </c>
      <c r="T732">
        <v>47</v>
      </c>
      <c r="U732">
        <v>24</v>
      </c>
      <c r="V732">
        <v>52</v>
      </c>
      <c r="W732">
        <v>51</v>
      </c>
      <c r="X732">
        <v>52</v>
      </c>
      <c r="Y732">
        <v>128</v>
      </c>
      <c r="Z732">
        <v>53</v>
      </c>
      <c r="AA732" t="s">
        <v>386</v>
      </c>
      <c r="AB732" t="s">
        <v>387</v>
      </c>
      <c r="AC732" t="s">
        <v>389</v>
      </c>
      <c r="AD732" t="s">
        <v>390</v>
      </c>
    </row>
    <row r="733" spans="1:30" x14ac:dyDescent="0.25">
      <c r="A733" t="s">
        <v>1435</v>
      </c>
      <c r="B733">
        <v>44866</v>
      </c>
      <c r="C733">
        <v>44867</v>
      </c>
      <c r="D733" t="s">
        <v>78</v>
      </c>
      <c r="E733">
        <v>7557</v>
      </c>
      <c r="F733">
        <v>278</v>
      </c>
      <c r="G733">
        <v>0</v>
      </c>
      <c r="H733">
        <v>165</v>
      </c>
      <c r="I733">
        <v>1</v>
      </c>
      <c r="J733">
        <v>46</v>
      </c>
      <c r="K733">
        <v>2</v>
      </c>
      <c r="L733">
        <v>2</v>
      </c>
      <c r="M733">
        <v>0</v>
      </c>
      <c r="N733">
        <v>7</v>
      </c>
      <c r="O733">
        <v>56</v>
      </c>
      <c r="P733">
        <v>166</v>
      </c>
      <c r="Q733">
        <v>98</v>
      </c>
      <c r="R733">
        <v>85</v>
      </c>
      <c r="S733">
        <v>169</v>
      </c>
      <c r="T733">
        <v>30</v>
      </c>
      <c r="U733">
        <v>21</v>
      </c>
      <c r="V733">
        <v>32</v>
      </c>
      <c r="W733">
        <v>33</v>
      </c>
      <c r="X733">
        <v>32</v>
      </c>
      <c r="Y733">
        <v>169</v>
      </c>
      <c r="Z733">
        <v>33</v>
      </c>
      <c r="AA733" t="s">
        <v>79</v>
      </c>
      <c r="AB733" t="s">
        <v>16</v>
      </c>
      <c r="AC733" t="s">
        <v>69</v>
      </c>
      <c r="AD733" t="s">
        <v>1583</v>
      </c>
    </row>
    <row r="734" spans="1:30" x14ac:dyDescent="0.25">
      <c r="A734" t="s">
        <v>1435</v>
      </c>
      <c r="B734">
        <v>44866</v>
      </c>
      <c r="C734">
        <v>44867</v>
      </c>
      <c r="D734" t="s">
        <v>546</v>
      </c>
      <c r="E734">
        <v>5762</v>
      </c>
      <c r="F734">
        <v>193</v>
      </c>
      <c r="G734">
        <v>1</v>
      </c>
      <c r="H734">
        <v>67</v>
      </c>
      <c r="I734">
        <v>0</v>
      </c>
      <c r="J734">
        <v>83</v>
      </c>
      <c r="K734">
        <v>3</v>
      </c>
      <c r="L734">
        <v>0</v>
      </c>
      <c r="M734">
        <v>1</v>
      </c>
      <c r="N734">
        <v>14</v>
      </c>
      <c r="O734">
        <v>48</v>
      </c>
      <c r="P734">
        <v>72</v>
      </c>
      <c r="Q734">
        <v>62</v>
      </c>
      <c r="R734">
        <v>71</v>
      </c>
      <c r="S734">
        <v>129</v>
      </c>
      <c r="T734">
        <v>35</v>
      </c>
      <c r="U734">
        <v>27</v>
      </c>
      <c r="V734">
        <v>41</v>
      </c>
      <c r="W734">
        <v>40</v>
      </c>
      <c r="X734">
        <v>40</v>
      </c>
      <c r="Y734">
        <v>135</v>
      </c>
      <c r="Z734">
        <v>43</v>
      </c>
      <c r="AA734" t="s">
        <v>1476</v>
      </c>
      <c r="AB734" t="s">
        <v>387</v>
      </c>
      <c r="AC734" t="s">
        <v>508</v>
      </c>
      <c r="AD734" t="s">
        <v>509</v>
      </c>
    </row>
    <row r="735" spans="1:30" x14ac:dyDescent="0.25">
      <c r="A735" t="s">
        <v>1435</v>
      </c>
      <c r="B735">
        <v>44866</v>
      </c>
      <c r="C735">
        <v>44867</v>
      </c>
      <c r="D735" t="s">
        <v>496</v>
      </c>
      <c r="E735">
        <v>7121</v>
      </c>
      <c r="F735">
        <v>337</v>
      </c>
      <c r="G735">
        <v>0</v>
      </c>
      <c r="H735">
        <v>115</v>
      </c>
      <c r="I735">
        <v>16</v>
      </c>
      <c r="J735">
        <v>155</v>
      </c>
      <c r="K735">
        <v>2</v>
      </c>
      <c r="L735">
        <v>0</v>
      </c>
      <c r="M735">
        <v>0</v>
      </c>
      <c r="N735">
        <v>1</v>
      </c>
      <c r="O735">
        <v>12</v>
      </c>
      <c r="P735">
        <v>113</v>
      </c>
      <c r="Q735">
        <v>62</v>
      </c>
      <c r="R735">
        <v>57</v>
      </c>
      <c r="S735">
        <v>115</v>
      </c>
      <c r="T735">
        <v>53</v>
      </c>
      <c r="U735">
        <v>38</v>
      </c>
      <c r="V735">
        <v>57</v>
      </c>
      <c r="W735">
        <v>54</v>
      </c>
      <c r="X735">
        <v>56</v>
      </c>
      <c r="Y735">
        <v>117</v>
      </c>
      <c r="Z735">
        <v>57</v>
      </c>
      <c r="AA735" t="s">
        <v>497</v>
      </c>
      <c r="AB735" t="s">
        <v>387</v>
      </c>
      <c r="AC735" t="s">
        <v>448</v>
      </c>
      <c r="AD735" t="s">
        <v>449</v>
      </c>
    </row>
    <row r="736" spans="1:30" x14ac:dyDescent="0.25">
      <c r="A736" t="s">
        <v>1435</v>
      </c>
      <c r="B736">
        <v>44866</v>
      </c>
      <c r="C736">
        <v>44867</v>
      </c>
      <c r="D736" t="s">
        <v>542</v>
      </c>
      <c r="E736">
        <v>3637</v>
      </c>
      <c r="F736">
        <v>109</v>
      </c>
      <c r="G736">
        <v>3</v>
      </c>
      <c r="H736">
        <v>55</v>
      </c>
      <c r="I736">
        <v>0</v>
      </c>
      <c r="J736">
        <v>78</v>
      </c>
      <c r="K736">
        <v>8</v>
      </c>
      <c r="L736">
        <v>14</v>
      </c>
      <c r="M736">
        <v>1</v>
      </c>
      <c r="N736">
        <v>27</v>
      </c>
      <c r="O736">
        <v>40</v>
      </c>
      <c r="P736">
        <v>56</v>
      </c>
      <c r="Q736">
        <v>33</v>
      </c>
      <c r="R736">
        <v>33</v>
      </c>
      <c r="S736">
        <v>57</v>
      </c>
      <c r="T736">
        <v>43</v>
      </c>
      <c r="U736">
        <v>38</v>
      </c>
      <c r="V736">
        <v>45</v>
      </c>
      <c r="W736">
        <v>41</v>
      </c>
      <c r="X736">
        <v>45</v>
      </c>
      <c r="Y736">
        <v>57</v>
      </c>
      <c r="Z736">
        <v>45</v>
      </c>
      <c r="AA736" t="s">
        <v>1475</v>
      </c>
      <c r="AB736" t="s">
        <v>387</v>
      </c>
      <c r="AC736" t="s">
        <v>508</v>
      </c>
      <c r="AD736" t="s">
        <v>509</v>
      </c>
    </row>
    <row r="737" spans="1:30" x14ac:dyDescent="0.25">
      <c r="A737" t="s">
        <v>1435</v>
      </c>
      <c r="B737">
        <v>44866</v>
      </c>
      <c r="C737">
        <v>44867</v>
      </c>
      <c r="D737" t="s">
        <v>56</v>
      </c>
      <c r="E737">
        <v>4618</v>
      </c>
      <c r="F737">
        <v>180</v>
      </c>
      <c r="G737">
        <v>27</v>
      </c>
      <c r="H737">
        <v>66</v>
      </c>
      <c r="I737">
        <v>3</v>
      </c>
      <c r="J737">
        <v>72</v>
      </c>
      <c r="K737">
        <v>5</v>
      </c>
      <c r="L737">
        <v>13</v>
      </c>
      <c r="M737">
        <v>31</v>
      </c>
      <c r="N737">
        <v>31</v>
      </c>
      <c r="O737">
        <v>49</v>
      </c>
      <c r="P737">
        <v>66</v>
      </c>
      <c r="Q737">
        <v>42</v>
      </c>
      <c r="R737">
        <v>55</v>
      </c>
      <c r="S737">
        <v>71</v>
      </c>
      <c r="T737">
        <v>38</v>
      </c>
      <c r="U737">
        <v>18</v>
      </c>
      <c r="V737">
        <v>39</v>
      </c>
      <c r="W737">
        <v>39</v>
      </c>
      <c r="X737">
        <v>37</v>
      </c>
      <c r="Y737">
        <v>71</v>
      </c>
      <c r="Z737">
        <v>40</v>
      </c>
    </row>
    <row r="738" spans="1:30" x14ac:dyDescent="0.25">
      <c r="A738" t="s">
        <v>1435</v>
      </c>
      <c r="B738">
        <v>44866</v>
      </c>
      <c r="C738">
        <v>44867</v>
      </c>
      <c r="D738" t="s">
        <v>576</v>
      </c>
      <c r="E738">
        <v>3948</v>
      </c>
      <c r="F738">
        <v>196</v>
      </c>
      <c r="G738">
        <v>1</v>
      </c>
      <c r="H738">
        <v>162</v>
      </c>
      <c r="I738">
        <v>0</v>
      </c>
      <c r="J738">
        <v>62</v>
      </c>
      <c r="K738">
        <v>19</v>
      </c>
      <c r="L738">
        <v>11</v>
      </c>
      <c r="M738">
        <v>29</v>
      </c>
      <c r="N738">
        <v>34</v>
      </c>
      <c r="O738">
        <v>3</v>
      </c>
      <c r="P738">
        <v>161</v>
      </c>
      <c r="Q738">
        <v>129</v>
      </c>
      <c r="R738">
        <v>70</v>
      </c>
      <c r="S738">
        <v>163</v>
      </c>
      <c r="T738">
        <v>48</v>
      </c>
      <c r="U738">
        <v>55</v>
      </c>
      <c r="V738">
        <v>58</v>
      </c>
      <c r="W738">
        <v>55</v>
      </c>
      <c r="X738">
        <v>58</v>
      </c>
      <c r="Y738">
        <v>163</v>
      </c>
      <c r="Z738">
        <v>58</v>
      </c>
      <c r="AA738" t="s">
        <v>577</v>
      </c>
      <c r="AB738" t="s">
        <v>387</v>
      </c>
      <c r="AC738" t="s">
        <v>508</v>
      </c>
      <c r="AD738" t="s">
        <v>509</v>
      </c>
    </row>
    <row r="739" spans="1:30" x14ac:dyDescent="0.25">
      <c r="A739" t="s">
        <v>1435</v>
      </c>
      <c r="B739">
        <v>44866</v>
      </c>
      <c r="C739">
        <v>44867</v>
      </c>
      <c r="D739" t="s">
        <v>57</v>
      </c>
      <c r="E739">
        <v>5851</v>
      </c>
      <c r="F739">
        <v>133</v>
      </c>
      <c r="G739">
        <v>0</v>
      </c>
      <c r="H739">
        <v>30</v>
      </c>
      <c r="I739">
        <v>0</v>
      </c>
      <c r="J739">
        <v>73</v>
      </c>
      <c r="K739">
        <v>0</v>
      </c>
      <c r="L739">
        <v>0</v>
      </c>
      <c r="M739">
        <v>0</v>
      </c>
      <c r="N739">
        <v>1</v>
      </c>
      <c r="O739">
        <v>9</v>
      </c>
      <c r="P739">
        <v>29</v>
      </c>
      <c r="Q739">
        <v>21</v>
      </c>
      <c r="R739">
        <v>15</v>
      </c>
      <c r="S739">
        <v>30</v>
      </c>
      <c r="T739">
        <v>15</v>
      </c>
      <c r="U739">
        <v>24</v>
      </c>
      <c r="V739">
        <v>25</v>
      </c>
      <c r="W739">
        <v>22</v>
      </c>
      <c r="X739">
        <v>25</v>
      </c>
      <c r="Y739">
        <v>30</v>
      </c>
      <c r="Z739">
        <v>26</v>
      </c>
      <c r="AA739" t="s">
        <v>58</v>
      </c>
      <c r="AB739" t="s">
        <v>16</v>
      </c>
      <c r="AC739" t="s">
        <v>41</v>
      </c>
      <c r="AD739" t="s">
        <v>42</v>
      </c>
    </row>
    <row r="740" spans="1:30" x14ac:dyDescent="0.25">
      <c r="A740" t="s">
        <v>1435</v>
      </c>
      <c r="B740">
        <v>44866</v>
      </c>
      <c r="C740">
        <v>44867</v>
      </c>
      <c r="D740" t="s">
        <v>457</v>
      </c>
      <c r="E740">
        <v>3605</v>
      </c>
      <c r="F740">
        <v>125</v>
      </c>
      <c r="G740">
        <v>10</v>
      </c>
      <c r="H740">
        <v>52</v>
      </c>
      <c r="I740">
        <v>0</v>
      </c>
      <c r="J740">
        <v>68</v>
      </c>
      <c r="K740">
        <v>2</v>
      </c>
      <c r="L740">
        <v>2</v>
      </c>
      <c r="M740">
        <v>7</v>
      </c>
      <c r="N740">
        <v>16</v>
      </c>
      <c r="O740">
        <v>36</v>
      </c>
      <c r="P740">
        <v>54</v>
      </c>
      <c r="Q740">
        <v>33</v>
      </c>
      <c r="R740">
        <v>36</v>
      </c>
      <c r="S740">
        <v>53</v>
      </c>
      <c r="T740">
        <v>32</v>
      </c>
      <c r="U740">
        <v>25</v>
      </c>
      <c r="V740">
        <v>44</v>
      </c>
      <c r="W740">
        <v>40</v>
      </c>
      <c r="X740">
        <v>42</v>
      </c>
      <c r="Y740">
        <v>54</v>
      </c>
      <c r="Z740">
        <v>44</v>
      </c>
      <c r="AA740" t="s">
        <v>458</v>
      </c>
      <c r="AB740" t="s">
        <v>387</v>
      </c>
      <c r="AC740" t="s">
        <v>448</v>
      </c>
      <c r="AD740" t="s">
        <v>449</v>
      </c>
    </row>
    <row r="741" spans="1:30" x14ac:dyDescent="0.25">
      <c r="A741" t="s">
        <v>1435</v>
      </c>
      <c r="B741">
        <v>44866</v>
      </c>
      <c r="C741">
        <v>44867</v>
      </c>
      <c r="D741" t="s">
        <v>550</v>
      </c>
      <c r="E741">
        <v>4488</v>
      </c>
      <c r="F741">
        <v>229</v>
      </c>
      <c r="G741">
        <v>4</v>
      </c>
      <c r="H741">
        <v>112</v>
      </c>
      <c r="I741">
        <v>0</v>
      </c>
      <c r="J741">
        <v>100</v>
      </c>
      <c r="K741">
        <v>5</v>
      </c>
      <c r="L741">
        <v>3</v>
      </c>
      <c r="M741">
        <v>1</v>
      </c>
      <c r="N741">
        <v>34</v>
      </c>
      <c r="O741">
        <v>47</v>
      </c>
      <c r="P741">
        <v>114</v>
      </c>
      <c r="Q741">
        <v>85</v>
      </c>
      <c r="R741">
        <v>69</v>
      </c>
      <c r="S741">
        <v>114</v>
      </c>
      <c r="T741">
        <v>25</v>
      </c>
      <c r="U741">
        <v>35</v>
      </c>
      <c r="V741">
        <v>39</v>
      </c>
      <c r="W741">
        <v>40</v>
      </c>
      <c r="X741">
        <v>39</v>
      </c>
      <c r="Y741">
        <v>114</v>
      </c>
      <c r="Z741">
        <v>40</v>
      </c>
      <c r="AA741" t="s">
        <v>551</v>
      </c>
      <c r="AB741" t="s">
        <v>387</v>
      </c>
      <c r="AC741" t="s">
        <v>508</v>
      </c>
      <c r="AD741" t="s">
        <v>509</v>
      </c>
    </row>
    <row r="742" spans="1:30" x14ac:dyDescent="0.25">
      <c r="A742" t="s">
        <v>1435</v>
      </c>
      <c r="B742">
        <v>44866</v>
      </c>
      <c r="C742">
        <v>44867</v>
      </c>
      <c r="D742" t="s">
        <v>115</v>
      </c>
      <c r="E742">
        <v>9406</v>
      </c>
      <c r="F742">
        <v>305</v>
      </c>
      <c r="G742">
        <v>7</v>
      </c>
      <c r="H742">
        <v>137</v>
      </c>
      <c r="I742">
        <v>2</v>
      </c>
      <c r="J742">
        <v>77</v>
      </c>
      <c r="K742">
        <v>7</v>
      </c>
      <c r="L742">
        <v>3</v>
      </c>
      <c r="M742">
        <v>1</v>
      </c>
      <c r="N742">
        <v>34</v>
      </c>
      <c r="O742">
        <v>95</v>
      </c>
      <c r="P742">
        <v>137</v>
      </c>
      <c r="Q742">
        <v>57</v>
      </c>
      <c r="R742">
        <v>57</v>
      </c>
      <c r="S742">
        <v>137</v>
      </c>
      <c r="T742">
        <v>34</v>
      </c>
      <c r="U742">
        <v>25</v>
      </c>
      <c r="V742">
        <v>37</v>
      </c>
      <c r="W742">
        <v>37</v>
      </c>
      <c r="X742">
        <v>34</v>
      </c>
      <c r="Y742">
        <v>137</v>
      </c>
      <c r="Z742">
        <v>37</v>
      </c>
      <c r="AA742" t="s">
        <v>116</v>
      </c>
      <c r="AB742" t="s">
        <v>16</v>
      </c>
      <c r="AC742" t="s">
        <v>90</v>
      </c>
      <c r="AD742" t="s">
        <v>91</v>
      </c>
    </row>
    <row r="743" spans="1:30" x14ac:dyDescent="0.25">
      <c r="A743" t="s">
        <v>1435</v>
      </c>
      <c r="B743">
        <v>44866</v>
      </c>
      <c r="C743">
        <v>44867</v>
      </c>
      <c r="D743" t="s">
        <v>406</v>
      </c>
      <c r="E743">
        <v>6894</v>
      </c>
      <c r="F743">
        <v>243</v>
      </c>
      <c r="G743">
        <v>16</v>
      </c>
      <c r="H743">
        <v>95</v>
      </c>
      <c r="I743">
        <v>0</v>
      </c>
      <c r="J743">
        <v>83</v>
      </c>
      <c r="K743">
        <v>4</v>
      </c>
      <c r="L743">
        <v>3</v>
      </c>
      <c r="M743">
        <v>9</v>
      </c>
      <c r="N743">
        <v>29</v>
      </c>
      <c r="O743">
        <v>42</v>
      </c>
      <c r="P743">
        <v>92</v>
      </c>
      <c r="Q743">
        <v>61</v>
      </c>
      <c r="R743">
        <v>51</v>
      </c>
      <c r="S743">
        <v>93</v>
      </c>
      <c r="T743">
        <v>36</v>
      </c>
      <c r="U743">
        <v>30</v>
      </c>
      <c r="V743">
        <v>39</v>
      </c>
      <c r="W743">
        <v>38</v>
      </c>
      <c r="X743">
        <v>30</v>
      </c>
      <c r="Y743">
        <v>97</v>
      </c>
      <c r="Z743">
        <v>39</v>
      </c>
      <c r="AA743" t="s">
        <v>407</v>
      </c>
      <c r="AB743" t="s">
        <v>387</v>
      </c>
      <c r="AC743" t="s">
        <v>389</v>
      </c>
      <c r="AD743" t="s">
        <v>390</v>
      </c>
    </row>
    <row r="744" spans="1:30" x14ac:dyDescent="0.25">
      <c r="A744" t="s">
        <v>1435</v>
      </c>
      <c r="B744">
        <v>44866</v>
      </c>
      <c r="C744">
        <v>44867</v>
      </c>
      <c r="D744" t="s">
        <v>147</v>
      </c>
      <c r="E744">
        <v>7128</v>
      </c>
      <c r="F744">
        <v>312</v>
      </c>
      <c r="G744">
        <v>2</v>
      </c>
      <c r="H744">
        <v>58</v>
      </c>
      <c r="I744">
        <v>0</v>
      </c>
      <c r="J744">
        <v>151</v>
      </c>
      <c r="K744">
        <v>3</v>
      </c>
      <c r="L744">
        <v>0</v>
      </c>
      <c r="M744">
        <v>2</v>
      </c>
      <c r="N744">
        <v>11</v>
      </c>
      <c r="O744">
        <v>42</v>
      </c>
      <c r="P744">
        <v>59</v>
      </c>
      <c r="Q744">
        <v>39</v>
      </c>
      <c r="R744">
        <v>37</v>
      </c>
      <c r="S744">
        <v>65</v>
      </c>
      <c r="T744">
        <v>13</v>
      </c>
      <c r="U744">
        <v>11</v>
      </c>
      <c r="V744">
        <v>18</v>
      </c>
      <c r="W744">
        <v>18</v>
      </c>
      <c r="X744">
        <v>17</v>
      </c>
      <c r="Y744">
        <v>66</v>
      </c>
      <c r="Z744">
        <v>19</v>
      </c>
      <c r="AA744" t="s">
        <v>148</v>
      </c>
      <c r="AB744" t="s">
        <v>16</v>
      </c>
      <c r="AC744" t="s">
        <v>127</v>
      </c>
      <c r="AD744" t="s">
        <v>128</v>
      </c>
    </row>
    <row r="745" spans="1:30" x14ac:dyDescent="0.25">
      <c r="A745" t="s">
        <v>1435</v>
      </c>
      <c r="B745">
        <v>44866</v>
      </c>
      <c r="C745">
        <v>44867</v>
      </c>
      <c r="D745" t="s">
        <v>110</v>
      </c>
      <c r="E745">
        <v>5000</v>
      </c>
      <c r="F745">
        <v>149</v>
      </c>
      <c r="G745">
        <v>39</v>
      </c>
      <c r="H745">
        <v>57</v>
      </c>
      <c r="I745">
        <v>1</v>
      </c>
      <c r="J745">
        <v>32</v>
      </c>
      <c r="K745">
        <v>1</v>
      </c>
      <c r="L745">
        <v>7</v>
      </c>
      <c r="M745">
        <v>11</v>
      </c>
      <c r="N745">
        <v>14</v>
      </c>
      <c r="O745">
        <v>31</v>
      </c>
      <c r="P745">
        <v>58</v>
      </c>
      <c r="Q745">
        <v>32</v>
      </c>
      <c r="R745">
        <v>42</v>
      </c>
      <c r="S745">
        <v>58</v>
      </c>
      <c r="T745">
        <v>14</v>
      </c>
      <c r="U745">
        <v>11</v>
      </c>
      <c r="V745">
        <v>14</v>
      </c>
      <c r="W745">
        <v>14</v>
      </c>
      <c r="X745">
        <v>14</v>
      </c>
      <c r="Y745">
        <v>58</v>
      </c>
      <c r="Z745">
        <v>14</v>
      </c>
      <c r="AA745" t="s">
        <v>111</v>
      </c>
      <c r="AB745" t="s">
        <v>16</v>
      </c>
      <c r="AC745" t="s">
        <v>90</v>
      </c>
      <c r="AD745" t="s">
        <v>91</v>
      </c>
    </row>
    <row r="746" spans="1:30" x14ac:dyDescent="0.25">
      <c r="A746" t="s">
        <v>1435</v>
      </c>
      <c r="B746">
        <v>44866</v>
      </c>
      <c r="C746">
        <v>44867</v>
      </c>
      <c r="D746" t="s">
        <v>105</v>
      </c>
      <c r="E746">
        <v>6037</v>
      </c>
      <c r="F746">
        <v>219</v>
      </c>
      <c r="G746">
        <v>19</v>
      </c>
      <c r="H746">
        <v>100</v>
      </c>
      <c r="I746">
        <v>0</v>
      </c>
      <c r="J746">
        <v>81</v>
      </c>
      <c r="K746">
        <v>3</v>
      </c>
      <c r="L746">
        <v>1</v>
      </c>
      <c r="M746">
        <v>3</v>
      </c>
      <c r="N746">
        <v>6</v>
      </c>
      <c r="O746">
        <v>9</v>
      </c>
      <c r="P746">
        <v>99</v>
      </c>
      <c r="Q746">
        <v>33</v>
      </c>
      <c r="R746">
        <v>34</v>
      </c>
      <c r="S746">
        <v>104</v>
      </c>
      <c r="T746">
        <v>22</v>
      </c>
      <c r="U746">
        <v>13</v>
      </c>
      <c r="V746">
        <v>25</v>
      </c>
      <c r="W746">
        <v>19</v>
      </c>
      <c r="X746">
        <v>26</v>
      </c>
      <c r="Y746">
        <v>104</v>
      </c>
      <c r="Z746">
        <v>26</v>
      </c>
      <c r="AA746" t="s">
        <v>106</v>
      </c>
      <c r="AB746" t="s">
        <v>16</v>
      </c>
      <c r="AC746" t="s">
        <v>90</v>
      </c>
      <c r="AD746" t="s">
        <v>91</v>
      </c>
    </row>
    <row r="747" spans="1:30" x14ac:dyDescent="0.25">
      <c r="A747" t="s">
        <v>1435</v>
      </c>
      <c r="B747">
        <v>44866</v>
      </c>
      <c r="C747">
        <v>44867</v>
      </c>
      <c r="D747" t="s">
        <v>100</v>
      </c>
      <c r="E747">
        <v>3221</v>
      </c>
      <c r="F747">
        <v>91</v>
      </c>
      <c r="G747">
        <v>7</v>
      </c>
      <c r="H747">
        <v>28</v>
      </c>
      <c r="I747">
        <v>0</v>
      </c>
      <c r="J747">
        <v>36</v>
      </c>
      <c r="K747">
        <v>0</v>
      </c>
      <c r="L747">
        <v>0</v>
      </c>
      <c r="M747">
        <v>3</v>
      </c>
      <c r="N747">
        <v>4</v>
      </c>
      <c r="O747">
        <v>12</v>
      </c>
      <c r="P747">
        <v>28</v>
      </c>
      <c r="Q747">
        <v>22</v>
      </c>
      <c r="R747">
        <v>15</v>
      </c>
      <c r="S747">
        <v>29</v>
      </c>
      <c r="T747">
        <v>6</v>
      </c>
      <c r="U747">
        <v>7</v>
      </c>
      <c r="V747">
        <v>8</v>
      </c>
      <c r="W747">
        <v>8</v>
      </c>
      <c r="X747">
        <v>7</v>
      </c>
      <c r="Y747">
        <v>29</v>
      </c>
      <c r="Z747">
        <v>8</v>
      </c>
      <c r="AA747" t="s">
        <v>101</v>
      </c>
      <c r="AB747" t="s">
        <v>16</v>
      </c>
      <c r="AC747" t="s">
        <v>90</v>
      </c>
      <c r="AD747" t="s">
        <v>91</v>
      </c>
    </row>
    <row r="748" spans="1:30" x14ac:dyDescent="0.25">
      <c r="A748" t="s">
        <v>1435</v>
      </c>
      <c r="B748">
        <v>44866</v>
      </c>
      <c r="C748">
        <v>44867</v>
      </c>
      <c r="D748" t="s">
        <v>74</v>
      </c>
      <c r="E748">
        <v>19711</v>
      </c>
      <c r="F748">
        <v>630</v>
      </c>
      <c r="G748">
        <v>6</v>
      </c>
      <c r="H748">
        <v>189</v>
      </c>
      <c r="I748">
        <v>8</v>
      </c>
      <c r="J748">
        <v>185</v>
      </c>
      <c r="K748">
        <v>50</v>
      </c>
      <c r="L748">
        <v>24</v>
      </c>
      <c r="M748">
        <v>2</v>
      </c>
      <c r="N748">
        <v>105</v>
      </c>
      <c r="O748">
        <v>51</v>
      </c>
      <c r="P748">
        <v>200</v>
      </c>
      <c r="Q748">
        <v>89</v>
      </c>
      <c r="R748">
        <v>105</v>
      </c>
      <c r="S748">
        <v>204</v>
      </c>
      <c r="T748">
        <v>104</v>
      </c>
      <c r="U748">
        <v>67</v>
      </c>
      <c r="V748">
        <v>105</v>
      </c>
      <c r="W748">
        <v>104</v>
      </c>
      <c r="X748">
        <v>104</v>
      </c>
      <c r="Y748">
        <v>204</v>
      </c>
      <c r="Z748">
        <v>107</v>
      </c>
      <c r="AA748" t="s">
        <v>1412</v>
      </c>
      <c r="AB748" t="s">
        <v>16</v>
      </c>
      <c r="AC748" t="s">
        <v>69</v>
      </c>
      <c r="AD748" t="s">
        <v>1583</v>
      </c>
    </row>
    <row r="749" spans="1:30" x14ac:dyDescent="0.25">
      <c r="A749" t="s">
        <v>1435</v>
      </c>
      <c r="B749">
        <v>44866</v>
      </c>
      <c r="C749">
        <v>44867</v>
      </c>
      <c r="D749" t="s">
        <v>481</v>
      </c>
      <c r="E749">
        <v>3455</v>
      </c>
      <c r="F749">
        <v>136</v>
      </c>
      <c r="G749">
        <v>0</v>
      </c>
      <c r="H749">
        <v>31</v>
      </c>
      <c r="I749">
        <v>0</v>
      </c>
      <c r="J749">
        <v>52</v>
      </c>
      <c r="K749">
        <v>0</v>
      </c>
      <c r="L749">
        <v>0</v>
      </c>
      <c r="M749">
        <v>0</v>
      </c>
      <c r="N749">
        <v>0</v>
      </c>
      <c r="O749">
        <v>0</v>
      </c>
      <c r="P749">
        <v>32</v>
      </c>
      <c r="Q749">
        <v>5</v>
      </c>
      <c r="R749">
        <v>9</v>
      </c>
      <c r="S749">
        <v>31</v>
      </c>
      <c r="T749">
        <v>0</v>
      </c>
      <c r="U749">
        <v>1</v>
      </c>
      <c r="V749">
        <v>5</v>
      </c>
      <c r="W749">
        <v>6</v>
      </c>
      <c r="X749">
        <v>6</v>
      </c>
      <c r="Y749">
        <v>33</v>
      </c>
      <c r="Z749">
        <v>7</v>
      </c>
      <c r="AA749" t="s">
        <v>482</v>
      </c>
      <c r="AB749" t="s">
        <v>387</v>
      </c>
      <c r="AC749" t="s">
        <v>448</v>
      </c>
      <c r="AD749" t="s">
        <v>449</v>
      </c>
    </row>
    <row r="750" spans="1:30" x14ac:dyDescent="0.25">
      <c r="A750" t="s">
        <v>1435</v>
      </c>
      <c r="B750">
        <v>44866</v>
      </c>
      <c r="C750">
        <v>44867</v>
      </c>
      <c r="D750" t="s">
        <v>67</v>
      </c>
      <c r="E750">
        <v>5281</v>
      </c>
      <c r="F750">
        <v>141</v>
      </c>
      <c r="G750">
        <v>34</v>
      </c>
      <c r="H750">
        <v>44</v>
      </c>
      <c r="I750">
        <v>7</v>
      </c>
      <c r="J750">
        <v>36</v>
      </c>
      <c r="K750">
        <v>0</v>
      </c>
      <c r="L750">
        <v>1</v>
      </c>
      <c r="M750">
        <v>2</v>
      </c>
      <c r="N750">
        <v>2</v>
      </c>
      <c r="O750">
        <v>52</v>
      </c>
      <c r="P750">
        <v>53</v>
      </c>
      <c r="Q750">
        <v>74</v>
      </c>
      <c r="R750">
        <v>34</v>
      </c>
      <c r="S750">
        <v>124</v>
      </c>
      <c r="T750">
        <v>5</v>
      </c>
      <c r="U750">
        <v>5</v>
      </c>
      <c r="V750">
        <v>4</v>
      </c>
      <c r="W750">
        <v>6</v>
      </c>
      <c r="X750">
        <v>5</v>
      </c>
      <c r="Y750">
        <v>130</v>
      </c>
      <c r="Z750">
        <v>6</v>
      </c>
      <c r="AA750" t="s">
        <v>68</v>
      </c>
      <c r="AB750" t="s">
        <v>16</v>
      </c>
      <c r="AC750" t="s">
        <v>69</v>
      </c>
      <c r="AD750" t="s">
        <v>1583</v>
      </c>
    </row>
    <row r="751" spans="1:30" x14ac:dyDescent="0.25">
      <c r="A751" t="s">
        <v>1435</v>
      </c>
      <c r="B751">
        <v>44866</v>
      </c>
      <c r="C751">
        <v>44867</v>
      </c>
      <c r="D751" t="s">
        <v>137</v>
      </c>
      <c r="E751">
        <v>5355</v>
      </c>
      <c r="F751">
        <v>207</v>
      </c>
      <c r="G751">
        <v>18</v>
      </c>
      <c r="H751">
        <v>115</v>
      </c>
      <c r="I751">
        <v>1</v>
      </c>
      <c r="J751">
        <v>83</v>
      </c>
      <c r="K751">
        <v>2</v>
      </c>
      <c r="L751">
        <v>2</v>
      </c>
      <c r="M751">
        <v>9</v>
      </c>
      <c r="N751">
        <v>7</v>
      </c>
      <c r="O751">
        <v>20</v>
      </c>
      <c r="P751">
        <v>112</v>
      </c>
      <c r="Q751">
        <v>56</v>
      </c>
      <c r="R751">
        <v>58</v>
      </c>
      <c r="S751">
        <v>116</v>
      </c>
      <c r="T751">
        <v>13</v>
      </c>
      <c r="U751">
        <v>26</v>
      </c>
      <c r="V751">
        <v>32</v>
      </c>
      <c r="W751">
        <v>30</v>
      </c>
      <c r="X751">
        <v>34</v>
      </c>
      <c r="Y751">
        <v>116</v>
      </c>
      <c r="Z751">
        <v>36</v>
      </c>
      <c r="AA751" t="s">
        <v>138</v>
      </c>
      <c r="AB751" t="s">
        <v>16</v>
      </c>
      <c r="AC751" t="s">
        <v>127</v>
      </c>
      <c r="AD751" t="s">
        <v>128</v>
      </c>
    </row>
    <row r="752" spans="1:30" x14ac:dyDescent="0.25">
      <c r="A752" t="s">
        <v>1435</v>
      </c>
      <c r="B752">
        <v>44866</v>
      </c>
      <c r="C752">
        <v>44867</v>
      </c>
      <c r="D752" t="s">
        <v>412</v>
      </c>
      <c r="E752">
        <v>4016</v>
      </c>
      <c r="F752">
        <v>117</v>
      </c>
      <c r="G752">
        <v>1</v>
      </c>
      <c r="H752">
        <v>64</v>
      </c>
      <c r="I752">
        <v>0</v>
      </c>
      <c r="J752">
        <v>44</v>
      </c>
      <c r="K752">
        <v>0</v>
      </c>
      <c r="L752">
        <v>0</v>
      </c>
      <c r="M752">
        <v>0</v>
      </c>
      <c r="N752">
        <v>10</v>
      </c>
      <c r="O752">
        <v>49</v>
      </c>
      <c r="P752">
        <v>62</v>
      </c>
      <c r="Q752">
        <v>38</v>
      </c>
      <c r="R752">
        <v>23</v>
      </c>
      <c r="S752">
        <v>67</v>
      </c>
      <c r="T752">
        <v>25</v>
      </c>
      <c r="U752">
        <v>19</v>
      </c>
      <c r="V752">
        <v>29</v>
      </c>
      <c r="W752">
        <v>26</v>
      </c>
      <c r="X752">
        <v>28</v>
      </c>
      <c r="Y752">
        <v>68</v>
      </c>
      <c r="Z752">
        <v>29</v>
      </c>
      <c r="AA752" t="s">
        <v>413</v>
      </c>
      <c r="AB752" t="s">
        <v>387</v>
      </c>
      <c r="AC752" t="s">
        <v>389</v>
      </c>
      <c r="AD752" t="s">
        <v>390</v>
      </c>
    </row>
    <row r="753" spans="1:30" x14ac:dyDescent="0.25">
      <c r="A753" t="s">
        <v>1435</v>
      </c>
      <c r="B753">
        <v>44866</v>
      </c>
      <c r="C753">
        <v>44867</v>
      </c>
      <c r="D753" t="s">
        <v>142</v>
      </c>
      <c r="E753">
        <v>9559</v>
      </c>
      <c r="F753">
        <v>369</v>
      </c>
      <c r="G753">
        <v>13</v>
      </c>
      <c r="H753">
        <v>98</v>
      </c>
      <c r="I753">
        <v>3</v>
      </c>
      <c r="J753">
        <v>149</v>
      </c>
      <c r="K753">
        <v>11</v>
      </c>
      <c r="L753">
        <v>12</v>
      </c>
      <c r="M753">
        <v>18</v>
      </c>
      <c r="N753">
        <v>37</v>
      </c>
      <c r="O753">
        <v>53</v>
      </c>
      <c r="P753">
        <v>101</v>
      </c>
      <c r="Q753">
        <v>59</v>
      </c>
      <c r="R753">
        <v>56</v>
      </c>
      <c r="S753">
        <v>109</v>
      </c>
      <c r="T753">
        <v>49</v>
      </c>
      <c r="U753">
        <v>40</v>
      </c>
      <c r="V753">
        <v>54</v>
      </c>
      <c r="W753">
        <v>51</v>
      </c>
      <c r="X753">
        <v>52</v>
      </c>
      <c r="Y753">
        <v>110</v>
      </c>
      <c r="Z753">
        <v>55</v>
      </c>
      <c r="AA753" t="s">
        <v>143</v>
      </c>
      <c r="AB753" t="s">
        <v>16</v>
      </c>
      <c r="AC753" t="s">
        <v>127</v>
      </c>
      <c r="AD753" t="s">
        <v>128</v>
      </c>
    </row>
    <row r="754" spans="1:30" x14ac:dyDescent="0.25">
      <c r="A754" t="s">
        <v>1435</v>
      </c>
      <c r="B754">
        <v>44866</v>
      </c>
      <c r="C754">
        <v>44867</v>
      </c>
      <c r="D754" t="s">
        <v>555</v>
      </c>
      <c r="E754">
        <v>5213</v>
      </c>
      <c r="F754">
        <v>220</v>
      </c>
      <c r="G754">
        <v>11</v>
      </c>
      <c r="H754">
        <v>77</v>
      </c>
      <c r="I754">
        <v>0</v>
      </c>
      <c r="J754">
        <v>74</v>
      </c>
      <c r="K754">
        <v>17</v>
      </c>
      <c r="L754">
        <v>2</v>
      </c>
      <c r="M754">
        <v>13</v>
      </c>
      <c r="N754">
        <v>39</v>
      </c>
      <c r="O754">
        <v>10</v>
      </c>
      <c r="P754">
        <v>103</v>
      </c>
      <c r="Q754">
        <v>69</v>
      </c>
      <c r="R754">
        <v>65</v>
      </c>
      <c r="S754">
        <v>106</v>
      </c>
      <c r="T754">
        <v>47</v>
      </c>
      <c r="U754">
        <v>36</v>
      </c>
      <c r="V754">
        <v>50</v>
      </c>
      <c r="W754">
        <v>50</v>
      </c>
      <c r="X754">
        <v>47</v>
      </c>
      <c r="Y754">
        <v>106</v>
      </c>
      <c r="Z754">
        <v>50</v>
      </c>
      <c r="AA754" t="s">
        <v>1450</v>
      </c>
      <c r="AB754" t="s">
        <v>387</v>
      </c>
      <c r="AC754" t="s">
        <v>508</v>
      </c>
      <c r="AD754" t="s">
        <v>509</v>
      </c>
    </row>
    <row r="755" spans="1:30" x14ac:dyDescent="0.25">
      <c r="A755" t="s">
        <v>1435</v>
      </c>
      <c r="B755">
        <v>44866</v>
      </c>
      <c r="C755">
        <v>44867</v>
      </c>
      <c r="D755" t="s">
        <v>515</v>
      </c>
      <c r="E755">
        <v>4525</v>
      </c>
      <c r="F755">
        <v>206</v>
      </c>
      <c r="G755">
        <v>50</v>
      </c>
      <c r="H755">
        <v>50</v>
      </c>
      <c r="I755">
        <v>0</v>
      </c>
      <c r="J755">
        <v>103</v>
      </c>
      <c r="K755">
        <v>0</v>
      </c>
      <c r="L755">
        <v>2</v>
      </c>
      <c r="M755">
        <v>4</v>
      </c>
      <c r="N755">
        <v>4</v>
      </c>
      <c r="O755">
        <v>4</v>
      </c>
      <c r="P755">
        <v>51</v>
      </c>
      <c r="Q755">
        <v>31</v>
      </c>
      <c r="R755">
        <v>28</v>
      </c>
      <c r="S755">
        <v>51</v>
      </c>
      <c r="T755">
        <v>7</v>
      </c>
      <c r="U755">
        <v>34</v>
      </c>
      <c r="V755">
        <v>40</v>
      </c>
      <c r="W755">
        <v>41</v>
      </c>
      <c r="X755">
        <v>40</v>
      </c>
      <c r="Y755">
        <v>52</v>
      </c>
      <c r="Z755">
        <v>41</v>
      </c>
      <c r="AA755" t="s">
        <v>1598</v>
      </c>
      <c r="AB755" t="s">
        <v>387</v>
      </c>
      <c r="AC755" t="s">
        <v>508</v>
      </c>
      <c r="AD755" t="s">
        <v>509</v>
      </c>
    </row>
    <row r="756" spans="1:30" x14ac:dyDescent="0.25">
      <c r="A756" t="s">
        <v>1435</v>
      </c>
      <c r="B756">
        <v>44866</v>
      </c>
      <c r="C756">
        <v>44867</v>
      </c>
      <c r="D756" t="s">
        <v>501</v>
      </c>
      <c r="E756">
        <v>2906</v>
      </c>
      <c r="F756">
        <v>118</v>
      </c>
      <c r="G756">
        <v>41</v>
      </c>
      <c r="H756">
        <v>51</v>
      </c>
      <c r="I756">
        <v>0</v>
      </c>
      <c r="J756">
        <v>47</v>
      </c>
      <c r="K756">
        <v>3</v>
      </c>
      <c r="L756">
        <v>1</v>
      </c>
      <c r="M756">
        <v>20</v>
      </c>
      <c r="N756">
        <v>22</v>
      </c>
      <c r="O756">
        <v>40</v>
      </c>
      <c r="P756">
        <v>50</v>
      </c>
      <c r="Q756">
        <v>40</v>
      </c>
      <c r="R756">
        <v>35</v>
      </c>
      <c r="S756">
        <v>50</v>
      </c>
      <c r="T756">
        <v>23</v>
      </c>
      <c r="U756">
        <v>18</v>
      </c>
      <c r="V756">
        <v>24</v>
      </c>
      <c r="W756">
        <v>21</v>
      </c>
      <c r="X756">
        <v>23</v>
      </c>
      <c r="Y756">
        <v>52</v>
      </c>
      <c r="Z756">
        <v>24</v>
      </c>
      <c r="AA756" t="s">
        <v>502</v>
      </c>
      <c r="AB756" t="s">
        <v>387</v>
      </c>
      <c r="AC756" t="s">
        <v>448</v>
      </c>
      <c r="AD756" t="s">
        <v>449</v>
      </c>
    </row>
    <row r="757" spans="1:30" x14ac:dyDescent="0.25">
      <c r="A757" t="s">
        <v>1435</v>
      </c>
      <c r="B757">
        <v>44866</v>
      </c>
      <c r="C757">
        <v>44867</v>
      </c>
      <c r="D757" t="s">
        <v>571</v>
      </c>
      <c r="E757">
        <v>3280</v>
      </c>
      <c r="F757">
        <v>157</v>
      </c>
      <c r="G757">
        <v>0</v>
      </c>
      <c r="H757">
        <v>38</v>
      </c>
      <c r="I757">
        <v>0</v>
      </c>
      <c r="J757">
        <v>47</v>
      </c>
      <c r="K757">
        <v>0</v>
      </c>
      <c r="L757">
        <v>0</v>
      </c>
      <c r="M757">
        <v>0</v>
      </c>
      <c r="N757">
        <v>0</v>
      </c>
      <c r="O757">
        <v>24</v>
      </c>
      <c r="P757">
        <v>69</v>
      </c>
      <c r="Q757">
        <v>40</v>
      </c>
      <c r="R757">
        <v>35</v>
      </c>
      <c r="S757">
        <v>70</v>
      </c>
      <c r="T757">
        <v>3</v>
      </c>
      <c r="U757">
        <v>7</v>
      </c>
      <c r="V757">
        <v>12</v>
      </c>
      <c r="W757">
        <v>11</v>
      </c>
      <c r="X757">
        <v>11</v>
      </c>
      <c r="Y757">
        <v>70</v>
      </c>
      <c r="Z757">
        <v>12</v>
      </c>
      <c r="AA757" t="s">
        <v>572</v>
      </c>
      <c r="AB757" t="s">
        <v>387</v>
      </c>
      <c r="AC757" t="s">
        <v>508</v>
      </c>
      <c r="AD757" t="s">
        <v>509</v>
      </c>
    </row>
    <row r="758" spans="1:30" x14ac:dyDescent="0.25">
      <c r="A758" t="s">
        <v>1435</v>
      </c>
      <c r="B758">
        <v>44866</v>
      </c>
      <c r="C758">
        <v>44867</v>
      </c>
      <c r="D758" t="s">
        <v>513</v>
      </c>
      <c r="E758">
        <v>9685</v>
      </c>
      <c r="F758">
        <v>406</v>
      </c>
      <c r="G758">
        <v>0</v>
      </c>
      <c r="H758">
        <v>172</v>
      </c>
      <c r="I758">
        <v>0</v>
      </c>
      <c r="J758">
        <v>106</v>
      </c>
      <c r="K758">
        <v>19</v>
      </c>
      <c r="L758">
        <v>37</v>
      </c>
      <c r="M758">
        <v>0</v>
      </c>
      <c r="N758">
        <v>74</v>
      </c>
      <c r="O758">
        <v>61</v>
      </c>
      <c r="P758">
        <v>169</v>
      </c>
      <c r="Q758">
        <v>125</v>
      </c>
      <c r="R758">
        <v>103</v>
      </c>
      <c r="S758">
        <v>172</v>
      </c>
      <c r="T758">
        <v>72</v>
      </c>
      <c r="U758">
        <v>64</v>
      </c>
      <c r="V758">
        <v>80</v>
      </c>
      <c r="W758">
        <v>82</v>
      </c>
      <c r="X758">
        <v>76</v>
      </c>
      <c r="Y758">
        <v>173</v>
      </c>
      <c r="Z758">
        <v>82</v>
      </c>
      <c r="AA758" t="s">
        <v>514</v>
      </c>
      <c r="AB758" t="s">
        <v>387</v>
      </c>
      <c r="AC758" t="s">
        <v>508</v>
      </c>
      <c r="AD758" t="s">
        <v>509</v>
      </c>
    </row>
    <row r="759" spans="1:30" x14ac:dyDescent="0.25">
      <c r="A759" t="s">
        <v>1435</v>
      </c>
      <c r="B759">
        <v>44866</v>
      </c>
      <c r="C759">
        <v>44867</v>
      </c>
      <c r="D759" t="s">
        <v>166</v>
      </c>
      <c r="E759">
        <v>5443</v>
      </c>
      <c r="F759">
        <v>144</v>
      </c>
      <c r="G759">
        <v>0</v>
      </c>
      <c r="H759">
        <v>67</v>
      </c>
      <c r="I759">
        <v>0</v>
      </c>
      <c r="J759">
        <v>64</v>
      </c>
      <c r="K759">
        <v>5</v>
      </c>
      <c r="L759">
        <v>8</v>
      </c>
      <c r="M759">
        <v>2</v>
      </c>
      <c r="N759">
        <v>29</v>
      </c>
      <c r="O759">
        <v>18</v>
      </c>
      <c r="P759">
        <v>66</v>
      </c>
      <c r="Q759">
        <v>28</v>
      </c>
      <c r="R759">
        <v>39</v>
      </c>
      <c r="S759">
        <v>66</v>
      </c>
      <c r="T759">
        <v>32</v>
      </c>
      <c r="U759">
        <v>22</v>
      </c>
      <c r="V759">
        <v>33</v>
      </c>
      <c r="W759">
        <v>31</v>
      </c>
      <c r="X759">
        <v>31</v>
      </c>
      <c r="Y759">
        <v>67</v>
      </c>
      <c r="Z759">
        <v>33</v>
      </c>
      <c r="AA759" t="s">
        <v>167</v>
      </c>
      <c r="AB759" t="s">
        <v>16</v>
      </c>
      <c r="AC759" t="s">
        <v>168</v>
      </c>
      <c r="AD759" t="s">
        <v>1473</v>
      </c>
    </row>
    <row r="760" spans="1:30" x14ac:dyDescent="0.25">
      <c r="A760" t="s">
        <v>1435</v>
      </c>
      <c r="B760">
        <v>44896</v>
      </c>
      <c r="C760">
        <v>44900</v>
      </c>
      <c r="D760" t="s">
        <v>940</v>
      </c>
      <c r="E760">
        <v>9797</v>
      </c>
      <c r="F760">
        <v>456</v>
      </c>
      <c r="G760">
        <v>0</v>
      </c>
      <c r="H760">
        <v>141</v>
      </c>
      <c r="I760">
        <v>1</v>
      </c>
      <c r="J760">
        <v>86</v>
      </c>
      <c r="K760">
        <v>5</v>
      </c>
      <c r="L760">
        <v>0</v>
      </c>
      <c r="M760">
        <v>1</v>
      </c>
      <c r="N760">
        <v>42</v>
      </c>
      <c r="O760">
        <v>15</v>
      </c>
      <c r="P760">
        <v>148</v>
      </c>
      <c r="Q760">
        <v>109</v>
      </c>
      <c r="R760">
        <v>61</v>
      </c>
      <c r="S760">
        <v>162</v>
      </c>
      <c r="T760">
        <v>43</v>
      </c>
      <c r="U760">
        <v>35</v>
      </c>
      <c r="V760">
        <v>44</v>
      </c>
      <c r="W760">
        <v>43</v>
      </c>
      <c r="X760">
        <v>41</v>
      </c>
      <c r="Y760">
        <v>165</v>
      </c>
      <c r="Z760">
        <v>44</v>
      </c>
      <c r="AA760" t="s">
        <v>941</v>
      </c>
      <c r="AB760" t="s">
        <v>803</v>
      </c>
      <c r="AC760" t="s">
        <v>942</v>
      </c>
      <c r="AD760" t="s">
        <v>943</v>
      </c>
    </row>
    <row r="761" spans="1:30" x14ac:dyDescent="0.25">
      <c r="A761" t="s">
        <v>1435</v>
      </c>
      <c r="B761">
        <v>44896</v>
      </c>
      <c r="C761">
        <v>44900</v>
      </c>
      <c r="D761" t="s">
        <v>930</v>
      </c>
      <c r="E761">
        <v>10732</v>
      </c>
      <c r="F761">
        <v>369</v>
      </c>
      <c r="G761">
        <v>2</v>
      </c>
      <c r="H761">
        <v>181</v>
      </c>
      <c r="I761">
        <v>20</v>
      </c>
      <c r="J761">
        <v>50</v>
      </c>
      <c r="K761">
        <v>5</v>
      </c>
      <c r="L761">
        <v>9</v>
      </c>
      <c r="M761">
        <v>1</v>
      </c>
      <c r="N761">
        <v>21</v>
      </c>
      <c r="O761">
        <v>142</v>
      </c>
      <c r="P761">
        <v>195</v>
      </c>
      <c r="Q761">
        <v>128</v>
      </c>
      <c r="R761">
        <v>89</v>
      </c>
      <c r="S761">
        <v>199</v>
      </c>
      <c r="T761">
        <v>22</v>
      </c>
      <c r="U761">
        <v>20</v>
      </c>
      <c r="V761">
        <v>23</v>
      </c>
      <c r="W761">
        <v>23</v>
      </c>
      <c r="X761">
        <v>23</v>
      </c>
      <c r="Y761">
        <v>199</v>
      </c>
      <c r="Z761">
        <v>23</v>
      </c>
      <c r="AA761" t="s">
        <v>931</v>
      </c>
      <c r="AB761" t="s">
        <v>803</v>
      </c>
      <c r="AC761" t="s">
        <v>897</v>
      </c>
      <c r="AD761" t="s">
        <v>898</v>
      </c>
    </row>
    <row r="762" spans="1:30" x14ac:dyDescent="0.25">
      <c r="A762" t="s">
        <v>1435</v>
      </c>
      <c r="B762">
        <v>44896</v>
      </c>
      <c r="C762">
        <v>44900</v>
      </c>
      <c r="D762" t="s">
        <v>948</v>
      </c>
      <c r="E762">
        <v>9472</v>
      </c>
      <c r="F762">
        <v>411</v>
      </c>
      <c r="G762">
        <v>1</v>
      </c>
      <c r="H762">
        <v>38</v>
      </c>
      <c r="I762">
        <v>0</v>
      </c>
      <c r="J762">
        <v>103</v>
      </c>
      <c r="K762">
        <v>0</v>
      </c>
      <c r="L762">
        <v>0</v>
      </c>
      <c r="M762">
        <v>0</v>
      </c>
      <c r="N762">
        <v>1</v>
      </c>
      <c r="O762">
        <v>16</v>
      </c>
      <c r="P762">
        <v>79</v>
      </c>
      <c r="Q762">
        <v>54</v>
      </c>
      <c r="R762">
        <v>32</v>
      </c>
      <c r="S762">
        <v>79</v>
      </c>
      <c r="T762">
        <v>4</v>
      </c>
      <c r="U762">
        <v>25</v>
      </c>
      <c r="V762">
        <v>31</v>
      </c>
      <c r="W762">
        <v>26</v>
      </c>
      <c r="X762">
        <v>29</v>
      </c>
      <c r="Y762">
        <v>81</v>
      </c>
      <c r="Z762">
        <v>32</v>
      </c>
      <c r="AA762" t="s">
        <v>949</v>
      </c>
      <c r="AB762" t="s">
        <v>803</v>
      </c>
      <c r="AC762" t="s">
        <v>942</v>
      </c>
      <c r="AD762" t="s">
        <v>943</v>
      </c>
    </row>
    <row r="763" spans="1:30" x14ac:dyDescent="0.25">
      <c r="A763" t="s">
        <v>1435</v>
      </c>
      <c r="B763">
        <v>44896</v>
      </c>
      <c r="C763">
        <v>44900</v>
      </c>
      <c r="D763" t="s">
        <v>991</v>
      </c>
      <c r="E763">
        <v>9622</v>
      </c>
      <c r="F763">
        <v>470</v>
      </c>
      <c r="G763">
        <v>2</v>
      </c>
      <c r="H763">
        <v>319</v>
      </c>
      <c r="I763">
        <v>2</v>
      </c>
      <c r="J763">
        <v>118</v>
      </c>
      <c r="K763">
        <v>0</v>
      </c>
      <c r="L763">
        <v>24</v>
      </c>
      <c r="M763">
        <v>0</v>
      </c>
      <c r="N763">
        <v>63</v>
      </c>
      <c r="O763">
        <v>212</v>
      </c>
      <c r="P763">
        <v>319</v>
      </c>
      <c r="Q763">
        <v>224</v>
      </c>
      <c r="R763">
        <v>181</v>
      </c>
      <c r="S763">
        <v>318</v>
      </c>
      <c r="T763">
        <v>73</v>
      </c>
      <c r="U763">
        <v>63</v>
      </c>
      <c r="V763">
        <v>79</v>
      </c>
      <c r="W763">
        <v>82</v>
      </c>
      <c r="X763">
        <v>75</v>
      </c>
      <c r="Y763">
        <v>322</v>
      </c>
      <c r="Z763">
        <v>82</v>
      </c>
      <c r="AA763" t="s">
        <v>992</v>
      </c>
      <c r="AB763" t="s">
        <v>803</v>
      </c>
      <c r="AC763" t="s">
        <v>942</v>
      </c>
      <c r="AD763" t="s">
        <v>943</v>
      </c>
    </row>
    <row r="764" spans="1:30" x14ac:dyDescent="0.25">
      <c r="A764" t="s">
        <v>1435</v>
      </c>
      <c r="B764">
        <v>44896</v>
      </c>
      <c r="C764">
        <v>44900</v>
      </c>
      <c r="D764" t="s">
        <v>968</v>
      </c>
      <c r="E764">
        <v>5817</v>
      </c>
      <c r="F764">
        <v>268</v>
      </c>
      <c r="G764">
        <v>50</v>
      </c>
      <c r="H764">
        <v>115</v>
      </c>
      <c r="I764">
        <v>1</v>
      </c>
      <c r="J764">
        <v>41</v>
      </c>
      <c r="K764">
        <v>2</v>
      </c>
      <c r="L764">
        <v>3</v>
      </c>
      <c r="M764">
        <v>3</v>
      </c>
      <c r="N764">
        <v>10</v>
      </c>
      <c r="O764">
        <v>54</v>
      </c>
      <c r="P764">
        <v>117</v>
      </c>
      <c r="Q764">
        <v>92</v>
      </c>
      <c r="R764">
        <v>65</v>
      </c>
      <c r="S764">
        <v>117</v>
      </c>
      <c r="T764">
        <v>11</v>
      </c>
      <c r="U764">
        <v>10</v>
      </c>
      <c r="V764">
        <v>11</v>
      </c>
      <c r="W764">
        <v>11</v>
      </c>
      <c r="X764">
        <v>9</v>
      </c>
      <c r="Y764">
        <v>117</v>
      </c>
      <c r="Z764">
        <v>11</v>
      </c>
      <c r="AA764" t="s">
        <v>969</v>
      </c>
      <c r="AB764" t="s">
        <v>803</v>
      </c>
      <c r="AC764" t="s">
        <v>942</v>
      </c>
      <c r="AD764" t="s">
        <v>943</v>
      </c>
    </row>
    <row r="765" spans="1:30" x14ac:dyDescent="0.25">
      <c r="A765" t="s">
        <v>1435</v>
      </c>
      <c r="B765">
        <v>44896</v>
      </c>
      <c r="C765">
        <v>44900</v>
      </c>
      <c r="D765" t="s">
        <v>996</v>
      </c>
      <c r="E765">
        <v>14580</v>
      </c>
      <c r="F765">
        <v>556</v>
      </c>
      <c r="G765">
        <v>0</v>
      </c>
      <c r="H765">
        <v>412</v>
      </c>
      <c r="I765">
        <v>7</v>
      </c>
      <c r="J765">
        <v>146</v>
      </c>
      <c r="K765">
        <v>11</v>
      </c>
      <c r="L765">
        <v>33</v>
      </c>
      <c r="M765">
        <v>2</v>
      </c>
      <c r="N765">
        <v>91</v>
      </c>
      <c r="O765">
        <v>232</v>
      </c>
      <c r="P765">
        <v>410</v>
      </c>
      <c r="Q765">
        <v>233</v>
      </c>
      <c r="R765">
        <v>175</v>
      </c>
      <c r="S765">
        <v>411</v>
      </c>
      <c r="T765">
        <v>121</v>
      </c>
      <c r="U765">
        <v>101</v>
      </c>
      <c r="V765">
        <v>123</v>
      </c>
      <c r="W765">
        <v>110</v>
      </c>
      <c r="X765">
        <v>121</v>
      </c>
      <c r="Y765">
        <v>413</v>
      </c>
      <c r="Z765">
        <v>123</v>
      </c>
      <c r="AA765" t="s">
        <v>997</v>
      </c>
      <c r="AB765" t="s">
        <v>803</v>
      </c>
      <c r="AC765" t="s">
        <v>998</v>
      </c>
      <c r="AD765" t="s">
        <v>999</v>
      </c>
    </row>
    <row r="766" spans="1:30" x14ac:dyDescent="0.25">
      <c r="A766" t="s">
        <v>1435</v>
      </c>
      <c r="B766">
        <v>44896</v>
      </c>
      <c r="C766">
        <v>44900</v>
      </c>
      <c r="D766" t="s">
        <v>924</v>
      </c>
      <c r="E766">
        <v>5946</v>
      </c>
      <c r="F766">
        <v>211</v>
      </c>
      <c r="G766">
        <v>26</v>
      </c>
      <c r="H766">
        <v>114</v>
      </c>
      <c r="I766">
        <v>3</v>
      </c>
      <c r="J766">
        <v>47</v>
      </c>
      <c r="K766">
        <v>9</v>
      </c>
      <c r="L766">
        <v>3</v>
      </c>
      <c r="M766">
        <v>2</v>
      </c>
      <c r="N766">
        <v>10</v>
      </c>
      <c r="O766">
        <v>84</v>
      </c>
      <c r="P766">
        <v>125</v>
      </c>
      <c r="Q766">
        <v>56</v>
      </c>
      <c r="R766">
        <v>78</v>
      </c>
      <c r="S766">
        <v>124</v>
      </c>
      <c r="T766">
        <v>21</v>
      </c>
      <c r="U766">
        <v>23</v>
      </c>
      <c r="V766">
        <v>29</v>
      </c>
      <c r="W766">
        <v>30</v>
      </c>
      <c r="X766">
        <v>28</v>
      </c>
      <c r="Y766">
        <v>125</v>
      </c>
      <c r="Z766">
        <v>30</v>
      </c>
      <c r="AA766" t="s">
        <v>925</v>
      </c>
      <c r="AB766" t="s">
        <v>803</v>
      </c>
      <c r="AC766" t="s">
        <v>897</v>
      </c>
      <c r="AD766" t="s">
        <v>898</v>
      </c>
    </row>
    <row r="767" spans="1:30" x14ac:dyDescent="0.25">
      <c r="A767" t="s">
        <v>1435</v>
      </c>
      <c r="B767">
        <v>44896</v>
      </c>
      <c r="C767">
        <v>44900</v>
      </c>
      <c r="D767" t="s">
        <v>903</v>
      </c>
      <c r="E767">
        <v>15732</v>
      </c>
      <c r="F767">
        <v>559</v>
      </c>
      <c r="G767">
        <v>22</v>
      </c>
      <c r="H767">
        <v>286</v>
      </c>
      <c r="I767">
        <v>1</v>
      </c>
      <c r="J767">
        <v>72</v>
      </c>
      <c r="K767">
        <v>3</v>
      </c>
      <c r="L767">
        <v>0</v>
      </c>
      <c r="M767">
        <v>5</v>
      </c>
      <c r="N767">
        <v>41</v>
      </c>
      <c r="O767">
        <v>33</v>
      </c>
      <c r="P767">
        <v>286</v>
      </c>
      <c r="Q767">
        <v>277</v>
      </c>
      <c r="R767">
        <v>155</v>
      </c>
      <c r="S767">
        <v>288</v>
      </c>
      <c r="T767">
        <v>44</v>
      </c>
      <c r="U767">
        <v>42</v>
      </c>
      <c r="V767">
        <v>45</v>
      </c>
      <c r="W767">
        <v>43</v>
      </c>
      <c r="X767">
        <v>44</v>
      </c>
      <c r="Y767">
        <v>288</v>
      </c>
      <c r="Z767">
        <v>45</v>
      </c>
      <c r="AA767" t="s">
        <v>904</v>
      </c>
      <c r="AB767" t="s">
        <v>803</v>
      </c>
      <c r="AC767" t="s">
        <v>1451</v>
      </c>
      <c r="AD767" t="s">
        <v>1452</v>
      </c>
    </row>
    <row r="768" spans="1:30" x14ac:dyDescent="0.25">
      <c r="A768" t="s">
        <v>1435</v>
      </c>
      <c r="B768">
        <v>44896</v>
      </c>
      <c r="C768">
        <v>44900</v>
      </c>
      <c r="D768" t="s">
        <v>973</v>
      </c>
      <c r="E768">
        <v>4838</v>
      </c>
      <c r="F768">
        <v>227</v>
      </c>
      <c r="G768">
        <v>0</v>
      </c>
      <c r="H768">
        <v>124</v>
      </c>
      <c r="I768">
        <v>0</v>
      </c>
      <c r="J768">
        <v>41</v>
      </c>
      <c r="K768">
        <v>7</v>
      </c>
      <c r="L768">
        <v>4</v>
      </c>
      <c r="M768">
        <v>0</v>
      </c>
      <c r="N768">
        <v>27</v>
      </c>
      <c r="O768">
        <v>64</v>
      </c>
      <c r="P768">
        <v>124</v>
      </c>
      <c r="Q768">
        <v>108</v>
      </c>
      <c r="R768">
        <v>82</v>
      </c>
      <c r="S768">
        <v>125</v>
      </c>
      <c r="T768">
        <v>35</v>
      </c>
      <c r="U768">
        <v>32</v>
      </c>
      <c r="V768">
        <v>36</v>
      </c>
      <c r="W768">
        <v>36</v>
      </c>
      <c r="X768">
        <v>35</v>
      </c>
      <c r="Y768">
        <v>125</v>
      </c>
      <c r="Z768">
        <v>36</v>
      </c>
      <c r="AA768" t="s">
        <v>974</v>
      </c>
      <c r="AB768" t="s">
        <v>803</v>
      </c>
      <c r="AC768" t="s">
        <v>942</v>
      </c>
      <c r="AD768" t="s">
        <v>943</v>
      </c>
    </row>
    <row r="769" spans="1:30" x14ac:dyDescent="0.25">
      <c r="A769" t="s">
        <v>1435</v>
      </c>
      <c r="B769">
        <v>44896</v>
      </c>
      <c r="C769">
        <v>44900</v>
      </c>
      <c r="D769" t="s">
        <v>959</v>
      </c>
      <c r="E769">
        <v>8001</v>
      </c>
      <c r="F769">
        <v>303</v>
      </c>
      <c r="G769">
        <v>1</v>
      </c>
      <c r="H769">
        <v>72</v>
      </c>
      <c r="I769">
        <v>1</v>
      </c>
      <c r="J769">
        <v>71</v>
      </c>
      <c r="K769">
        <v>9</v>
      </c>
      <c r="L769">
        <v>2</v>
      </c>
      <c r="M769">
        <v>2</v>
      </c>
      <c r="N769">
        <v>33</v>
      </c>
      <c r="O769">
        <v>9</v>
      </c>
      <c r="P769">
        <v>81</v>
      </c>
      <c r="Q769">
        <v>62</v>
      </c>
      <c r="R769">
        <v>39</v>
      </c>
      <c r="S769">
        <v>84</v>
      </c>
      <c r="T769">
        <v>31</v>
      </c>
      <c r="U769">
        <v>31</v>
      </c>
      <c r="V769">
        <v>33</v>
      </c>
      <c r="W769">
        <v>32</v>
      </c>
      <c r="X769">
        <v>30</v>
      </c>
      <c r="Y769">
        <v>86</v>
      </c>
      <c r="Z769">
        <v>34</v>
      </c>
      <c r="AA769" t="s">
        <v>960</v>
      </c>
      <c r="AB769" t="s">
        <v>803</v>
      </c>
      <c r="AC769" t="s">
        <v>942</v>
      </c>
      <c r="AD769" t="s">
        <v>943</v>
      </c>
    </row>
    <row r="770" spans="1:30" x14ac:dyDescent="0.25">
      <c r="A770" t="s">
        <v>1435</v>
      </c>
      <c r="B770">
        <v>44896</v>
      </c>
      <c r="C770">
        <v>44900</v>
      </c>
      <c r="D770" t="s">
        <v>157</v>
      </c>
      <c r="E770">
        <v>5568</v>
      </c>
      <c r="F770">
        <v>135</v>
      </c>
      <c r="G770">
        <v>0</v>
      </c>
      <c r="H770">
        <v>64</v>
      </c>
      <c r="I770">
        <v>0</v>
      </c>
      <c r="J770">
        <v>55</v>
      </c>
      <c r="K770">
        <v>5</v>
      </c>
      <c r="L770">
        <v>0</v>
      </c>
      <c r="M770">
        <v>0</v>
      </c>
      <c r="N770">
        <v>1</v>
      </c>
      <c r="O770">
        <v>1</v>
      </c>
      <c r="P770">
        <v>64</v>
      </c>
      <c r="Q770">
        <v>50</v>
      </c>
      <c r="R770">
        <v>28</v>
      </c>
      <c r="S770">
        <v>63</v>
      </c>
      <c r="T770">
        <v>4</v>
      </c>
      <c r="U770">
        <v>39</v>
      </c>
      <c r="V770">
        <v>42</v>
      </c>
      <c r="W770">
        <v>41</v>
      </c>
      <c r="X770">
        <v>39</v>
      </c>
      <c r="Y770">
        <v>65</v>
      </c>
      <c r="Z770">
        <v>43</v>
      </c>
      <c r="AA770" t="s">
        <v>158</v>
      </c>
      <c r="AB770" t="s">
        <v>16</v>
      </c>
      <c r="AC770" t="s">
        <v>127</v>
      </c>
      <c r="AD770" t="s">
        <v>128</v>
      </c>
    </row>
    <row r="771" spans="1:30" x14ac:dyDescent="0.25">
      <c r="A771" t="s">
        <v>1435</v>
      </c>
      <c r="B771">
        <v>44896</v>
      </c>
      <c r="C771">
        <v>44900</v>
      </c>
      <c r="D771" t="s">
        <v>826</v>
      </c>
      <c r="E771">
        <v>6335</v>
      </c>
      <c r="F771">
        <v>209</v>
      </c>
      <c r="G771">
        <v>161</v>
      </c>
      <c r="H771">
        <v>176</v>
      </c>
      <c r="I771">
        <v>0</v>
      </c>
      <c r="J771">
        <v>20</v>
      </c>
      <c r="K771">
        <v>0</v>
      </c>
      <c r="L771">
        <v>0</v>
      </c>
      <c r="M771">
        <v>1</v>
      </c>
      <c r="N771">
        <v>1</v>
      </c>
      <c r="O771">
        <v>159</v>
      </c>
      <c r="P771">
        <v>176</v>
      </c>
      <c r="Q771">
        <v>151</v>
      </c>
      <c r="R771">
        <v>89</v>
      </c>
      <c r="S771">
        <v>176</v>
      </c>
      <c r="T771">
        <v>2</v>
      </c>
      <c r="U771">
        <v>5</v>
      </c>
      <c r="V771">
        <v>5</v>
      </c>
      <c r="W771">
        <v>6</v>
      </c>
      <c r="X771">
        <v>6</v>
      </c>
      <c r="Y771">
        <v>176</v>
      </c>
      <c r="Z771">
        <v>6</v>
      </c>
      <c r="AA771" t="s">
        <v>827</v>
      </c>
      <c r="AB771" t="s">
        <v>803</v>
      </c>
      <c r="AC771" t="s">
        <v>805</v>
      </c>
      <c r="AD771" t="s">
        <v>806</v>
      </c>
    </row>
    <row r="772" spans="1:30" x14ac:dyDescent="0.25">
      <c r="A772" t="s">
        <v>1435</v>
      </c>
      <c r="B772">
        <v>44896</v>
      </c>
      <c r="C772">
        <v>44900</v>
      </c>
      <c r="D772" t="s">
        <v>887</v>
      </c>
      <c r="E772">
        <v>6576</v>
      </c>
      <c r="F772">
        <v>285</v>
      </c>
      <c r="G772">
        <v>1</v>
      </c>
      <c r="H772">
        <v>128</v>
      </c>
      <c r="I772">
        <v>1</v>
      </c>
      <c r="J772">
        <v>87</v>
      </c>
      <c r="K772">
        <v>20</v>
      </c>
      <c r="L772">
        <v>1</v>
      </c>
      <c r="M772">
        <v>1</v>
      </c>
      <c r="N772">
        <v>31</v>
      </c>
      <c r="O772">
        <v>119</v>
      </c>
      <c r="P772">
        <v>133</v>
      </c>
      <c r="Q772">
        <v>56</v>
      </c>
      <c r="R772">
        <v>53</v>
      </c>
      <c r="S772">
        <v>135</v>
      </c>
      <c r="T772">
        <v>34</v>
      </c>
      <c r="U772">
        <v>21</v>
      </c>
      <c r="V772">
        <v>34</v>
      </c>
      <c r="W772">
        <v>26</v>
      </c>
      <c r="X772">
        <v>35</v>
      </c>
      <c r="Y772">
        <v>135</v>
      </c>
      <c r="Z772">
        <v>35</v>
      </c>
      <c r="AA772" t="s">
        <v>888</v>
      </c>
      <c r="AB772" t="s">
        <v>803</v>
      </c>
      <c r="AC772" t="s">
        <v>849</v>
      </c>
      <c r="AD772" t="s">
        <v>850</v>
      </c>
    </row>
    <row r="773" spans="1:30" x14ac:dyDescent="0.25">
      <c r="A773" t="s">
        <v>1435</v>
      </c>
      <c r="B773">
        <v>44896</v>
      </c>
      <c r="C773">
        <v>44900</v>
      </c>
      <c r="D773" t="s">
        <v>876</v>
      </c>
      <c r="E773">
        <v>15589</v>
      </c>
      <c r="F773">
        <v>556</v>
      </c>
      <c r="G773">
        <v>9</v>
      </c>
      <c r="H773">
        <v>320</v>
      </c>
      <c r="I773">
        <v>0</v>
      </c>
      <c r="J773">
        <v>124</v>
      </c>
      <c r="K773">
        <v>1</v>
      </c>
      <c r="L773">
        <v>1</v>
      </c>
      <c r="M773">
        <v>0</v>
      </c>
      <c r="N773">
        <v>3</v>
      </c>
      <c r="O773">
        <v>23</v>
      </c>
      <c r="P773">
        <v>333</v>
      </c>
      <c r="Q773">
        <v>213</v>
      </c>
      <c r="R773">
        <v>123</v>
      </c>
      <c r="S773">
        <v>338</v>
      </c>
      <c r="T773">
        <v>54</v>
      </c>
      <c r="U773">
        <v>51</v>
      </c>
      <c r="V773">
        <v>55</v>
      </c>
      <c r="W773">
        <v>46</v>
      </c>
      <c r="X773">
        <v>55</v>
      </c>
      <c r="Y773">
        <v>338</v>
      </c>
      <c r="Z773">
        <v>55</v>
      </c>
      <c r="AA773" t="s">
        <v>877</v>
      </c>
      <c r="AB773" t="s">
        <v>803</v>
      </c>
      <c r="AC773" t="s">
        <v>1451</v>
      </c>
      <c r="AD773" t="s">
        <v>1452</v>
      </c>
    </row>
    <row r="774" spans="1:30" x14ac:dyDescent="0.25">
      <c r="A774" t="s">
        <v>1435</v>
      </c>
      <c r="B774">
        <v>44896</v>
      </c>
      <c r="C774">
        <v>44900</v>
      </c>
      <c r="D774" t="s">
        <v>462</v>
      </c>
      <c r="E774">
        <v>3262</v>
      </c>
      <c r="F774">
        <v>108</v>
      </c>
      <c r="G774">
        <v>0</v>
      </c>
      <c r="H774">
        <v>64</v>
      </c>
      <c r="I774">
        <v>0</v>
      </c>
      <c r="J774">
        <v>82</v>
      </c>
      <c r="K774">
        <v>1</v>
      </c>
      <c r="L774">
        <v>0</v>
      </c>
      <c r="M774">
        <v>0</v>
      </c>
      <c r="N774">
        <v>53</v>
      </c>
      <c r="O774">
        <v>2</v>
      </c>
      <c r="P774">
        <v>65</v>
      </c>
      <c r="Q774">
        <v>27</v>
      </c>
      <c r="R774">
        <v>23</v>
      </c>
      <c r="S774">
        <v>65</v>
      </c>
      <c r="T774">
        <v>55</v>
      </c>
      <c r="U774">
        <v>38</v>
      </c>
      <c r="V774">
        <v>56</v>
      </c>
      <c r="W774">
        <v>50</v>
      </c>
      <c r="X774">
        <v>53</v>
      </c>
      <c r="Y774">
        <v>65</v>
      </c>
      <c r="Z774">
        <v>56</v>
      </c>
      <c r="AA774" t="s">
        <v>463</v>
      </c>
      <c r="AB774" t="s">
        <v>387</v>
      </c>
      <c r="AC774" t="s">
        <v>448</v>
      </c>
      <c r="AD774" t="s">
        <v>449</v>
      </c>
    </row>
    <row r="775" spans="1:30" x14ac:dyDescent="0.25">
      <c r="A775" t="s">
        <v>1435</v>
      </c>
      <c r="B775">
        <v>44896</v>
      </c>
      <c r="C775">
        <v>44900</v>
      </c>
      <c r="D775" t="s">
        <v>560</v>
      </c>
      <c r="E775">
        <v>5366</v>
      </c>
      <c r="F775">
        <v>236</v>
      </c>
      <c r="G775">
        <v>15</v>
      </c>
      <c r="H775">
        <v>182</v>
      </c>
      <c r="I775">
        <v>5</v>
      </c>
      <c r="J775">
        <v>81</v>
      </c>
      <c r="K775">
        <v>20</v>
      </c>
      <c r="L775">
        <v>17</v>
      </c>
      <c r="M775">
        <v>30</v>
      </c>
      <c r="N775">
        <v>65</v>
      </c>
      <c r="O775">
        <v>47</v>
      </c>
      <c r="P775">
        <v>183</v>
      </c>
      <c r="Q775">
        <v>135</v>
      </c>
      <c r="R775">
        <v>79</v>
      </c>
      <c r="S775">
        <v>183</v>
      </c>
      <c r="T775">
        <v>65</v>
      </c>
      <c r="U775">
        <v>69</v>
      </c>
      <c r="V775">
        <v>71</v>
      </c>
      <c r="W775">
        <v>70</v>
      </c>
      <c r="X775">
        <v>67</v>
      </c>
      <c r="Y775">
        <v>183</v>
      </c>
      <c r="Z775">
        <v>71</v>
      </c>
      <c r="AA775" t="s">
        <v>561</v>
      </c>
      <c r="AB775" t="s">
        <v>387</v>
      </c>
      <c r="AC775" t="s">
        <v>508</v>
      </c>
      <c r="AD775" t="s">
        <v>509</v>
      </c>
    </row>
    <row r="776" spans="1:30" x14ac:dyDescent="0.25">
      <c r="A776" t="s">
        <v>1435</v>
      </c>
      <c r="B776">
        <v>44896</v>
      </c>
      <c r="C776">
        <v>44900</v>
      </c>
      <c r="D776" t="s">
        <v>425</v>
      </c>
      <c r="E776">
        <v>3515</v>
      </c>
      <c r="F776">
        <v>132</v>
      </c>
      <c r="G776">
        <v>2</v>
      </c>
      <c r="H776">
        <v>103</v>
      </c>
      <c r="I776">
        <v>0</v>
      </c>
      <c r="J776">
        <v>51</v>
      </c>
      <c r="K776">
        <v>1</v>
      </c>
      <c r="L776">
        <v>1</v>
      </c>
      <c r="M776">
        <v>0</v>
      </c>
      <c r="N776">
        <v>5</v>
      </c>
      <c r="O776">
        <v>57</v>
      </c>
      <c r="P776">
        <v>101</v>
      </c>
      <c r="Q776">
        <v>74</v>
      </c>
      <c r="R776">
        <v>48</v>
      </c>
      <c r="S776">
        <v>102</v>
      </c>
      <c r="T776">
        <v>16</v>
      </c>
      <c r="U776">
        <v>19</v>
      </c>
      <c r="V776">
        <v>19</v>
      </c>
      <c r="W776">
        <v>22</v>
      </c>
      <c r="X776">
        <v>23</v>
      </c>
      <c r="Y776">
        <v>103</v>
      </c>
      <c r="Z776">
        <v>23</v>
      </c>
      <c r="AA776" t="s">
        <v>426</v>
      </c>
      <c r="AB776" t="s">
        <v>387</v>
      </c>
      <c r="AC776" t="s">
        <v>508</v>
      </c>
      <c r="AD776" t="s">
        <v>509</v>
      </c>
    </row>
    <row r="777" spans="1:30" x14ac:dyDescent="0.25">
      <c r="A777" t="s">
        <v>1435</v>
      </c>
      <c r="B777">
        <v>44896</v>
      </c>
      <c r="C777">
        <v>44900</v>
      </c>
      <c r="D777" t="s">
        <v>152</v>
      </c>
      <c r="E777">
        <v>3992</v>
      </c>
      <c r="F777">
        <v>97</v>
      </c>
      <c r="G777">
        <v>0</v>
      </c>
      <c r="H777">
        <v>63</v>
      </c>
      <c r="I777">
        <v>0</v>
      </c>
      <c r="J777">
        <v>23</v>
      </c>
      <c r="K777">
        <v>4</v>
      </c>
      <c r="L777">
        <v>1</v>
      </c>
      <c r="M777">
        <v>0</v>
      </c>
      <c r="N777">
        <v>18</v>
      </c>
      <c r="O777">
        <v>7</v>
      </c>
      <c r="P777">
        <v>63</v>
      </c>
      <c r="Q777">
        <v>46</v>
      </c>
      <c r="R777">
        <v>41</v>
      </c>
      <c r="S777">
        <v>63</v>
      </c>
      <c r="T777">
        <v>18</v>
      </c>
      <c r="U777">
        <v>16</v>
      </c>
      <c r="V777">
        <v>18</v>
      </c>
      <c r="W777">
        <v>17</v>
      </c>
      <c r="X777">
        <v>16</v>
      </c>
      <c r="Y777">
        <v>63</v>
      </c>
      <c r="Z777">
        <v>18</v>
      </c>
      <c r="AA777" t="s">
        <v>153</v>
      </c>
      <c r="AB777" t="s">
        <v>16</v>
      </c>
      <c r="AC777" t="s">
        <v>127</v>
      </c>
      <c r="AD777" t="s">
        <v>128</v>
      </c>
    </row>
    <row r="778" spans="1:30" x14ac:dyDescent="0.25">
      <c r="A778" t="s">
        <v>1435</v>
      </c>
      <c r="B778">
        <v>44896</v>
      </c>
      <c r="C778">
        <v>44900</v>
      </c>
      <c r="D778" t="s">
        <v>395</v>
      </c>
      <c r="E778">
        <v>3977</v>
      </c>
      <c r="F778">
        <v>107</v>
      </c>
      <c r="G778">
        <v>14</v>
      </c>
      <c r="H778">
        <v>18</v>
      </c>
      <c r="I778">
        <v>0</v>
      </c>
      <c r="J778">
        <v>46</v>
      </c>
      <c r="K778">
        <v>0</v>
      </c>
      <c r="L778">
        <v>3</v>
      </c>
      <c r="M778">
        <v>3</v>
      </c>
      <c r="N778">
        <v>2</v>
      </c>
      <c r="O778">
        <v>13</v>
      </c>
      <c r="P778">
        <v>18</v>
      </c>
      <c r="Q778">
        <v>13</v>
      </c>
      <c r="R778">
        <v>5</v>
      </c>
      <c r="S778">
        <v>20</v>
      </c>
      <c r="T778">
        <v>3</v>
      </c>
      <c r="U778">
        <v>3</v>
      </c>
      <c r="V778">
        <v>3</v>
      </c>
      <c r="W778">
        <v>3</v>
      </c>
      <c r="X778">
        <v>3</v>
      </c>
      <c r="Y778">
        <v>20</v>
      </c>
      <c r="Z778">
        <v>3</v>
      </c>
      <c r="AA778" t="s">
        <v>396</v>
      </c>
      <c r="AB778" t="s">
        <v>387</v>
      </c>
      <c r="AC778" t="s">
        <v>389</v>
      </c>
      <c r="AD778" t="s">
        <v>390</v>
      </c>
    </row>
    <row r="779" spans="1:30" x14ac:dyDescent="0.25">
      <c r="A779" t="s">
        <v>1435</v>
      </c>
      <c r="B779">
        <v>44896</v>
      </c>
      <c r="C779">
        <v>44900</v>
      </c>
      <c r="D779" t="s">
        <v>465</v>
      </c>
      <c r="E779">
        <v>3549</v>
      </c>
      <c r="F779">
        <v>158</v>
      </c>
      <c r="G779">
        <v>2</v>
      </c>
      <c r="H779">
        <v>120</v>
      </c>
      <c r="I779">
        <v>0</v>
      </c>
      <c r="J779">
        <v>50</v>
      </c>
      <c r="K779">
        <v>0</v>
      </c>
      <c r="L779">
        <v>0</v>
      </c>
      <c r="M779">
        <v>0</v>
      </c>
      <c r="N779">
        <v>16</v>
      </c>
      <c r="O779">
        <v>83</v>
      </c>
      <c r="P779">
        <v>120</v>
      </c>
      <c r="Q779">
        <v>84</v>
      </c>
      <c r="R779">
        <v>56</v>
      </c>
      <c r="S779">
        <v>119</v>
      </c>
      <c r="T779">
        <v>40</v>
      </c>
      <c r="U779">
        <v>36</v>
      </c>
      <c r="V779">
        <v>41</v>
      </c>
      <c r="W779">
        <v>39</v>
      </c>
      <c r="X779">
        <v>39</v>
      </c>
      <c r="Y779">
        <v>120</v>
      </c>
      <c r="Z779">
        <v>41</v>
      </c>
      <c r="AA779" t="s">
        <v>1474</v>
      </c>
      <c r="AB779" t="s">
        <v>387</v>
      </c>
      <c r="AC779" t="s">
        <v>448</v>
      </c>
      <c r="AD779" t="s">
        <v>449</v>
      </c>
    </row>
    <row r="780" spans="1:30" x14ac:dyDescent="0.25">
      <c r="A780" t="s">
        <v>1435</v>
      </c>
      <c r="B780">
        <v>44896</v>
      </c>
      <c r="C780">
        <v>44900</v>
      </c>
      <c r="D780" t="s">
        <v>178</v>
      </c>
      <c r="E780">
        <v>7276</v>
      </c>
      <c r="F780">
        <v>322</v>
      </c>
      <c r="G780">
        <v>48</v>
      </c>
      <c r="H780">
        <v>82</v>
      </c>
      <c r="I780">
        <v>0</v>
      </c>
      <c r="J780">
        <v>106</v>
      </c>
      <c r="K780">
        <v>5</v>
      </c>
      <c r="L780">
        <v>10</v>
      </c>
      <c r="M780">
        <v>13</v>
      </c>
      <c r="N780">
        <v>13</v>
      </c>
      <c r="O780">
        <v>55</v>
      </c>
      <c r="P780">
        <v>99</v>
      </c>
      <c r="Q780">
        <v>95</v>
      </c>
      <c r="R780">
        <v>103</v>
      </c>
      <c r="S780">
        <v>109</v>
      </c>
      <c r="T780">
        <v>31</v>
      </c>
      <c r="U780">
        <v>35</v>
      </c>
      <c r="V780">
        <v>35</v>
      </c>
      <c r="W780">
        <v>34</v>
      </c>
      <c r="X780">
        <v>35</v>
      </c>
      <c r="Y780">
        <v>110</v>
      </c>
      <c r="Z780">
        <v>35</v>
      </c>
      <c r="AA780" t="s">
        <v>179</v>
      </c>
      <c r="AB780" t="s">
        <v>16</v>
      </c>
      <c r="AC780" t="s">
        <v>168</v>
      </c>
      <c r="AD780" t="s">
        <v>1473</v>
      </c>
    </row>
    <row r="781" spans="1:30" x14ac:dyDescent="0.25">
      <c r="A781" t="s">
        <v>1435</v>
      </c>
      <c r="B781">
        <v>44896</v>
      </c>
      <c r="C781">
        <v>44900</v>
      </c>
      <c r="D781" t="s">
        <v>893</v>
      </c>
      <c r="E781">
        <v>13606</v>
      </c>
      <c r="F781">
        <v>632</v>
      </c>
      <c r="G781">
        <v>1</v>
      </c>
      <c r="H781">
        <v>239</v>
      </c>
      <c r="I781">
        <v>0</v>
      </c>
      <c r="J781">
        <v>140</v>
      </c>
      <c r="K781">
        <v>6</v>
      </c>
      <c r="L781">
        <v>0</v>
      </c>
      <c r="M781">
        <v>0</v>
      </c>
      <c r="N781">
        <v>40</v>
      </c>
      <c r="O781">
        <v>199</v>
      </c>
      <c r="P781">
        <v>247</v>
      </c>
      <c r="Q781">
        <v>154</v>
      </c>
      <c r="R781">
        <v>129</v>
      </c>
      <c r="S781">
        <v>255</v>
      </c>
      <c r="T781">
        <v>42</v>
      </c>
      <c r="U781">
        <v>35</v>
      </c>
      <c r="V781">
        <v>45</v>
      </c>
      <c r="W781">
        <v>43</v>
      </c>
      <c r="X781">
        <v>43</v>
      </c>
      <c r="Y781">
        <v>256</v>
      </c>
      <c r="Z781">
        <v>45</v>
      </c>
      <c r="AA781" t="s">
        <v>894</v>
      </c>
      <c r="AB781" t="s">
        <v>803</v>
      </c>
      <c r="AC781" t="s">
        <v>849</v>
      </c>
      <c r="AD781" t="s">
        <v>850</v>
      </c>
    </row>
    <row r="782" spans="1:30" x14ac:dyDescent="0.25">
      <c r="A782" t="s">
        <v>1435</v>
      </c>
      <c r="B782">
        <v>44896</v>
      </c>
      <c r="C782">
        <v>44900</v>
      </c>
      <c r="D782" t="s">
        <v>836</v>
      </c>
      <c r="E782">
        <v>11393</v>
      </c>
      <c r="F782">
        <v>348</v>
      </c>
      <c r="G782">
        <v>0</v>
      </c>
      <c r="H782">
        <v>128</v>
      </c>
      <c r="I782">
        <v>0</v>
      </c>
      <c r="J782">
        <v>46</v>
      </c>
      <c r="K782">
        <v>1</v>
      </c>
      <c r="L782">
        <v>0</v>
      </c>
      <c r="M782">
        <v>0</v>
      </c>
      <c r="N782">
        <v>0</v>
      </c>
      <c r="O782">
        <v>101</v>
      </c>
      <c r="P782">
        <v>127</v>
      </c>
      <c r="Q782">
        <v>123</v>
      </c>
      <c r="R782">
        <v>96</v>
      </c>
      <c r="S782">
        <v>204</v>
      </c>
      <c r="T782">
        <v>18</v>
      </c>
      <c r="U782">
        <v>15</v>
      </c>
      <c r="V782">
        <v>18</v>
      </c>
      <c r="W782">
        <v>17</v>
      </c>
      <c r="X782">
        <v>17</v>
      </c>
      <c r="Y782">
        <v>209</v>
      </c>
      <c r="Z782">
        <v>19</v>
      </c>
      <c r="AA782" t="s">
        <v>837</v>
      </c>
      <c r="AB782" t="s">
        <v>803</v>
      </c>
      <c r="AC782" t="s">
        <v>805</v>
      </c>
      <c r="AD782" t="s">
        <v>806</v>
      </c>
    </row>
    <row r="783" spans="1:30" x14ac:dyDescent="0.25">
      <c r="A783" t="s">
        <v>1435</v>
      </c>
      <c r="B783">
        <v>44896</v>
      </c>
      <c r="C783">
        <v>44900</v>
      </c>
      <c r="D783" t="s">
        <v>895</v>
      </c>
      <c r="E783">
        <v>7510</v>
      </c>
      <c r="F783">
        <v>314</v>
      </c>
      <c r="G783">
        <v>1</v>
      </c>
      <c r="H783">
        <v>95</v>
      </c>
      <c r="I783">
        <v>0</v>
      </c>
      <c r="J783">
        <v>45</v>
      </c>
      <c r="K783">
        <v>0</v>
      </c>
      <c r="L783">
        <v>0</v>
      </c>
      <c r="M783">
        <v>0</v>
      </c>
      <c r="N783">
        <v>0</v>
      </c>
      <c r="O783">
        <v>70</v>
      </c>
      <c r="P783">
        <v>162</v>
      </c>
      <c r="Q783">
        <v>94</v>
      </c>
      <c r="R783">
        <v>100</v>
      </c>
      <c r="S783">
        <v>161</v>
      </c>
      <c r="T783">
        <v>9</v>
      </c>
      <c r="U783">
        <v>10</v>
      </c>
      <c r="V783">
        <v>15</v>
      </c>
      <c r="W783">
        <v>13</v>
      </c>
      <c r="X783">
        <v>12</v>
      </c>
      <c r="Y783">
        <v>163</v>
      </c>
      <c r="Z783">
        <v>15</v>
      </c>
      <c r="AA783" t="s">
        <v>896</v>
      </c>
      <c r="AB783" t="s">
        <v>803</v>
      </c>
      <c r="AC783" t="s">
        <v>897</v>
      </c>
      <c r="AD783" t="s">
        <v>898</v>
      </c>
    </row>
    <row r="784" spans="1:30" x14ac:dyDescent="0.25">
      <c r="A784" t="s">
        <v>1435</v>
      </c>
      <c r="B784">
        <v>44896</v>
      </c>
      <c r="C784">
        <v>44900</v>
      </c>
      <c r="D784" t="s">
        <v>60</v>
      </c>
      <c r="E784">
        <v>4915</v>
      </c>
      <c r="F784">
        <v>205</v>
      </c>
      <c r="G784">
        <v>1</v>
      </c>
      <c r="H784">
        <v>69</v>
      </c>
      <c r="I784">
        <v>2</v>
      </c>
      <c r="J784">
        <v>122</v>
      </c>
      <c r="K784">
        <v>2</v>
      </c>
      <c r="L784">
        <v>0</v>
      </c>
      <c r="M784">
        <v>2</v>
      </c>
      <c r="N784">
        <v>5</v>
      </c>
      <c r="O784">
        <v>61</v>
      </c>
      <c r="P784">
        <v>70</v>
      </c>
      <c r="Q784">
        <v>50</v>
      </c>
      <c r="R784">
        <v>51</v>
      </c>
      <c r="S784">
        <v>71</v>
      </c>
      <c r="T784">
        <v>32</v>
      </c>
      <c r="U784">
        <v>39</v>
      </c>
      <c r="V784">
        <v>42</v>
      </c>
      <c r="W784">
        <v>40</v>
      </c>
      <c r="X784">
        <v>41</v>
      </c>
      <c r="Y784">
        <v>71</v>
      </c>
      <c r="Z784">
        <v>42</v>
      </c>
      <c r="AA784" t="s">
        <v>61</v>
      </c>
      <c r="AB784" t="s">
        <v>16</v>
      </c>
      <c r="AC784" t="s">
        <v>41</v>
      </c>
      <c r="AD784" t="s">
        <v>42</v>
      </c>
    </row>
    <row r="785" spans="1:30" x14ac:dyDescent="0.25">
      <c r="A785" t="s">
        <v>1435</v>
      </c>
      <c r="B785">
        <v>44896</v>
      </c>
      <c r="C785">
        <v>44900</v>
      </c>
      <c r="D785" t="s">
        <v>62</v>
      </c>
      <c r="E785">
        <v>5433</v>
      </c>
      <c r="F785">
        <v>151</v>
      </c>
      <c r="G785">
        <v>4</v>
      </c>
      <c r="H785">
        <v>29</v>
      </c>
      <c r="I785">
        <v>0</v>
      </c>
      <c r="J785">
        <v>68</v>
      </c>
      <c r="K785">
        <v>1</v>
      </c>
      <c r="L785">
        <v>2</v>
      </c>
      <c r="M785">
        <v>1</v>
      </c>
      <c r="N785">
        <v>8</v>
      </c>
      <c r="O785">
        <v>9</v>
      </c>
      <c r="P785">
        <v>29</v>
      </c>
      <c r="Q785">
        <v>21</v>
      </c>
      <c r="R785">
        <v>15</v>
      </c>
      <c r="S785">
        <v>28</v>
      </c>
      <c r="T785">
        <v>9</v>
      </c>
      <c r="U785">
        <v>10</v>
      </c>
      <c r="V785">
        <v>12</v>
      </c>
      <c r="W785">
        <v>12</v>
      </c>
      <c r="X785">
        <v>9</v>
      </c>
      <c r="Y785">
        <v>30</v>
      </c>
      <c r="Z785">
        <v>12</v>
      </c>
      <c r="AA785" t="s">
        <v>63</v>
      </c>
      <c r="AB785" t="s">
        <v>16</v>
      </c>
      <c r="AC785" t="s">
        <v>41</v>
      </c>
      <c r="AD785" t="s">
        <v>42</v>
      </c>
    </row>
    <row r="786" spans="1:30" x14ac:dyDescent="0.25">
      <c r="A786" t="s">
        <v>1435</v>
      </c>
      <c r="B786">
        <v>44896</v>
      </c>
      <c r="C786">
        <v>44900</v>
      </c>
      <c r="D786" t="s">
        <v>447</v>
      </c>
      <c r="E786">
        <v>3800</v>
      </c>
      <c r="F786">
        <v>114</v>
      </c>
      <c r="G786">
        <v>0</v>
      </c>
      <c r="H786">
        <v>44</v>
      </c>
      <c r="I786">
        <v>0</v>
      </c>
      <c r="J786">
        <v>14</v>
      </c>
      <c r="K786">
        <v>1</v>
      </c>
      <c r="L786">
        <v>0</v>
      </c>
      <c r="M786">
        <v>0</v>
      </c>
      <c r="N786">
        <v>3</v>
      </c>
      <c r="O786">
        <v>43</v>
      </c>
      <c r="P786">
        <v>48</v>
      </c>
      <c r="Q786">
        <v>33</v>
      </c>
      <c r="R786">
        <v>23</v>
      </c>
      <c r="S786">
        <v>48</v>
      </c>
      <c r="T786">
        <v>4</v>
      </c>
      <c r="U786">
        <v>4</v>
      </c>
      <c r="V786">
        <v>4</v>
      </c>
      <c r="W786">
        <v>4</v>
      </c>
      <c r="X786">
        <v>4</v>
      </c>
      <c r="Y786">
        <v>48</v>
      </c>
      <c r="Z786">
        <v>4</v>
      </c>
      <c r="AA786" t="s">
        <v>1529</v>
      </c>
      <c r="AB786" t="s">
        <v>387</v>
      </c>
      <c r="AC786" t="s">
        <v>448</v>
      </c>
      <c r="AD786" t="s">
        <v>449</v>
      </c>
    </row>
    <row r="787" spans="1:30" x14ac:dyDescent="0.25">
      <c r="A787" t="s">
        <v>1435</v>
      </c>
      <c r="B787">
        <v>44896</v>
      </c>
      <c r="C787">
        <v>44900</v>
      </c>
      <c r="D787" t="s">
        <v>953</v>
      </c>
      <c r="E787">
        <v>4595</v>
      </c>
      <c r="F787">
        <v>201</v>
      </c>
      <c r="G787">
        <v>2</v>
      </c>
      <c r="H787">
        <v>128</v>
      </c>
      <c r="I787">
        <v>0</v>
      </c>
      <c r="J787">
        <v>52</v>
      </c>
      <c r="K787">
        <v>2</v>
      </c>
      <c r="L787">
        <v>3</v>
      </c>
      <c r="M787">
        <v>3</v>
      </c>
      <c r="N787">
        <v>31</v>
      </c>
      <c r="O787">
        <v>34</v>
      </c>
      <c r="P787">
        <v>127</v>
      </c>
      <c r="Q787">
        <v>105</v>
      </c>
      <c r="R787">
        <v>58</v>
      </c>
      <c r="S787">
        <v>129</v>
      </c>
      <c r="T787">
        <v>42</v>
      </c>
      <c r="U787">
        <v>37</v>
      </c>
      <c r="V787">
        <v>43</v>
      </c>
      <c r="W787">
        <v>42</v>
      </c>
      <c r="X787">
        <v>41</v>
      </c>
      <c r="Y787">
        <v>130</v>
      </c>
      <c r="Z787">
        <v>43</v>
      </c>
      <c r="AA787" t="s">
        <v>954</v>
      </c>
      <c r="AB787" t="s">
        <v>803</v>
      </c>
      <c r="AC787" t="s">
        <v>942</v>
      </c>
      <c r="AD787" t="s">
        <v>943</v>
      </c>
    </row>
    <row r="788" spans="1:30" x14ac:dyDescent="0.25">
      <c r="A788" t="s">
        <v>1435</v>
      </c>
      <c r="B788">
        <v>44896</v>
      </c>
      <c r="C788">
        <v>44900</v>
      </c>
      <c r="D788" t="s">
        <v>919</v>
      </c>
      <c r="E788">
        <v>8171</v>
      </c>
      <c r="F788">
        <v>369</v>
      </c>
      <c r="G788">
        <v>11</v>
      </c>
      <c r="H788">
        <v>272</v>
      </c>
      <c r="I788">
        <v>8</v>
      </c>
      <c r="J788">
        <v>60</v>
      </c>
      <c r="K788">
        <v>10</v>
      </c>
      <c r="L788">
        <v>9</v>
      </c>
      <c r="M788">
        <v>7</v>
      </c>
      <c r="N788">
        <v>50</v>
      </c>
      <c r="O788">
        <v>57</v>
      </c>
      <c r="P788">
        <v>277</v>
      </c>
      <c r="Q788">
        <v>202</v>
      </c>
      <c r="R788">
        <v>151</v>
      </c>
      <c r="S788">
        <v>278</v>
      </c>
      <c r="T788">
        <v>50</v>
      </c>
      <c r="U788">
        <v>41</v>
      </c>
      <c r="V788">
        <v>50</v>
      </c>
      <c r="W788">
        <v>49</v>
      </c>
      <c r="X788">
        <v>50</v>
      </c>
      <c r="Y788">
        <v>280</v>
      </c>
      <c r="Z788">
        <v>51</v>
      </c>
      <c r="AA788" t="s">
        <v>920</v>
      </c>
      <c r="AB788" t="s">
        <v>803</v>
      </c>
      <c r="AC788" t="s">
        <v>897</v>
      </c>
      <c r="AD788" t="s">
        <v>898</v>
      </c>
    </row>
    <row r="789" spans="1:30" x14ac:dyDescent="0.25">
      <c r="A789" t="s">
        <v>1435</v>
      </c>
      <c r="B789">
        <v>44896</v>
      </c>
      <c r="C789">
        <v>44900</v>
      </c>
      <c r="D789" t="s">
        <v>473</v>
      </c>
      <c r="E789">
        <v>4839</v>
      </c>
      <c r="F789">
        <v>195</v>
      </c>
      <c r="G789">
        <v>0</v>
      </c>
      <c r="H789">
        <v>101</v>
      </c>
      <c r="I789">
        <v>0</v>
      </c>
      <c r="J789">
        <v>60</v>
      </c>
      <c r="K789">
        <v>2</v>
      </c>
      <c r="L789">
        <v>6</v>
      </c>
      <c r="M789">
        <v>0</v>
      </c>
      <c r="N789">
        <v>10</v>
      </c>
      <c r="O789">
        <v>83</v>
      </c>
      <c r="P789">
        <v>98</v>
      </c>
      <c r="Q789">
        <v>52</v>
      </c>
      <c r="R789">
        <v>43</v>
      </c>
      <c r="S789">
        <v>100</v>
      </c>
      <c r="T789">
        <v>32</v>
      </c>
      <c r="U789">
        <v>24</v>
      </c>
      <c r="V789">
        <v>39</v>
      </c>
      <c r="W789">
        <v>41</v>
      </c>
      <c r="X789">
        <v>41</v>
      </c>
      <c r="Y789">
        <v>101</v>
      </c>
      <c r="Z789">
        <v>47</v>
      </c>
      <c r="AA789" t="s">
        <v>474</v>
      </c>
      <c r="AB789" t="s">
        <v>387</v>
      </c>
      <c r="AC789" t="s">
        <v>448</v>
      </c>
      <c r="AD789" t="s">
        <v>449</v>
      </c>
    </row>
    <row r="790" spans="1:30" x14ac:dyDescent="0.25">
      <c r="A790" t="s">
        <v>1435</v>
      </c>
      <c r="B790">
        <v>44896</v>
      </c>
      <c r="C790">
        <v>44900</v>
      </c>
      <c r="D790" t="s">
        <v>816</v>
      </c>
      <c r="E790">
        <v>5202</v>
      </c>
      <c r="F790">
        <v>207</v>
      </c>
      <c r="G790">
        <v>2</v>
      </c>
      <c r="H790">
        <v>104</v>
      </c>
      <c r="I790">
        <v>0</v>
      </c>
      <c r="J790">
        <v>26</v>
      </c>
      <c r="K790">
        <v>9</v>
      </c>
      <c r="L790">
        <v>0</v>
      </c>
      <c r="M790">
        <v>0</v>
      </c>
      <c r="N790">
        <v>20</v>
      </c>
      <c r="O790">
        <v>79</v>
      </c>
      <c r="P790">
        <v>108</v>
      </c>
      <c r="Q790">
        <v>59</v>
      </c>
      <c r="R790">
        <v>59</v>
      </c>
      <c r="S790">
        <v>109</v>
      </c>
      <c r="T790">
        <v>20</v>
      </c>
      <c r="U790">
        <v>9</v>
      </c>
      <c r="V790">
        <v>23</v>
      </c>
      <c r="W790">
        <v>17</v>
      </c>
      <c r="X790">
        <v>22</v>
      </c>
      <c r="Y790">
        <v>109</v>
      </c>
      <c r="Z790">
        <v>23</v>
      </c>
      <c r="AA790" t="s">
        <v>817</v>
      </c>
      <c r="AB790" t="s">
        <v>803</v>
      </c>
      <c r="AC790" t="s">
        <v>805</v>
      </c>
      <c r="AD790" t="s">
        <v>806</v>
      </c>
    </row>
    <row r="791" spans="1:30" x14ac:dyDescent="0.25">
      <c r="A791" t="s">
        <v>1435</v>
      </c>
      <c r="B791">
        <v>44896</v>
      </c>
      <c r="C791">
        <v>44900</v>
      </c>
      <c r="D791" t="s">
        <v>842</v>
      </c>
      <c r="E791">
        <v>3846</v>
      </c>
      <c r="F791">
        <v>180</v>
      </c>
      <c r="G791">
        <v>6</v>
      </c>
      <c r="H791">
        <v>20</v>
      </c>
      <c r="I791">
        <v>2</v>
      </c>
      <c r="J791">
        <v>16</v>
      </c>
      <c r="K791">
        <v>0</v>
      </c>
      <c r="L791">
        <v>0</v>
      </c>
      <c r="M791">
        <v>0</v>
      </c>
      <c r="N791">
        <v>0</v>
      </c>
      <c r="O791">
        <v>15</v>
      </c>
      <c r="P791">
        <v>18</v>
      </c>
      <c r="Q791">
        <v>17</v>
      </c>
      <c r="R791">
        <v>15</v>
      </c>
      <c r="S791">
        <v>25</v>
      </c>
      <c r="T791">
        <v>0</v>
      </c>
      <c r="U791">
        <v>1</v>
      </c>
      <c r="V791">
        <v>2</v>
      </c>
      <c r="W791">
        <v>0</v>
      </c>
      <c r="X791">
        <v>1</v>
      </c>
      <c r="Y791">
        <v>25</v>
      </c>
      <c r="Z791">
        <v>2</v>
      </c>
      <c r="AA791" t="s">
        <v>843</v>
      </c>
      <c r="AB791" t="s">
        <v>803</v>
      </c>
      <c r="AC791" t="s">
        <v>805</v>
      </c>
      <c r="AD791" t="s">
        <v>806</v>
      </c>
    </row>
    <row r="792" spans="1:30" x14ac:dyDescent="0.25">
      <c r="A792" t="s">
        <v>1435</v>
      </c>
      <c r="B792">
        <v>44896</v>
      </c>
      <c r="C792">
        <v>44900</v>
      </c>
      <c r="D792" t="s">
        <v>871</v>
      </c>
      <c r="E792">
        <v>6818</v>
      </c>
      <c r="F792">
        <v>219</v>
      </c>
      <c r="G792">
        <v>3</v>
      </c>
      <c r="H792">
        <v>123</v>
      </c>
      <c r="I792">
        <v>0</v>
      </c>
      <c r="J792">
        <v>54</v>
      </c>
      <c r="K792">
        <v>2</v>
      </c>
      <c r="L792">
        <v>0</v>
      </c>
      <c r="M792">
        <v>1</v>
      </c>
      <c r="N792">
        <v>41</v>
      </c>
      <c r="O792">
        <v>100</v>
      </c>
      <c r="P792">
        <v>123</v>
      </c>
      <c r="Q792">
        <v>66</v>
      </c>
      <c r="R792">
        <v>71</v>
      </c>
      <c r="S792">
        <v>123</v>
      </c>
      <c r="T792">
        <v>41</v>
      </c>
      <c r="U792">
        <v>34</v>
      </c>
      <c r="V792">
        <v>41</v>
      </c>
      <c r="W792">
        <v>41</v>
      </c>
      <c r="X792">
        <v>41</v>
      </c>
      <c r="Y792">
        <v>123</v>
      </c>
      <c r="Z792">
        <v>41</v>
      </c>
      <c r="AA792" t="s">
        <v>872</v>
      </c>
      <c r="AB792" t="s">
        <v>803</v>
      </c>
      <c r="AC792" t="s">
        <v>849</v>
      </c>
      <c r="AD792" t="s">
        <v>850</v>
      </c>
    </row>
    <row r="793" spans="1:30" x14ac:dyDescent="0.25">
      <c r="A793" t="s">
        <v>1435</v>
      </c>
      <c r="B793">
        <v>44896</v>
      </c>
      <c r="C793">
        <v>44900</v>
      </c>
      <c r="D793" t="s">
        <v>821</v>
      </c>
      <c r="E793">
        <v>6603</v>
      </c>
      <c r="F793">
        <v>348</v>
      </c>
      <c r="G793">
        <v>5</v>
      </c>
      <c r="H793">
        <v>161</v>
      </c>
      <c r="I793">
        <v>1</v>
      </c>
      <c r="J793">
        <v>25</v>
      </c>
      <c r="K793">
        <v>0</v>
      </c>
      <c r="L793">
        <v>0</v>
      </c>
      <c r="M793">
        <v>0</v>
      </c>
      <c r="N793">
        <v>2</v>
      </c>
      <c r="O793">
        <v>66</v>
      </c>
      <c r="P793">
        <v>173</v>
      </c>
      <c r="Q793">
        <v>127</v>
      </c>
      <c r="R793">
        <v>98</v>
      </c>
      <c r="S793">
        <v>173</v>
      </c>
      <c r="T793">
        <v>19</v>
      </c>
      <c r="U793">
        <v>18</v>
      </c>
      <c r="V793">
        <v>20</v>
      </c>
      <c r="W793">
        <v>18</v>
      </c>
      <c r="X793">
        <v>20</v>
      </c>
      <c r="Y793">
        <v>174</v>
      </c>
      <c r="Z793">
        <v>20</v>
      </c>
      <c r="AA793" t="s">
        <v>822</v>
      </c>
      <c r="AB793" t="s">
        <v>803</v>
      </c>
      <c r="AC793" t="s">
        <v>805</v>
      </c>
      <c r="AD793" t="s">
        <v>806</v>
      </c>
    </row>
    <row r="794" spans="1:30" x14ac:dyDescent="0.25">
      <c r="A794" t="s">
        <v>1435</v>
      </c>
      <c r="B794">
        <v>44896</v>
      </c>
      <c r="C794">
        <v>44900</v>
      </c>
      <c r="D794" t="s">
        <v>34</v>
      </c>
      <c r="E794">
        <v>21203</v>
      </c>
      <c r="F794">
        <v>435</v>
      </c>
      <c r="G794">
        <v>4</v>
      </c>
      <c r="H794">
        <v>279</v>
      </c>
      <c r="I794">
        <v>2</v>
      </c>
      <c r="J794">
        <v>90</v>
      </c>
      <c r="K794">
        <v>3</v>
      </c>
      <c r="L794">
        <v>5</v>
      </c>
      <c r="M794">
        <v>0</v>
      </c>
      <c r="N794">
        <v>32</v>
      </c>
      <c r="O794">
        <v>184</v>
      </c>
      <c r="P794">
        <v>285</v>
      </c>
      <c r="Q794">
        <v>186</v>
      </c>
      <c r="R794">
        <v>134</v>
      </c>
      <c r="S794">
        <v>291</v>
      </c>
      <c r="T794">
        <v>64</v>
      </c>
      <c r="U794">
        <v>56</v>
      </c>
      <c r="V794">
        <v>82</v>
      </c>
      <c r="W794">
        <v>77</v>
      </c>
      <c r="X794">
        <v>77</v>
      </c>
      <c r="Y794">
        <v>292</v>
      </c>
      <c r="Z794">
        <v>83</v>
      </c>
      <c r="AA794" t="s">
        <v>35</v>
      </c>
      <c r="AB794" t="s">
        <v>16</v>
      </c>
      <c r="AC794" t="s">
        <v>18</v>
      </c>
      <c r="AD794" t="s">
        <v>19</v>
      </c>
    </row>
    <row r="795" spans="1:30" x14ac:dyDescent="0.25">
      <c r="A795" t="s">
        <v>1435</v>
      </c>
      <c r="B795">
        <v>44896</v>
      </c>
      <c r="C795">
        <v>44900</v>
      </c>
      <c r="D795" t="s">
        <v>486</v>
      </c>
      <c r="E795">
        <v>8612</v>
      </c>
      <c r="F795">
        <v>309</v>
      </c>
      <c r="G795">
        <v>0</v>
      </c>
      <c r="H795">
        <v>100</v>
      </c>
      <c r="I795">
        <v>34</v>
      </c>
      <c r="J795">
        <v>66</v>
      </c>
      <c r="K795">
        <v>2</v>
      </c>
      <c r="L795">
        <v>2</v>
      </c>
      <c r="M795">
        <v>0</v>
      </c>
      <c r="N795">
        <v>3</v>
      </c>
      <c r="O795">
        <v>52</v>
      </c>
      <c r="P795">
        <v>101</v>
      </c>
      <c r="Q795">
        <v>41</v>
      </c>
      <c r="R795">
        <v>41</v>
      </c>
      <c r="S795">
        <v>101</v>
      </c>
      <c r="T795">
        <v>7</v>
      </c>
      <c r="U795">
        <v>11</v>
      </c>
      <c r="V795">
        <v>14</v>
      </c>
      <c r="W795">
        <v>15</v>
      </c>
      <c r="X795">
        <v>15</v>
      </c>
      <c r="Y795">
        <v>101</v>
      </c>
      <c r="Z795">
        <v>16</v>
      </c>
      <c r="AA795" t="s">
        <v>1454</v>
      </c>
      <c r="AB795" t="s">
        <v>387</v>
      </c>
      <c r="AC795" t="s">
        <v>448</v>
      </c>
      <c r="AD795" t="s">
        <v>449</v>
      </c>
    </row>
    <row r="796" spans="1:30" x14ac:dyDescent="0.25">
      <c r="A796" t="s">
        <v>1435</v>
      </c>
      <c r="B796">
        <v>44896</v>
      </c>
      <c r="C796">
        <v>44900</v>
      </c>
      <c r="D796" t="s">
        <v>1008</v>
      </c>
      <c r="E796">
        <v>28041</v>
      </c>
      <c r="F796">
        <v>615</v>
      </c>
      <c r="G796">
        <v>3</v>
      </c>
      <c r="H796">
        <v>246</v>
      </c>
      <c r="I796">
        <v>1</v>
      </c>
      <c r="J796">
        <v>94</v>
      </c>
      <c r="K796">
        <v>3</v>
      </c>
      <c r="L796">
        <v>1</v>
      </c>
      <c r="M796">
        <v>0</v>
      </c>
      <c r="N796">
        <v>3</v>
      </c>
      <c r="O796">
        <v>209</v>
      </c>
      <c r="P796">
        <v>254</v>
      </c>
      <c r="Q796">
        <v>175</v>
      </c>
      <c r="R796">
        <v>91</v>
      </c>
      <c r="S796">
        <v>258</v>
      </c>
      <c r="T796">
        <v>7</v>
      </c>
      <c r="U796">
        <v>10</v>
      </c>
      <c r="V796">
        <v>10</v>
      </c>
      <c r="W796">
        <v>9</v>
      </c>
      <c r="X796">
        <v>7</v>
      </c>
      <c r="Y796">
        <v>258</v>
      </c>
      <c r="Z796">
        <v>10</v>
      </c>
      <c r="AA796" t="s">
        <v>1009</v>
      </c>
      <c r="AB796" t="s">
        <v>803</v>
      </c>
      <c r="AC796" t="s">
        <v>998</v>
      </c>
      <c r="AD796" t="s">
        <v>999</v>
      </c>
    </row>
    <row r="797" spans="1:30" x14ac:dyDescent="0.25">
      <c r="A797" t="s">
        <v>1435</v>
      </c>
      <c r="B797">
        <v>44896</v>
      </c>
      <c r="C797">
        <v>44900</v>
      </c>
      <c r="D797" t="s">
        <v>83</v>
      </c>
      <c r="E797">
        <v>2352</v>
      </c>
      <c r="F797">
        <v>42</v>
      </c>
      <c r="G797">
        <v>1</v>
      </c>
      <c r="H797">
        <v>37</v>
      </c>
      <c r="I797">
        <v>0</v>
      </c>
      <c r="J797">
        <v>8</v>
      </c>
      <c r="K797">
        <v>0</v>
      </c>
      <c r="L797">
        <v>0</v>
      </c>
      <c r="M797">
        <v>0</v>
      </c>
      <c r="N797">
        <v>0</v>
      </c>
      <c r="O797">
        <v>1</v>
      </c>
      <c r="P797">
        <v>38</v>
      </c>
      <c r="Q797">
        <v>21</v>
      </c>
      <c r="R797">
        <v>8</v>
      </c>
      <c r="S797">
        <v>37</v>
      </c>
      <c r="T797">
        <v>0</v>
      </c>
      <c r="U797">
        <v>4</v>
      </c>
      <c r="V797">
        <v>8</v>
      </c>
      <c r="W797">
        <v>2</v>
      </c>
      <c r="X797">
        <v>7</v>
      </c>
      <c r="Y797">
        <v>38</v>
      </c>
      <c r="Z797">
        <v>8</v>
      </c>
      <c r="AA797" t="s">
        <v>84</v>
      </c>
      <c r="AB797" t="s">
        <v>16</v>
      </c>
      <c r="AC797" t="s">
        <v>69</v>
      </c>
      <c r="AD797" t="s">
        <v>1583</v>
      </c>
    </row>
    <row r="798" spans="1:30" x14ac:dyDescent="0.25">
      <c r="A798" t="s">
        <v>1435</v>
      </c>
      <c r="B798">
        <v>44896</v>
      </c>
      <c r="C798">
        <v>44900</v>
      </c>
      <c r="D798" t="s">
        <v>29</v>
      </c>
      <c r="E798">
        <v>7294</v>
      </c>
      <c r="F798">
        <v>226</v>
      </c>
      <c r="G798">
        <v>9</v>
      </c>
      <c r="H798">
        <v>133</v>
      </c>
      <c r="I798">
        <v>2</v>
      </c>
      <c r="J798">
        <v>71</v>
      </c>
      <c r="K798">
        <v>2</v>
      </c>
      <c r="L798">
        <v>2</v>
      </c>
      <c r="M798">
        <v>6</v>
      </c>
      <c r="N798">
        <v>25</v>
      </c>
      <c r="O798">
        <v>40</v>
      </c>
      <c r="P798">
        <v>133</v>
      </c>
      <c r="Q798">
        <v>85</v>
      </c>
      <c r="R798">
        <v>54</v>
      </c>
      <c r="S798">
        <v>135</v>
      </c>
      <c r="T798">
        <v>30</v>
      </c>
      <c r="U798">
        <v>44</v>
      </c>
      <c r="V798">
        <v>49</v>
      </c>
      <c r="W798">
        <v>38</v>
      </c>
      <c r="X798">
        <v>48</v>
      </c>
      <c r="Y798">
        <v>136</v>
      </c>
      <c r="Z798">
        <v>51</v>
      </c>
      <c r="AA798" t="s">
        <v>30</v>
      </c>
      <c r="AB798" t="s">
        <v>16</v>
      </c>
      <c r="AC798" t="s">
        <v>18</v>
      </c>
      <c r="AD798" t="s">
        <v>19</v>
      </c>
    </row>
    <row r="799" spans="1:30" x14ac:dyDescent="0.25">
      <c r="A799" t="s">
        <v>1435</v>
      </c>
      <c r="B799">
        <v>44896</v>
      </c>
      <c r="C799">
        <v>44900</v>
      </c>
      <c r="D799" t="s">
        <v>162</v>
      </c>
      <c r="E799">
        <v>4383</v>
      </c>
      <c r="F799">
        <v>167</v>
      </c>
      <c r="G799">
        <v>1</v>
      </c>
      <c r="H799">
        <v>88</v>
      </c>
      <c r="I799">
        <v>0</v>
      </c>
      <c r="J799">
        <v>46</v>
      </c>
      <c r="K799">
        <v>3</v>
      </c>
      <c r="L799">
        <v>0</v>
      </c>
      <c r="M799">
        <v>0</v>
      </c>
      <c r="N799">
        <v>16</v>
      </c>
      <c r="O799">
        <v>19</v>
      </c>
      <c r="P799">
        <v>88</v>
      </c>
      <c r="Q799">
        <v>50</v>
      </c>
      <c r="R799">
        <v>46</v>
      </c>
      <c r="S799">
        <v>87</v>
      </c>
      <c r="T799">
        <v>22</v>
      </c>
      <c r="U799">
        <v>19</v>
      </c>
      <c r="V799">
        <v>22</v>
      </c>
      <c r="W799">
        <v>22</v>
      </c>
      <c r="X799">
        <v>22</v>
      </c>
      <c r="Y799">
        <v>88</v>
      </c>
      <c r="Z799">
        <v>22</v>
      </c>
      <c r="AA799" t="s">
        <v>1584</v>
      </c>
      <c r="AB799" t="s">
        <v>16</v>
      </c>
      <c r="AC799" t="s">
        <v>127</v>
      </c>
      <c r="AD799" t="s">
        <v>128</v>
      </c>
    </row>
    <row r="800" spans="1:30" x14ac:dyDescent="0.25">
      <c r="A800" t="s">
        <v>1435</v>
      </c>
      <c r="B800">
        <v>44896</v>
      </c>
      <c r="C800">
        <v>44900</v>
      </c>
      <c r="D800" t="s">
        <v>831</v>
      </c>
      <c r="E800">
        <v>5373</v>
      </c>
      <c r="F800">
        <v>254</v>
      </c>
      <c r="G800">
        <v>4</v>
      </c>
      <c r="H800">
        <v>130</v>
      </c>
      <c r="I800">
        <v>0</v>
      </c>
      <c r="J800">
        <v>31</v>
      </c>
      <c r="K800">
        <v>0</v>
      </c>
      <c r="L800">
        <v>2</v>
      </c>
      <c r="M800">
        <v>0</v>
      </c>
      <c r="N800">
        <v>1</v>
      </c>
      <c r="O800">
        <v>89</v>
      </c>
      <c r="P800">
        <v>131</v>
      </c>
      <c r="Q800">
        <v>102</v>
      </c>
      <c r="R800">
        <v>76</v>
      </c>
      <c r="S800">
        <v>131</v>
      </c>
      <c r="T800">
        <v>16</v>
      </c>
      <c r="U800">
        <v>15</v>
      </c>
      <c r="V800">
        <v>16</v>
      </c>
      <c r="W800">
        <v>15</v>
      </c>
      <c r="X800">
        <v>16</v>
      </c>
      <c r="Y800">
        <v>131</v>
      </c>
      <c r="Z800">
        <v>16</v>
      </c>
      <c r="AA800" t="s">
        <v>832</v>
      </c>
      <c r="AB800" t="s">
        <v>803</v>
      </c>
      <c r="AC800" t="s">
        <v>805</v>
      </c>
      <c r="AD800" t="s">
        <v>806</v>
      </c>
    </row>
    <row r="801" spans="1:30" x14ac:dyDescent="0.25">
      <c r="A801" t="s">
        <v>1435</v>
      </c>
      <c r="B801">
        <v>44896</v>
      </c>
      <c r="C801">
        <v>44900</v>
      </c>
      <c r="D801" t="s">
        <v>908</v>
      </c>
      <c r="E801">
        <v>7632</v>
      </c>
      <c r="F801">
        <v>214</v>
      </c>
      <c r="G801">
        <v>9</v>
      </c>
      <c r="H801">
        <v>105</v>
      </c>
      <c r="I801">
        <v>2</v>
      </c>
      <c r="J801">
        <v>41</v>
      </c>
      <c r="K801">
        <v>3</v>
      </c>
      <c r="L801">
        <v>8</v>
      </c>
      <c r="M801">
        <v>1</v>
      </c>
      <c r="N801">
        <v>33</v>
      </c>
      <c r="O801">
        <v>87</v>
      </c>
      <c r="P801">
        <v>107</v>
      </c>
      <c r="Q801">
        <v>73</v>
      </c>
      <c r="R801">
        <v>63</v>
      </c>
      <c r="S801">
        <v>108</v>
      </c>
      <c r="T801">
        <v>33</v>
      </c>
      <c r="U801">
        <v>30</v>
      </c>
      <c r="V801">
        <v>34</v>
      </c>
      <c r="W801">
        <v>33</v>
      </c>
      <c r="X801">
        <v>33</v>
      </c>
      <c r="Y801">
        <v>109</v>
      </c>
      <c r="Z801">
        <v>34</v>
      </c>
      <c r="AA801" t="s">
        <v>909</v>
      </c>
      <c r="AB801" t="s">
        <v>803</v>
      </c>
      <c r="AC801" t="s">
        <v>897</v>
      </c>
      <c r="AD801" t="s">
        <v>898</v>
      </c>
    </row>
    <row r="802" spans="1:30" x14ac:dyDescent="0.25">
      <c r="A802" t="s">
        <v>1435</v>
      </c>
      <c r="B802">
        <v>44896</v>
      </c>
      <c r="C802">
        <v>44900</v>
      </c>
      <c r="D802" t="s">
        <v>859</v>
      </c>
      <c r="E802">
        <v>3392</v>
      </c>
      <c r="F802">
        <v>145</v>
      </c>
      <c r="G802">
        <v>2</v>
      </c>
      <c r="H802">
        <v>38</v>
      </c>
      <c r="I802">
        <v>0</v>
      </c>
      <c r="J802">
        <v>21</v>
      </c>
      <c r="K802">
        <v>1</v>
      </c>
      <c r="L802">
        <v>0</v>
      </c>
      <c r="M802">
        <v>0</v>
      </c>
      <c r="N802">
        <v>3</v>
      </c>
      <c r="O802">
        <v>36</v>
      </c>
      <c r="P802">
        <v>47</v>
      </c>
      <c r="Q802">
        <v>34</v>
      </c>
      <c r="R802">
        <v>18</v>
      </c>
      <c r="S802">
        <v>47</v>
      </c>
      <c r="T802">
        <v>5</v>
      </c>
      <c r="U802">
        <v>5</v>
      </c>
      <c r="V802">
        <v>6</v>
      </c>
      <c r="W802">
        <v>6</v>
      </c>
      <c r="X802">
        <v>5</v>
      </c>
      <c r="Y802">
        <v>48</v>
      </c>
      <c r="Z802">
        <v>6</v>
      </c>
      <c r="AA802" t="s">
        <v>860</v>
      </c>
      <c r="AB802" t="s">
        <v>803</v>
      </c>
      <c r="AC802" t="s">
        <v>849</v>
      </c>
      <c r="AD802" t="s">
        <v>850</v>
      </c>
    </row>
    <row r="803" spans="1:30" x14ac:dyDescent="0.25">
      <c r="A803" t="s">
        <v>1435</v>
      </c>
      <c r="B803">
        <v>44896</v>
      </c>
      <c r="C803">
        <v>44900</v>
      </c>
      <c r="D803" t="s">
        <v>865</v>
      </c>
      <c r="E803">
        <v>3140</v>
      </c>
      <c r="F803">
        <v>122</v>
      </c>
      <c r="G803">
        <v>3</v>
      </c>
      <c r="H803">
        <v>51</v>
      </c>
      <c r="I803">
        <v>1</v>
      </c>
      <c r="J803">
        <v>19</v>
      </c>
      <c r="K803">
        <v>1</v>
      </c>
      <c r="L803">
        <v>0</v>
      </c>
      <c r="M803">
        <v>0</v>
      </c>
      <c r="N803">
        <v>9</v>
      </c>
      <c r="O803">
        <v>39</v>
      </c>
      <c r="P803">
        <v>51</v>
      </c>
      <c r="Q803">
        <v>42</v>
      </c>
      <c r="R803">
        <v>28</v>
      </c>
      <c r="S803">
        <v>51</v>
      </c>
      <c r="T803">
        <v>9</v>
      </c>
      <c r="U803">
        <v>9</v>
      </c>
      <c r="V803">
        <v>10</v>
      </c>
      <c r="W803">
        <v>8</v>
      </c>
      <c r="X803">
        <v>10</v>
      </c>
      <c r="Y803">
        <v>51</v>
      </c>
      <c r="Z803">
        <v>10</v>
      </c>
      <c r="AA803" t="s">
        <v>866</v>
      </c>
      <c r="AB803" t="s">
        <v>803</v>
      </c>
      <c r="AC803" t="s">
        <v>849</v>
      </c>
      <c r="AD803" t="s">
        <v>850</v>
      </c>
    </row>
    <row r="804" spans="1:30" x14ac:dyDescent="0.25">
      <c r="A804" t="s">
        <v>1435</v>
      </c>
      <c r="B804">
        <v>44896</v>
      </c>
      <c r="C804">
        <v>44900</v>
      </c>
      <c r="D804" t="s">
        <v>847</v>
      </c>
      <c r="E804">
        <v>6420</v>
      </c>
      <c r="F804">
        <v>236</v>
      </c>
      <c r="G804">
        <v>25</v>
      </c>
      <c r="H804">
        <v>161</v>
      </c>
      <c r="I804">
        <v>0</v>
      </c>
      <c r="J804">
        <v>32</v>
      </c>
      <c r="K804">
        <v>2</v>
      </c>
      <c r="L804">
        <v>0</v>
      </c>
      <c r="M804">
        <v>6</v>
      </c>
      <c r="N804">
        <v>20</v>
      </c>
      <c r="O804">
        <v>136</v>
      </c>
      <c r="P804">
        <v>163</v>
      </c>
      <c r="Q804">
        <v>118</v>
      </c>
      <c r="R804">
        <v>76</v>
      </c>
      <c r="S804">
        <v>162</v>
      </c>
      <c r="T804">
        <v>21</v>
      </c>
      <c r="U804">
        <v>21</v>
      </c>
      <c r="V804">
        <v>20</v>
      </c>
      <c r="W804">
        <v>19</v>
      </c>
      <c r="X804">
        <v>21</v>
      </c>
      <c r="Y804">
        <v>163</v>
      </c>
      <c r="Z804">
        <v>21</v>
      </c>
      <c r="AA804" t="s">
        <v>848</v>
      </c>
      <c r="AB804" t="s">
        <v>803</v>
      </c>
      <c r="AC804" t="s">
        <v>849</v>
      </c>
      <c r="AD804" t="s">
        <v>850</v>
      </c>
    </row>
    <row r="805" spans="1:30" x14ac:dyDescent="0.25">
      <c r="A805" t="s">
        <v>1435</v>
      </c>
      <c r="B805">
        <v>44896</v>
      </c>
      <c r="C805">
        <v>44900</v>
      </c>
      <c r="D805" t="s">
        <v>854</v>
      </c>
      <c r="E805">
        <v>6721</v>
      </c>
      <c r="F805">
        <v>273</v>
      </c>
      <c r="G805">
        <v>6</v>
      </c>
      <c r="H805">
        <v>79</v>
      </c>
      <c r="I805">
        <v>0</v>
      </c>
      <c r="J805">
        <v>37</v>
      </c>
      <c r="K805">
        <v>2</v>
      </c>
      <c r="L805">
        <v>0</v>
      </c>
      <c r="M805">
        <v>0</v>
      </c>
      <c r="N805">
        <v>15</v>
      </c>
      <c r="O805">
        <v>69</v>
      </c>
      <c r="P805">
        <v>82</v>
      </c>
      <c r="Q805">
        <v>65</v>
      </c>
      <c r="R805">
        <v>49</v>
      </c>
      <c r="S805">
        <v>83</v>
      </c>
      <c r="T805">
        <v>16</v>
      </c>
      <c r="U805">
        <v>15</v>
      </c>
      <c r="V805">
        <v>16</v>
      </c>
      <c r="W805">
        <v>16</v>
      </c>
      <c r="X805">
        <v>15</v>
      </c>
      <c r="Y805">
        <v>83</v>
      </c>
      <c r="Z805">
        <v>16</v>
      </c>
      <c r="AA805" t="s">
        <v>855</v>
      </c>
      <c r="AB805" t="s">
        <v>803</v>
      </c>
      <c r="AC805" t="s">
        <v>849</v>
      </c>
      <c r="AD805" t="s">
        <v>850</v>
      </c>
    </row>
    <row r="806" spans="1:30" x14ac:dyDescent="0.25">
      <c r="A806" t="s">
        <v>1435</v>
      </c>
      <c r="B806">
        <v>44896</v>
      </c>
      <c r="C806">
        <v>44900</v>
      </c>
      <c r="D806" t="s">
        <v>881</v>
      </c>
      <c r="E806">
        <v>3576</v>
      </c>
      <c r="F806">
        <v>110</v>
      </c>
      <c r="G806">
        <v>1</v>
      </c>
      <c r="H806">
        <v>40</v>
      </c>
      <c r="I806">
        <v>0</v>
      </c>
      <c r="J806">
        <v>25</v>
      </c>
      <c r="K806">
        <v>0</v>
      </c>
      <c r="L806">
        <v>3</v>
      </c>
      <c r="M806">
        <v>0</v>
      </c>
      <c r="N806">
        <v>6</v>
      </c>
      <c r="O806">
        <v>11</v>
      </c>
      <c r="P806">
        <v>40</v>
      </c>
      <c r="Q806">
        <v>31</v>
      </c>
      <c r="R806">
        <v>22</v>
      </c>
      <c r="S806">
        <v>40</v>
      </c>
      <c r="T806">
        <v>9</v>
      </c>
      <c r="U806">
        <v>11</v>
      </c>
      <c r="V806">
        <v>12</v>
      </c>
      <c r="W806">
        <v>10</v>
      </c>
      <c r="X806">
        <v>10</v>
      </c>
      <c r="Y806">
        <v>40</v>
      </c>
      <c r="Z806">
        <v>12</v>
      </c>
      <c r="AA806" t="s">
        <v>882</v>
      </c>
      <c r="AB806" t="s">
        <v>803</v>
      </c>
      <c r="AC806" t="s">
        <v>1451</v>
      </c>
      <c r="AD806" t="s">
        <v>1452</v>
      </c>
    </row>
    <row r="807" spans="1:30" x14ac:dyDescent="0.25">
      <c r="A807" t="s">
        <v>1435</v>
      </c>
      <c r="B807">
        <v>44896</v>
      </c>
      <c r="C807">
        <v>44900</v>
      </c>
      <c r="D807" t="s">
        <v>914</v>
      </c>
      <c r="E807">
        <v>5008</v>
      </c>
      <c r="F807">
        <v>244</v>
      </c>
      <c r="G807">
        <v>1</v>
      </c>
      <c r="H807">
        <v>151</v>
      </c>
      <c r="I807">
        <v>0</v>
      </c>
      <c r="J807">
        <v>30</v>
      </c>
      <c r="K807">
        <v>3</v>
      </c>
      <c r="L807">
        <v>0</v>
      </c>
      <c r="M807">
        <v>0</v>
      </c>
      <c r="N807">
        <v>3</v>
      </c>
      <c r="O807">
        <v>126</v>
      </c>
      <c r="P807">
        <v>153</v>
      </c>
      <c r="Q807">
        <v>104</v>
      </c>
      <c r="R807">
        <v>71</v>
      </c>
      <c r="S807">
        <v>153</v>
      </c>
      <c r="T807">
        <v>6</v>
      </c>
      <c r="U807">
        <v>4</v>
      </c>
      <c r="V807">
        <v>5</v>
      </c>
      <c r="W807">
        <v>6</v>
      </c>
      <c r="X807">
        <v>6</v>
      </c>
      <c r="Y807">
        <v>154</v>
      </c>
      <c r="Z807">
        <v>6</v>
      </c>
      <c r="AA807" t="s">
        <v>915</v>
      </c>
      <c r="AB807" t="s">
        <v>803</v>
      </c>
      <c r="AC807" t="s">
        <v>897</v>
      </c>
      <c r="AD807" t="s">
        <v>898</v>
      </c>
    </row>
    <row r="808" spans="1:30" x14ac:dyDescent="0.25">
      <c r="A808" t="s">
        <v>1435</v>
      </c>
      <c r="B808">
        <v>44896</v>
      </c>
      <c r="C808">
        <v>44900</v>
      </c>
      <c r="D808" t="s">
        <v>978</v>
      </c>
      <c r="E808">
        <v>5423</v>
      </c>
      <c r="F808">
        <v>217</v>
      </c>
      <c r="G808">
        <v>0</v>
      </c>
      <c r="H808">
        <v>80</v>
      </c>
      <c r="I808">
        <v>1</v>
      </c>
      <c r="J808">
        <v>23</v>
      </c>
      <c r="K808">
        <v>1</v>
      </c>
      <c r="L808">
        <v>1</v>
      </c>
      <c r="M808">
        <v>1</v>
      </c>
      <c r="N808">
        <v>16</v>
      </c>
      <c r="O808">
        <v>20</v>
      </c>
      <c r="P808">
        <v>90</v>
      </c>
      <c r="Q808">
        <v>59</v>
      </c>
      <c r="R808">
        <v>47</v>
      </c>
      <c r="S808">
        <v>90</v>
      </c>
      <c r="T808">
        <v>21</v>
      </c>
      <c r="U808">
        <v>20</v>
      </c>
      <c r="V808">
        <v>21</v>
      </c>
      <c r="W808">
        <v>21</v>
      </c>
      <c r="X808">
        <v>18</v>
      </c>
      <c r="Y808">
        <v>91</v>
      </c>
      <c r="Z808">
        <v>21</v>
      </c>
      <c r="AA808" t="s">
        <v>979</v>
      </c>
      <c r="AB808" t="s">
        <v>803</v>
      </c>
      <c r="AC808" t="s">
        <v>942</v>
      </c>
      <c r="AD808" t="s">
        <v>943</v>
      </c>
    </row>
    <row r="809" spans="1:30" x14ac:dyDescent="0.25">
      <c r="A809" t="s">
        <v>1435</v>
      </c>
      <c r="B809">
        <v>44896</v>
      </c>
      <c r="C809">
        <v>44900</v>
      </c>
      <c r="D809" t="s">
        <v>980</v>
      </c>
      <c r="E809">
        <v>10960</v>
      </c>
      <c r="F809">
        <v>662</v>
      </c>
      <c r="G809">
        <v>3</v>
      </c>
      <c r="H809">
        <v>539</v>
      </c>
      <c r="I809">
        <v>3</v>
      </c>
      <c r="J809">
        <v>98</v>
      </c>
      <c r="K809">
        <v>4</v>
      </c>
      <c r="L809">
        <v>10</v>
      </c>
      <c r="M809">
        <v>4</v>
      </c>
      <c r="N809">
        <v>62</v>
      </c>
      <c r="O809">
        <v>351</v>
      </c>
      <c r="P809">
        <v>539</v>
      </c>
      <c r="Q809">
        <v>241</v>
      </c>
      <c r="R809">
        <v>235</v>
      </c>
      <c r="S809">
        <v>531</v>
      </c>
      <c r="T809">
        <v>71</v>
      </c>
      <c r="U809">
        <v>58</v>
      </c>
      <c r="V809">
        <v>73</v>
      </c>
      <c r="W809">
        <v>70</v>
      </c>
      <c r="X809">
        <v>70</v>
      </c>
      <c r="Y809">
        <v>541</v>
      </c>
      <c r="Z809">
        <v>73</v>
      </c>
      <c r="AA809" t="s">
        <v>981</v>
      </c>
      <c r="AB809" t="s">
        <v>803</v>
      </c>
      <c r="AC809" t="s">
        <v>942</v>
      </c>
      <c r="AD809" t="s">
        <v>943</v>
      </c>
    </row>
    <row r="810" spans="1:30" x14ac:dyDescent="0.25">
      <c r="A810" t="s">
        <v>1435</v>
      </c>
      <c r="B810">
        <v>44896</v>
      </c>
      <c r="C810">
        <v>44900</v>
      </c>
      <c r="D810" t="s">
        <v>1010</v>
      </c>
      <c r="E810">
        <v>10849</v>
      </c>
      <c r="F810">
        <v>414</v>
      </c>
      <c r="G810">
        <v>70</v>
      </c>
      <c r="H810">
        <v>137</v>
      </c>
      <c r="I810">
        <v>0</v>
      </c>
      <c r="J810">
        <v>52</v>
      </c>
      <c r="K810">
        <v>0</v>
      </c>
      <c r="L810">
        <v>1</v>
      </c>
      <c r="M810">
        <v>6</v>
      </c>
      <c r="N810">
        <v>6</v>
      </c>
      <c r="O810">
        <v>88</v>
      </c>
      <c r="P810">
        <v>141</v>
      </c>
      <c r="Q810">
        <v>100</v>
      </c>
      <c r="R810">
        <v>80</v>
      </c>
      <c r="S810">
        <v>141</v>
      </c>
      <c r="T810">
        <v>11</v>
      </c>
      <c r="U810">
        <v>12</v>
      </c>
      <c r="V810">
        <v>15</v>
      </c>
      <c r="W810">
        <v>14</v>
      </c>
      <c r="X810">
        <v>15</v>
      </c>
      <c r="Y810">
        <v>141</v>
      </c>
      <c r="Z810">
        <v>15</v>
      </c>
      <c r="AA810" t="s">
        <v>1011</v>
      </c>
      <c r="AB810" t="s">
        <v>803</v>
      </c>
      <c r="AC810" t="s">
        <v>998</v>
      </c>
      <c r="AD810" t="s">
        <v>999</v>
      </c>
    </row>
    <row r="811" spans="1:30" x14ac:dyDescent="0.25">
      <c r="A811" t="s">
        <v>1435</v>
      </c>
      <c r="B811">
        <v>44896</v>
      </c>
      <c r="C811">
        <v>44900</v>
      </c>
      <c r="D811" t="s">
        <v>965</v>
      </c>
      <c r="E811">
        <v>7898</v>
      </c>
      <c r="F811">
        <v>353</v>
      </c>
      <c r="G811">
        <v>0</v>
      </c>
      <c r="H811">
        <v>161</v>
      </c>
      <c r="I811">
        <v>0</v>
      </c>
      <c r="J811">
        <v>64</v>
      </c>
      <c r="K811">
        <v>8</v>
      </c>
      <c r="L811">
        <v>18</v>
      </c>
      <c r="M811">
        <v>0</v>
      </c>
      <c r="N811">
        <v>22</v>
      </c>
      <c r="O811">
        <v>13</v>
      </c>
      <c r="P811">
        <v>171</v>
      </c>
      <c r="Q811">
        <v>116</v>
      </c>
      <c r="R811">
        <v>81</v>
      </c>
      <c r="S811">
        <v>165</v>
      </c>
      <c r="T811">
        <v>36</v>
      </c>
      <c r="U811">
        <v>33</v>
      </c>
      <c r="V811">
        <v>39</v>
      </c>
      <c r="W811">
        <v>39</v>
      </c>
      <c r="X811">
        <v>37</v>
      </c>
      <c r="Y811">
        <v>171</v>
      </c>
      <c r="Z811">
        <v>39</v>
      </c>
      <c r="AA811" t="s">
        <v>966</v>
      </c>
      <c r="AB811" t="s">
        <v>803</v>
      </c>
      <c r="AC811" t="s">
        <v>942</v>
      </c>
      <c r="AD811" t="s">
        <v>943</v>
      </c>
    </row>
    <row r="812" spans="1:30" x14ac:dyDescent="0.25">
      <c r="A812" t="s">
        <v>1435</v>
      </c>
      <c r="B812">
        <v>44896</v>
      </c>
      <c r="C812">
        <v>44900</v>
      </c>
      <c r="D812" t="s">
        <v>929</v>
      </c>
      <c r="E812">
        <v>4966</v>
      </c>
      <c r="F812">
        <v>193</v>
      </c>
      <c r="G812">
        <v>0</v>
      </c>
      <c r="H812">
        <v>159</v>
      </c>
      <c r="I812">
        <v>0</v>
      </c>
      <c r="J812">
        <v>20</v>
      </c>
      <c r="K812">
        <v>1</v>
      </c>
      <c r="L812">
        <v>1</v>
      </c>
      <c r="M812">
        <v>0</v>
      </c>
      <c r="N812">
        <v>2</v>
      </c>
      <c r="O812">
        <v>64</v>
      </c>
      <c r="P812">
        <v>160</v>
      </c>
      <c r="Q812">
        <v>65</v>
      </c>
      <c r="R812">
        <v>72</v>
      </c>
      <c r="S812">
        <v>156</v>
      </c>
      <c r="T812">
        <v>0</v>
      </c>
      <c r="U812">
        <v>5</v>
      </c>
      <c r="V812">
        <v>5</v>
      </c>
      <c r="W812">
        <v>5</v>
      </c>
      <c r="X812">
        <v>4</v>
      </c>
      <c r="Y812">
        <v>160</v>
      </c>
      <c r="Z812">
        <v>5</v>
      </c>
    </row>
    <row r="813" spans="1:30" x14ac:dyDescent="0.25">
      <c r="A813" t="s">
        <v>1435</v>
      </c>
      <c r="B813">
        <v>44896</v>
      </c>
      <c r="C813">
        <v>44900</v>
      </c>
      <c r="D813" t="s">
        <v>801</v>
      </c>
      <c r="E813">
        <v>7090</v>
      </c>
      <c r="F813">
        <v>349</v>
      </c>
      <c r="G813">
        <v>8</v>
      </c>
      <c r="H813">
        <v>123</v>
      </c>
      <c r="I813">
        <v>0</v>
      </c>
      <c r="J813">
        <v>40</v>
      </c>
      <c r="K813">
        <v>5</v>
      </c>
      <c r="L813">
        <v>0</v>
      </c>
      <c r="M813">
        <v>2</v>
      </c>
      <c r="N813">
        <v>14</v>
      </c>
      <c r="O813">
        <v>99</v>
      </c>
      <c r="P813">
        <v>156</v>
      </c>
      <c r="Q813">
        <v>103</v>
      </c>
      <c r="R813">
        <v>90</v>
      </c>
      <c r="S813">
        <v>159</v>
      </c>
      <c r="T813">
        <v>18</v>
      </c>
      <c r="U813">
        <v>19</v>
      </c>
      <c r="V813">
        <v>23</v>
      </c>
      <c r="W813">
        <v>22</v>
      </c>
      <c r="X813">
        <v>22</v>
      </c>
      <c r="Y813">
        <v>159</v>
      </c>
      <c r="Z813">
        <v>23</v>
      </c>
      <c r="AA813" t="s">
        <v>802</v>
      </c>
      <c r="AB813" t="s">
        <v>803</v>
      </c>
      <c r="AC813" t="s">
        <v>805</v>
      </c>
      <c r="AD813" t="s">
        <v>806</v>
      </c>
    </row>
    <row r="814" spans="1:30" x14ac:dyDescent="0.25">
      <c r="A814" t="s">
        <v>1435</v>
      </c>
      <c r="B814">
        <v>44896</v>
      </c>
      <c r="C814">
        <v>44900</v>
      </c>
      <c r="D814" t="s">
        <v>173</v>
      </c>
      <c r="E814">
        <v>20766</v>
      </c>
      <c r="F814">
        <v>871</v>
      </c>
      <c r="G814">
        <v>16</v>
      </c>
      <c r="H814">
        <v>309</v>
      </c>
      <c r="I814">
        <v>3</v>
      </c>
      <c r="J814">
        <v>437</v>
      </c>
      <c r="K814">
        <v>60</v>
      </c>
      <c r="L814">
        <v>15</v>
      </c>
      <c r="M814">
        <v>11</v>
      </c>
      <c r="N814">
        <v>48</v>
      </c>
      <c r="O814">
        <v>215</v>
      </c>
      <c r="P814">
        <v>348</v>
      </c>
      <c r="Q814">
        <v>250</v>
      </c>
      <c r="R814">
        <v>212</v>
      </c>
      <c r="S814">
        <v>358</v>
      </c>
      <c r="T814">
        <v>238</v>
      </c>
      <c r="U814">
        <v>207</v>
      </c>
      <c r="V814">
        <v>261</v>
      </c>
      <c r="W814">
        <v>247</v>
      </c>
      <c r="X814">
        <v>252</v>
      </c>
      <c r="Y814">
        <v>361</v>
      </c>
      <c r="Z814">
        <v>263</v>
      </c>
      <c r="AA814" t="s">
        <v>174</v>
      </c>
      <c r="AB814" t="s">
        <v>16</v>
      </c>
      <c r="AC814" t="s">
        <v>168</v>
      </c>
      <c r="AD814" t="s">
        <v>1473</v>
      </c>
    </row>
    <row r="815" spans="1:30" x14ac:dyDescent="0.25">
      <c r="A815" t="s">
        <v>1435</v>
      </c>
      <c r="B815">
        <v>44896</v>
      </c>
      <c r="C815">
        <v>44900</v>
      </c>
      <c r="D815" t="s">
        <v>400</v>
      </c>
      <c r="E815">
        <v>6578</v>
      </c>
      <c r="F815">
        <v>323</v>
      </c>
      <c r="G815">
        <v>15</v>
      </c>
      <c r="H815">
        <v>148</v>
      </c>
      <c r="I815">
        <v>0</v>
      </c>
      <c r="J815">
        <v>99</v>
      </c>
      <c r="K815">
        <v>5</v>
      </c>
      <c r="L815">
        <v>2</v>
      </c>
      <c r="M815">
        <v>8</v>
      </c>
      <c r="N815">
        <v>21</v>
      </c>
      <c r="O815">
        <v>138</v>
      </c>
      <c r="P815">
        <v>163</v>
      </c>
      <c r="Q815">
        <v>117</v>
      </c>
      <c r="R815">
        <v>96</v>
      </c>
      <c r="S815">
        <v>164</v>
      </c>
      <c r="T815">
        <v>60</v>
      </c>
      <c r="U815">
        <v>62</v>
      </c>
      <c r="V815">
        <v>72</v>
      </c>
      <c r="W815">
        <v>70</v>
      </c>
      <c r="X815">
        <v>71</v>
      </c>
      <c r="Y815">
        <v>164</v>
      </c>
      <c r="Z815">
        <v>72</v>
      </c>
      <c r="AA815" t="s">
        <v>401</v>
      </c>
      <c r="AB815" t="s">
        <v>387</v>
      </c>
      <c r="AC815" t="s">
        <v>389</v>
      </c>
      <c r="AD815" t="s">
        <v>390</v>
      </c>
    </row>
    <row r="816" spans="1:30" x14ac:dyDescent="0.25">
      <c r="A816" t="s">
        <v>1435</v>
      </c>
      <c r="B816">
        <v>44896</v>
      </c>
      <c r="C816">
        <v>44900</v>
      </c>
      <c r="D816" t="s">
        <v>437</v>
      </c>
      <c r="E816">
        <v>9994</v>
      </c>
      <c r="F816">
        <v>461</v>
      </c>
      <c r="G816">
        <v>0</v>
      </c>
      <c r="H816">
        <v>249</v>
      </c>
      <c r="I816">
        <v>1</v>
      </c>
      <c r="J816">
        <v>119</v>
      </c>
      <c r="K816">
        <v>0</v>
      </c>
      <c r="L816">
        <v>1</v>
      </c>
      <c r="M816">
        <v>0</v>
      </c>
      <c r="N816">
        <v>81</v>
      </c>
      <c r="O816">
        <v>12</v>
      </c>
      <c r="P816">
        <v>250</v>
      </c>
      <c r="Q816">
        <v>167</v>
      </c>
      <c r="R816">
        <v>169</v>
      </c>
      <c r="S816">
        <v>249</v>
      </c>
      <c r="T816">
        <v>82</v>
      </c>
      <c r="U816">
        <v>74</v>
      </c>
      <c r="V816">
        <v>84</v>
      </c>
      <c r="W816">
        <v>85</v>
      </c>
      <c r="X816">
        <v>83</v>
      </c>
      <c r="Y816">
        <v>250</v>
      </c>
      <c r="Z816">
        <v>85</v>
      </c>
      <c r="AA816" t="s">
        <v>438</v>
      </c>
      <c r="AB816" t="s">
        <v>387</v>
      </c>
      <c r="AC816" t="s">
        <v>432</v>
      </c>
      <c r="AD816" t="s">
        <v>433</v>
      </c>
    </row>
    <row r="817" spans="1:30" x14ac:dyDescent="0.25">
      <c r="A817" t="s">
        <v>1435</v>
      </c>
      <c r="B817">
        <v>44896</v>
      </c>
      <c r="C817">
        <v>44900</v>
      </c>
      <c r="D817" t="s">
        <v>536</v>
      </c>
      <c r="E817">
        <v>12418</v>
      </c>
      <c r="F817">
        <v>584</v>
      </c>
      <c r="G817">
        <v>0</v>
      </c>
      <c r="H817">
        <v>268</v>
      </c>
      <c r="I817">
        <v>1</v>
      </c>
      <c r="J817">
        <v>228</v>
      </c>
      <c r="K817">
        <v>2</v>
      </c>
      <c r="L817">
        <v>2</v>
      </c>
      <c r="M817">
        <v>0</v>
      </c>
      <c r="N817">
        <v>10</v>
      </c>
      <c r="O817">
        <v>92</v>
      </c>
      <c r="P817">
        <v>271</v>
      </c>
      <c r="Q817">
        <v>199</v>
      </c>
      <c r="R817">
        <v>154</v>
      </c>
      <c r="S817">
        <v>272</v>
      </c>
      <c r="T817">
        <v>46</v>
      </c>
      <c r="U817">
        <v>121</v>
      </c>
      <c r="V817">
        <v>142</v>
      </c>
      <c r="W817">
        <v>137</v>
      </c>
      <c r="X817">
        <v>141</v>
      </c>
      <c r="Y817">
        <v>273</v>
      </c>
      <c r="Z817">
        <v>143</v>
      </c>
      <c r="AA817" t="s">
        <v>537</v>
      </c>
      <c r="AB817" t="s">
        <v>387</v>
      </c>
      <c r="AC817" t="s">
        <v>508</v>
      </c>
      <c r="AD817" t="s">
        <v>509</v>
      </c>
    </row>
    <row r="818" spans="1:30" x14ac:dyDescent="0.25">
      <c r="A818" t="s">
        <v>1435</v>
      </c>
      <c r="B818">
        <v>44896</v>
      </c>
      <c r="C818">
        <v>44900</v>
      </c>
      <c r="D818" t="s">
        <v>471</v>
      </c>
      <c r="E818">
        <v>6876</v>
      </c>
      <c r="F818">
        <v>301</v>
      </c>
      <c r="G818">
        <v>23</v>
      </c>
      <c r="H818">
        <v>144</v>
      </c>
      <c r="I818">
        <v>1</v>
      </c>
      <c r="J818">
        <v>134</v>
      </c>
      <c r="K818">
        <v>13</v>
      </c>
      <c r="L818">
        <v>20</v>
      </c>
      <c r="M818">
        <v>13</v>
      </c>
      <c r="N818">
        <v>95</v>
      </c>
      <c r="O818">
        <v>22</v>
      </c>
      <c r="P818">
        <v>145</v>
      </c>
      <c r="Q818">
        <v>87</v>
      </c>
      <c r="R818">
        <v>68</v>
      </c>
      <c r="S818">
        <v>144</v>
      </c>
      <c r="T818">
        <v>96</v>
      </c>
      <c r="U818">
        <v>66</v>
      </c>
      <c r="V818">
        <v>95</v>
      </c>
      <c r="W818">
        <v>93</v>
      </c>
      <c r="X818">
        <v>89</v>
      </c>
      <c r="Y818">
        <v>145</v>
      </c>
      <c r="Z818">
        <v>96</v>
      </c>
      <c r="AA818" t="s">
        <v>472</v>
      </c>
      <c r="AB818" t="s">
        <v>387</v>
      </c>
      <c r="AC818" t="s">
        <v>448</v>
      </c>
      <c r="AD818" t="s">
        <v>449</v>
      </c>
    </row>
    <row r="819" spans="1:30" x14ac:dyDescent="0.25">
      <c r="A819" t="s">
        <v>1435</v>
      </c>
      <c r="B819">
        <v>44896</v>
      </c>
      <c r="C819">
        <v>44900</v>
      </c>
      <c r="D819" t="s">
        <v>51</v>
      </c>
      <c r="E819">
        <v>8727</v>
      </c>
      <c r="F819">
        <v>389</v>
      </c>
      <c r="G819">
        <v>5</v>
      </c>
      <c r="H819">
        <v>148</v>
      </c>
      <c r="I819">
        <v>2</v>
      </c>
      <c r="J819">
        <v>205</v>
      </c>
      <c r="K819">
        <v>31</v>
      </c>
      <c r="L819">
        <v>21</v>
      </c>
      <c r="M819">
        <v>11</v>
      </c>
      <c r="N819">
        <v>38</v>
      </c>
      <c r="O819">
        <v>103</v>
      </c>
      <c r="P819">
        <v>149</v>
      </c>
      <c r="Q819">
        <v>96</v>
      </c>
      <c r="R819">
        <v>108</v>
      </c>
      <c r="S819">
        <v>151</v>
      </c>
      <c r="T819">
        <v>96</v>
      </c>
      <c r="U819">
        <v>83</v>
      </c>
      <c r="V819">
        <v>99</v>
      </c>
      <c r="W819">
        <v>97</v>
      </c>
      <c r="X819">
        <v>82</v>
      </c>
      <c r="Y819">
        <v>151</v>
      </c>
      <c r="Z819">
        <v>99</v>
      </c>
      <c r="AA819" t="s">
        <v>52</v>
      </c>
      <c r="AB819" t="s">
        <v>16</v>
      </c>
      <c r="AC819" t="s">
        <v>41</v>
      </c>
      <c r="AD819" t="s">
        <v>42</v>
      </c>
    </row>
    <row r="820" spans="1:30" x14ac:dyDescent="0.25">
      <c r="A820" t="s">
        <v>1435</v>
      </c>
      <c r="B820">
        <v>44896</v>
      </c>
      <c r="C820">
        <v>44900</v>
      </c>
      <c r="D820" t="s">
        <v>88</v>
      </c>
      <c r="E820">
        <v>11372</v>
      </c>
      <c r="F820">
        <v>497</v>
      </c>
      <c r="G820">
        <v>46</v>
      </c>
      <c r="H820">
        <v>328</v>
      </c>
      <c r="I820">
        <v>6</v>
      </c>
      <c r="J820">
        <v>77</v>
      </c>
      <c r="K820">
        <v>1</v>
      </c>
      <c r="L820">
        <v>1</v>
      </c>
      <c r="M820">
        <v>3</v>
      </c>
      <c r="N820">
        <v>7</v>
      </c>
      <c r="O820">
        <v>88</v>
      </c>
      <c r="P820">
        <v>342</v>
      </c>
      <c r="Q820">
        <v>211</v>
      </c>
      <c r="R820">
        <v>191</v>
      </c>
      <c r="S820">
        <v>350</v>
      </c>
      <c r="T820">
        <v>56</v>
      </c>
      <c r="U820">
        <v>58</v>
      </c>
      <c r="V820">
        <v>62</v>
      </c>
      <c r="W820">
        <v>62</v>
      </c>
      <c r="X820">
        <v>59</v>
      </c>
      <c r="Y820">
        <v>354</v>
      </c>
      <c r="Z820">
        <v>63</v>
      </c>
      <c r="AA820" t="s">
        <v>89</v>
      </c>
      <c r="AB820" t="s">
        <v>16</v>
      </c>
      <c r="AC820" t="s">
        <v>90</v>
      </c>
      <c r="AD820" t="s">
        <v>91</v>
      </c>
    </row>
    <row r="821" spans="1:30" x14ac:dyDescent="0.25">
      <c r="A821" t="s">
        <v>1435</v>
      </c>
      <c r="B821">
        <v>44896</v>
      </c>
      <c r="C821">
        <v>44900</v>
      </c>
      <c r="D821" t="s">
        <v>419</v>
      </c>
      <c r="E821">
        <v>3329</v>
      </c>
      <c r="F821">
        <v>104</v>
      </c>
      <c r="G821">
        <v>6</v>
      </c>
      <c r="H821">
        <v>77</v>
      </c>
      <c r="I821">
        <v>0</v>
      </c>
      <c r="J821">
        <v>56</v>
      </c>
      <c r="K821">
        <v>7</v>
      </c>
      <c r="L821">
        <v>1</v>
      </c>
      <c r="M821">
        <v>5</v>
      </c>
      <c r="N821">
        <v>15</v>
      </c>
      <c r="O821">
        <v>42</v>
      </c>
      <c r="P821">
        <v>86</v>
      </c>
      <c r="Q821">
        <v>63</v>
      </c>
      <c r="R821">
        <v>45</v>
      </c>
      <c r="S821">
        <v>86</v>
      </c>
      <c r="T821">
        <v>34</v>
      </c>
      <c r="U821">
        <v>42</v>
      </c>
      <c r="V821">
        <v>45</v>
      </c>
      <c r="W821">
        <v>45</v>
      </c>
      <c r="X821">
        <v>44</v>
      </c>
      <c r="Y821">
        <v>86</v>
      </c>
      <c r="Z821">
        <v>45</v>
      </c>
      <c r="AA821" t="s">
        <v>420</v>
      </c>
      <c r="AB821" t="s">
        <v>387</v>
      </c>
      <c r="AC821" t="s">
        <v>389</v>
      </c>
      <c r="AD821" t="s">
        <v>390</v>
      </c>
    </row>
    <row r="822" spans="1:30" x14ac:dyDescent="0.25">
      <c r="A822" t="s">
        <v>1435</v>
      </c>
      <c r="B822">
        <v>44896</v>
      </c>
      <c r="C822">
        <v>44900</v>
      </c>
      <c r="D822" t="s">
        <v>490</v>
      </c>
      <c r="E822">
        <v>14115</v>
      </c>
      <c r="F822">
        <v>623</v>
      </c>
      <c r="G822">
        <v>44</v>
      </c>
      <c r="H822">
        <v>301</v>
      </c>
      <c r="I822">
        <v>0</v>
      </c>
      <c r="J822">
        <v>272</v>
      </c>
      <c r="K822">
        <v>3</v>
      </c>
      <c r="L822">
        <v>47</v>
      </c>
      <c r="M822">
        <v>57</v>
      </c>
      <c r="N822">
        <v>172</v>
      </c>
      <c r="O822">
        <v>274</v>
      </c>
      <c r="P822">
        <v>301</v>
      </c>
      <c r="Q822">
        <v>206</v>
      </c>
      <c r="R822">
        <v>229</v>
      </c>
      <c r="S822">
        <v>300</v>
      </c>
      <c r="T822">
        <v>173</v>
      </c>
      <c r="U822">
        <v>144</v>
      </c>
      <c r="V822">
        <v>174</v>
      </c>
      <c r="W822">
        <v>165</v>
      </c>
      <c r="X822">
        <v>172</v>
      </c>
      <c r="Y822">
        <v>301</v>
      </c>
      <c r="Z822">
        <v>174</v>
      </c>
      <c r="AA822" t="s">
        <v>491</v>
      </c>
      <c r="AB822" t="s">
        <v>387</v>
      </c>
      <c r="AC822" t="s">
        <v>448</v>
      </c>
      <c r="AD822" t="s">
        <v>449</v>
      </c>
    </row>
    <row r="823" spans="1:30" x14ac:dyDescent="0.25">
      <c r="A823" t="s">
        <v>1435</v>
      </c>
      <c r="B823">
        <v>44896</v>
      </c>
      <c r="C823">
        <v>44900</v>
      </c>
      <c r="D823" t="s">
        <v>417</v>
      </c>
      <c r="E823">
        <v>4340</v>
      </c>
      <c r="F823">
        <v>202</v>
      </c>
      <c r="G823">
        <v>93</v>
      </c>
      <c r="H823">
        <v>114</v>
      </c>
      <c r="I823">
        <v>0</v>
      </c>
      <c r="J823">
        <v>73</v>
      </c>
      <c r="K823">
        <v>14</v>
      </c>
      <c r="L823">
        <v>29</v>
      </c>
      <c r="M823">
        <v>50</v>
      </c>
      <c r="N823">
        <v>46</v>
      </c>
      <c r="O823">
        <v>103</v>
      </c>
      <c r="P823">
        <v>115</v>
      </c>
      <c r="Q823">
        <v>89</v>
      </c>
      <c r="R823">
        <v>78</v>
      </c>
      <c r="S823">
        <v>117</v>
      </c>
      <c r="T823">
        <v>51</v>
      </c>
      <c r="U823">
        <v>52</v>
      </c>
      <c r="V823">
        <v>54</v>
      </c>
      <c r="W823">
        <v>57</v>
      </c>
      <c r="X823">
        <v>55</v>
      </c>
      <c r="Y823">
        <v>117</v>
      </c>
      <c r="Z823">
        <v>57</v>
      </c>
      <c r="AA823" t="s">
        <v>418</v>
      </c>
      <c r="AB823" t="s">
        <v>387</v>
      </c>
      <c r="AC823" t="s">
        <v>389</v>
      </c>
      <c r="AD823" t="s">
        <v>390</v>
      </c>
    </row>
    <row r="824" spans="1:30" x14ac:dyDescent="0.25">
      <c r="A824" t="s">
        <v>1435</v>
      </c>
      <c r="B824">
        <v>44896</v>
      </c>
      <c r="C824">
        <v>44900</v>
      </c>
      <c r="D824" t="s">
        <v>506</v>
      </c>
      <c r="E824">
        <v>3509</v>
      </c>
      <c r="F824">
        <v>158</v>
      </c>
      <c r="G824">
        <v>2</v>
      </c>
      <c r="H824">
        <v>115</v>
      </c>
      <c r="I824">
        <v>0</v>
      </c>
      <c r="J824">
        <v>53</v>
      </c>
      <c r="K824">
        <v>0</v>
      </c>
      <c r="L824">
        <v>1</v>
      </c>
      <c r="M824">
        <v>0</v>
      </c>
      <c r="N824">
        <v>8</v>
      </c>
      <c r="O824">
        <v>82</v>
      </c>
      <c r="P824">
        <v>120</v>
      </c>
      <c r="Q824">
        <v>85</v>
      </c>
      <c r="R824">
        <v>69</v>
      </c>
      <c r="S824">
        <v>120</v>
      </c>
      <c r="T824">
        <v>40</v>
      </c>
      <c r="U824">
        <v>37</v>
      </c>
      <c r="V824">
        <v>42</v>
      </c>
      <c r="W824">
        <v>40</v>
      </c>
      <c r="X824">
        <v>41</v>
      </c>
      <c r="Y824">
        <v>120</v>
      </c>
      <c r="Z824">
        <v>42</v>
      </c>
      <c r="AA824" t="s">
        <v>1456</v>
      </c>
      <c r="AB824" t="s">
        <v>387</v>
      </c>
      <c r="AC824" t="s">
        <v>508</v>
      </c>
      <c r="AD824" t="s">
        <v>509</v>
      </c>
    </row>
    <row r="825" spans="1:30" x14ac:dyDescent="0.25">
      <c r="A825" t="s">
        <v>1435</v>
      </c>
      <c r="B825">
        <v>44896</v>
      </c>
      <c r="C825">
        <v>44900</v>
      </c>
      <c r="D825" t="s">
        <v>132</v>
      </c>
      <c r="E825">
        <v>5789</v>
      </c>
      <c r="F825">
        <v>198</v>
      </c>
      <c r="G825">
        <v>36</v>
      </c>
      <c r="H825">
        <v>126</v>
      </c>
      <c r="I825">
        <v>0</v>
      </c>
      <c r="J825">
        <v>100</v>
      </c>
      <c r="K825">
        <v>0</v>
      </c>
      <c r="L825">
        <v>0</v>
      </c>
      <c r="M825">
        <v>25</v>
      </c>
      <c r="N825">
        <v>56</v>
      </c>
      <c r="O825">
        <v>100</v>
      </c>
      <c r="P825">
        <v>133</v>
      </c>
      <c r="Q825">
        <v>107</v>
      </c>
      <c r="R825">
        <v>97</v>
      </c>
      <c r="S825">
        <v>135</v>
      </c>
      <c r="T825">
        <v>71</v>
      </c>
      <c r="U825">
        <v>71</v>
      </c>
      <c r="V825">
        <v>77</v>
      </c>
      <c r="W825">
        <v>76</v>
      </c>
      <c r="X825">
        <v>77</v>
      </c>
      <c r="Y825">
        <v>138</v>
      </c>
      <c r="Z825">
        <v>79</v>
      </c>
      <c r="AA825" t="s">
        <v>133</v>
      </c>
      <c r="AB825" t="s">
        <v>16</v>
      </c>
      <c r="AC825" t="s">
        <v>127</v>
      </c>
      <c r="AD825" t="s">
        <v>128</v>
      </c>
    </row>
    <row r="826" spans="1:30" x14ac:dyDescent="0.25">
      <c r="A826" t="s">
        <v>1435</v>
      </c>
      <c r="B826">
        <v>44896</v>
      </c>
      <c r="C826">
        <v>44900</v>
      </c>
      <c r="D826" t="s">
        <v>95</v>
      </c>
      <c r="E826">
        <v>2132</v>
      </c>
      <c r="F826">
        <v>70</v>
      </c>
      <c r="G826">
        <v>16</v>
      </c>
      <c r="H826">
        <v>25</v>
      </c>
      <c r="I826">
        <v>0</v>
      </c>
      <c r="J826">
        <v>31</v>
      </c>
      <c r="K826">
        <v>1</v>
      </c>
      <c r="L826">
        <v>3</v>
      </c>
      <c r="M826">
        <v>8</v>
      </c>
      <c r="N826">
        <v>9</v>
      </c>
      <c r="O826">
        <v>27</v>
      </c>
      <c r="P826">
        <v>27</v>
      </c>
      <c r="Q826">
        <v>26</v>
      </c>
      <c r="R826">
        <v>24</v>
      </c>
      <c r="S826">
        <v>28</v>
      </c>
      <c r="T826">
        <v>11</v>
      </c>
      <c r="U826">
        <v>9</v>
      </c>
      <c r="V826">
        <v>11</v>
      </c>
      <c r="W826">
        <v>10</v>
      </c>
      <c r="X826">
        <v>10</v>
      </c>
      <c r="Y826">
        <v>29</v>
      </c>
      <c r="Z826">
        <v>11</v>
      </c>
      <c r="AA826" t="s">
        <v>96</v>
      </c>
      <c r="AB826" t="s">
        <v>16</v>
      </c>
      <c r="AC826" t="s">
        <v>69</v>
      </c>
      <c r="AD826" t="s">
        <v>1583</v>
      </c>
    </row>
    <row r="827" spans="1:30" x14ac:dyDescent="0.25">
      <c r="A827" t="s">
        <v>1435</v>
      </c>
      <c r="B827">
        <v>44896</v>
      </c>
      <c r="C827">
        <v>44900</v>
      </c>
      <c r="D827" t="s">
        <v>531</v>
      </c>
      <c r="E827">
        <v>9645</v>
      </c>
      <c r="F827">
        <v>360</v>
      </c>
      <c r="G827">
        <v>43</v>
      </c>
      <c r="H827">
        <v>175</v>
      </c>
      <c r="I827">
        <v>1</v>
      </c>
      <c r="J827">
        <v>149</v>
      </c>
      <c r="K827">
        <v>25</v>
      </c>
      <c r="L827">
        <v>37</v>
      </c>
      <c r="M827">
        <v>37</v>
      </c>
      <c r="N827">
        <v>93</v>
      </c>
      <c r="O827">
        <v>123</v>
      </c>
      <c r="P827">
        <v>177</v>
      </c>
      <c r="Q827">
        <v>119</v>
      </c>
      <c r="R827">
        <v>76</v>
      </c>
      <c r="S827">
        <v>177</v>
      </c>
      <c r="T827">
        <v>99</v>
      </c>
      <c r="U827">
        <v>83</v>
      </c>
      <c r="V827">
        <v>101</v>
      </c>
      <c r="W827">
        <v>94</v>
      </c>
      <c r="X827">
        <v>100</v>
      </c>
      <c r="Y827">
        <v>178</v>
      </c>
      <c r="Z827">
        <v>102</v>
      </c>
      <c r="AA827" t="s">
        <v>1455</v>
      </c>
      <c r="AB827" t="s">
        <v>387</v>
      </c>
      <c r="AC827" t="s">
        <v>508</v>
      </c>
      <c r="AD827" t="s">
        <v>509</v>
      </c>
    </row>
    <row r="828" spans="1:30" x14ac:dyDescent="0.25">
      <c r="A828" t="s">
        <v>1435</v>
      </c>
      <c r="B828">
        <v>44896</v>
      </c>
      <c r="C828">
        <v>44900</v>
      </c>
      <c r="D828" t="s">
        <v>46</v>
      </c>
      <c r="E828">
        <v>5096</v>
      </c>
      <c r="F828">
        <v>206</v>
      </c>
      <c r="G828">
        <v>0</v>
      </c>
      <c r="H828">
        <v>158</v>
      </c>
      <c r="I828">
        <v>1</v>
      </c>
      <c r="J828">
        <v>99</v>
      </c>
      <c r="K828">
        <v>33</v>
      </c>
      <c r="L828">
        <v>3</v>
      </c>
      <c r="M828">
        <v>0</v>
      </c>
      <c r="N828">
        <v>7</v>
      </c>
      <c r="O828">
        <v>140</v>
      </c>
      <c r="P828">
        <v>160</v>
      </c>
      <c r="Q828">
        <v>129</v>
      </c>
      <c r="R828">
        <v>96</v>
      </c>
      <c r="S828">
        <v>161</v>
      </c>
      <c r="T828">
        <v>78</v>
      </c>
      <c r="U828">
        <v>74</v>
      </c>
      <c r="V828">
        <v>79</v>
      </c>
      <c r="W828">
        <v>80</v>
      </c>
      <c r="X828">
        <v>79</v>
      </c>
      <c r="Y828">
        <v>161</v>
      </c>
      <c r="Z828">
        <v>80</v>
      </c>
      <c r="AA828" t="s">
        <v>47</v>
      </c>
      <c r="AB828" t="s">
        <v>16</v>
      </c>
      <c r="AC828" t="s">
        <v>41</v>
      </c>
      <c r="AD828" t="s">
        <v>42</v>
      </c>
    </row>
    <row r="829" spans="1:30" x14ac:dyDescent="0.25">
      <c r="A829" t="s">
        <v>1435</v>
      </c>
      <c r="B829">
        <v>44896</v>
      </c>
      <c r="C829">
        <v>44900</v>
      </c>
      <c r="D829" t="s">
        <v>24</v>
      </c>
      <c r="E829">
        <v>6445</v>
      </c>
      <c r="F829">
        <v>207</v>
      </c>
      <c r="G829">
        <v>47</v>
      </c>
      <c r="H829">
        <v>122</v>
      </c>
      <c r="I829">
        <v>35</v>
      </c>
      <c r="J829">
        <v>115</v>
      </c>
      <c r="K829">
        <v>7</v>
      </c>
      <c r="L829">
        <v>23</v>
      </c>
      <c r="M829">
        <v>46</v>
      </c>
      <c r="N829">
        <v>50</v>
      </c>
      <c r="O829">
        <v>75</v>
      </c>
      <c r="P829">
        <v>127</v>
      </c>
      <c r="Q829">
        <v>94</v>
      </c>
      <c r="R829">
        <v>80</v>
      </c>
      <c r="S829">
        <v>132</v>
      </c>
      <c r="T829">
        <v>61</v>
      </c>
      <c r="U829">
        <v>73</v>
      </c>
      <c r="V829">
        <v>82</v>
      </c>
      <c r="W829">
        <v>82</v>
      </c>
      <c r="X829">
        <v>79</v>
      </c>
      <c r="Y829">
        <v>132</v>
      </c>
      <c r="Z829">
        <v>82</v>
      </c>
      <c r="AA829" t="s">
        <v>25</v>
      </c>
      <c r="AB829" t="s">
        <v>16</v>
      </c>
      <c r="AC829" t="s">
        <v>18</v>
      </c>
      <c r="AD829" t="s">
        <v>19</v>
      </c>
    </row>
    <row r="830" spans="1:30" x14ac:dyDescent="0.25">
      <c r="A830" t="s">
        <v>1435</v>
      </c>
      <c r="B830">
        <v>44896</v>
      </c>
      <c r="C830">
        <v>44900</v>
      </c>
      <c r="D830" t="s">
        <v>566</v>
      </c>
      <c r="E830">
        <v>12454</v>
      </c>
      <c r="F830">
        <v>593</v>
      </c>
      <c r="G830">
        <v>24</v>
      </c>
      <c r="H830">
        <v>282</v>
      </c>
      <c r="I830">
        <v>2</v>
      </c>
      <c r="J830">
        <v>177</v>
      </c>
      <c r="K830">
        <v>13</v>
      </c>
      <c r="L830">
        <v>58</v>
      </c>
      <c r="M830">
        <v>20</v>
      </c>
      <c r="N830">
        <v>8</v>
      </c>
      <c r="O830">
        <v>218</v>
      </c>
      <c r="P830">
        <v>275</v>
      </c>
      <c r="Q830">
        <v>232</v>
      </c>
      <c r="R830">
        <v>148</v>
      </c>
      <c r="S830">
        <v>279</v>
      </c>
      <c r="T830">
        <v>62</v>
      </c>
      <c r="U830">
        <v>72</v>
      </c>
      <c r="V830">
        <v>74</v>
      </c>
      <c r="W830">
        <v>77</v>
      </c>
      <c r="X830">
        <v>69</v>
      </c>
      <c r="Y830">
        <v>283</v>
      </c>
      <c r="Z830">
        <v>77</v>
      </c>
      <c r="AA830" t="s">
        <v>567</v>
      </c>
      <c r="AB830" t="s">
        <v>387</v>
      </c>
      <c r="AC830" t="s">
        <v>508</v>
      </c>
      <c r="AD830" t="s">
        <v>509</v>
      </c>
    </row>
    <row r="831" spans="1:30" x14ac:dyDescent="0.25">
      <c r="A831" t="s">
        <v>1435</v>
      </c>
      <c r="B831">
        <v>44896</v>
      </c>
      <c r="C831">
        <v>44900</v>
      </c>
      <c r="D831" t="s">
        <v>475</v>
      </c>
      <c r="E831">
        <v>11168</v>
      </c>
      <c r="F831">
        <v>505</v>
      </c>
      <c r="G831">
        <v>4</v>
      </c>
      <c r="H831">
        <v>141</v>
      </c>
      <c r="I831">
        <v>0</v>
      </c>
      <c r="J831">
        <v>169</v>
      </c>
      <c r="K831">
        <v>4</v>
      </c>
      <c r="L831">
        <v>1</v>
      </c>
      <c r="M831">
        <v>0</v>
      </c>
      <c r="N831">
        <v>14</v>
      </c>
      <c r="O831">
        <v>129</v>
      </c>
      <c r="P831">
        <v>151</v>
      </c>
      <c r="Q831">
        <v>120</v>
      </c>
      <c r="R831">
        <v>101</v>
      </c>
      <c r="S831">
        <v>151</v>
      </c>
      <c r="T831">
        <v>79</v>
      </c>
      <c r="U831">
        <v>68</v>
      </c>
      <c r="V831">
        <v>79</v>
      </c>
      <c r="W831">
        <v>79</v>
      </c>
      <c r="X831">
        <v>78</v>
      </c>
      <c r="Y831">
        <v>151</v>
      </c>
      <c r="Z831">
        <v>80</v>
      </c>
      <c r="AA831" t="s">
        <v>476</v>
      </c>
      <c r="AB831" t="s">
        <v>387</v>
      </c>
      <c r="AC831" t="s">
        <v>448</v>
      </c>
      <c r="AD831" t="s">
        <v>449</v>
      </c>
    </row>
    <row r="832" spans="1:30" x14ac:dyDescent="0.25">
      <c r="A832" t="s">
        <v>1435</v>
      </c>
      <c r="B832">
        <v>44896</v>
      </c>
      <c r="C832">
        <v>44900</v>
      </c>
      <c r="D832" t="s">
        <v>14</v>
      </c>
      <c r="E832">
        <v>6003</v>
      </c>
      <c r="F832">
        <v>186</v>
      </c>
      <c r="G832">
        <v>110</v>
      </c>
      <c r="H832">
        <v>135</v>
      </c>
      <c r="I832">
        <v>0</v>
      </c>
      <c r="J832">
        <v>66</v>
      </c>
      <c r="K832">
        <v>30</v>
      </c>
      <c r="L832">
        <v>11</v>
      </c>
      <c r="M832">
        <v>51</v>
      </c>
      <c r="N832">
        <v>39</v>
      </c>
      <c r="O832">
        <v>119</v>
      </c>
      <c r="P832">
        <v>135</v>
      </c>
      <c r="Q832">
        <v>102</v>
      </c>
      <c r="R832">
        <v>55</v>
      </c>
      <c r="S832">
        <v>144</v>
      </c>
      <c r="T832">
        <v>52</v>
      </c>
      <c r="U832">
        <v>48</v>
      </c>
      <c r="V832">
        <v>52</v>
      </c>
      <c r="W832">
        <v>50</v>
      </c>
      <c r="X832">
        <v>53</v>
      </c>
      <c r="Y832">
        <v>146</v>
      </c>
      <c r="Z832">
        <v>53</v>
      </c>
      <c r="AA832" t="s">
        <v>15</v>
      </c>
      <c r="AB832" t="s">
        <v>16</v>
      </c>
      <c r="AC832" t="s">
        <v>90</v>
      </c>
      <c r="AD832" t="s">
        <v>91</v>
      </c>
    </row>
    <row r="833" spans="1:30" x14ac:dyDescent="0.25">
      <c r="A833" t="s">
        <v>1435</v>
      </c>
      <c r="B833">
        <v>44896</v>
      </c>
      <c r="C833">
        <v>44900</v>
      </c>
      <c r="D833" t="s">
        <v>519</v>
      </c>
      <c r="E833">
        <v>6641</v>
      </c>
      <c r="F833">
        <v>314</v>
      </c>
      <c r="G833">
        <v>86</v>
      </c>
      <c r="H833">
        <v>181</v>
      </c>
      <c r="I833">
        <v>3</v>
      </c>
      <c r="J833">
        <v>81</v>
      </c>
      <c r="K833">
        <v>11</v>
      </c>
      <c r="L833">
        <v>25</v>
      </c>
      <c r="M833">
        <v>33</v>
      </c>
      <c r="N833">
        <v>52</v>
      </c>
      <c r="O833">
        <v>128</v>
      </c>
      <c r="P833">
        <v>181</v>
      </c>
      <c r="Q833">
        <v>147</v>
      </c>
      <c r="R833">
        <v>112</v>
      </c>
      <c r="S833">
        <v>181</v>
      </c>
      <c r="T833">
        <v>53</v>
      </c>
      <c r="U833">
        <v>51</v>
      </c>
      <c r="V833">
        <v>55</v>
      </c>
      <c r="W833">
        <v>54</v>
      </c>
      <c r="X833">
        <v>51</v>
      </c>
      <c r="Y833">
        <v>182</v>
      </c>
      <c r="Z833">
        <v>55</v>
      </c>
      <c r="AA833" t="s">
        <v>520</v>
      </c>
      <c r="AB833" t="s">
        <v>387</v>
      </c>
      <c r="AC833" t="s">
        <v>508</v>
      </c>
      <c r="AD833" t="s">
        <v>509</v>
      </c>
    </row>
    <row r="834" spans="1:30" x14ac:dyDescent="0.25">
      <c r="A834" t="s">
        <v>1435</v>
      </c>
      <c r="B834">
        <v>44896</v>
      </c>
      <c r="C834">
        <v>44900</v>
      </c>
      <c r="D834" t="s">
        <v>39</v>
      </c>
      <c r="E834">
        <v>5888</v>
      </c>
      <c r="F834">
        <v>251</v>
      </c>
      <c r="G834">
        <v>57</v>
      </c>
      <c r="H834">
        <v>74</v>
      </c>
      <c r="I834">
        <v>3</v>
      </c>
      <c r="J834">
        <v>70</v>
      </c>
      <c r="K834">
        <v>15</v>
      </c>
      <c r="L834">
        <v>4</v>
      </c>
      <c r="M834">
        <v>23</v>
      </c>
      <c r="N834">
        <v>23</v>
      </c>
      <c r="O834">
        <v>73</v>
      </c>
      <c r="P834">
        <v>75</v>
      </c>
      <c r="Q834">
        <v>47</v>
      </c>
      <c r="R834">
        <v>35</v>
      </c>
      <c r="S834">
        <v>75</v>
      </c>
      <c r="T834">
        <v>23</v>
      </c>
      <c r="U834">
        <v>21</v>
      </c>
      <c r="V834">
        <v>23</v>
      </c>
      <c r="W834">
        <v>23</v>
      </c>
      <c r="X834">
        <v>23</v>
      </c>
      <c r="Y834">
        <v>75</v>
      </c>
      <c r="Z834">
        <v>23</v>
      </c>
      <c r="AA834" t="s">
        <v>40</v>
      </c>
      <c r="AB834" t="s">
        <v>16</v>
      </c>
      <c r="AC834" t="s">
        <v>41</v>
      </c>
      <c r="AD834" t="s">
        <v>42</v>
      </c>
    </row>
    <row r="835" spans="1:30" x14ac:dyDescent="0.25">
      <c r="A835" t="s">
        <v>1435</v>
      </c>
      <c r="B835">
        <v>44896</v>
      </c>
      <c r="C835">
        <v>44900</v>
      </c>
      <c r="D835" t="s">
        <v>525</v>
      </c>
      <c r="E835">
        <v>13767</v>
      </c>
      <c r="F835">
        <v>642</v>
      </c>
      <c r="G835">
        <v>10</v>
      </c>
      <c r="H835">
        <v>303</v>
      </c>
      <c r="I835">
        <v>0</v>
      </c>
      <c r="J835">
        <v>271</v>
      </c>
      <c r="K835">
        <v>14</v>
      </c>
      <c r="L835">
        <v>15</v>
      </c>
      <c r="M835">
        <v>55</v>
      </c>
      <c r="N835">
        <v>185</v>
      </c>
      <c r="O835">
        <v>260</v>
      </c>
      <c r="P835">
        <v>302</v>
      </c>
      <c r="Q835">
        <v>225</v>
      </c>
      <c r="R835">
        <v>211</v>
      </c>
      <c r="S835">
        <v>302</v>
      </c>
      <c r="T835">
        <v>189</v>
      </c>
      <c r="U835">
        <v>153</v>
      </c>
      <c r="V835">
        <v>190</v>
      </c>
      <c r="W835">
        <v>185</v>
      </c>
      <c r="X835">
        <v>182</v>
      </c>
      <c r="Y835">
        <v>303</v>
      </c>
      <c r="Z835">
        <v>190</v>
      </c>
      <c r="AA835" t="s">
        <v>526</v>
      </c>
      <c r="AB835" t="s">
        <v>387</v>
      </c>
      <c r="AC835" t="s">
        <v>508</v>
      </c>
      <c r="AD835" t="s">
        <v>509</v>
      </c>
    </row>
    <row r="836" spans="1:30" x14ac:dyDescent="0.25">
      <c r="A836" t="s">
        <v>1435</v>
      </c>
      <c r="B836">
        <v>44896</v>
      </c>
      <c r="C836">
        <v>44900</v>
      </c>
      <c r="D836" t="s">
        <v>125</v>
      </c>
      <c r="E836">
        <v>3913</v>
      </c>
      <c r="F836">
        <v>135</v>
      </c>
      <c r="G836">
        <v>87</v>
      </c>
      <c r="H836">
        <v>92</v>
      </c>
      <c r="I836">
        <v>1</v>
      </c>
      <c r="J836">
        <v>108</v>
      </c>
      <c r="K836">
        <v>2</v>
      </c>
      <c r="L836">
        <v>1</v>
      </c>
      <c r="M836">
        <v>90</v>
      </c>
      <c r="N836">
        <v>81</v>
      </c>
      <c r="O836">
        <v>63</v>
      </c>
      <c r="P836">
        <v>92</v>
      </c>
      <c r="Q836">
        <v>65</v>
      </c>
      <c r="R836">
        <v>61</v>
      </c>
      <c r="S836">
        <v>92</v>
      </c>
      <c r="T836">
        <v>91</v>
      </c>
      <c r="U836">
        <v>68</v>
      </c>
      <c r="V836">
        <v>86</v>
      </c>
      <c r="W836">
        <v>81</v>
      </c>
      <c r="X836">
        <v>73</v>
      </c>
      <c r="Y836">
        <v>94</v>
      </c>
      <c r="Z836">
        <v>91</v>
      </c>
      <c r="AA836" t="s">
        <v>126</v>
      </c>
      <c r="AB836" t="s">
        <v>16</v>
      </c>
      <c r="AC836" t="s">
        <v>127</v>
      </c>
      <c r="AD836" t="s">
        <v>128</v>
      </c>
    </row>
    <row r="837" spans="1:30" x14ac:dyDescent="0.25">
      <c r="A837" t="s">
        <v>1435</v>
      </c>
      <c r="B837">
        <v>44896</v>
      </c>
      <c r="C837">
        <v>44900</v>
      </c>
      <c r="D837" t="s">
        <v>430</v>
      </c>
      <c r="E837">
        <v>17349</v>
      </c>
      <c r="F837">
        <v>652</v>
      </c>
      <c r="G837">
        <v>1</v>
      </c>
      <c r="H837">
        <v>337</v>
      </c>
      <c r="I837">
        <v>1</v>
      </c>
      <c r="J837">
        <v>196</v>
      </c>
      <c r="K837">
        <v>13</v>
      </c>
      <c r="L837">
        <v>27</v>
      </c>
      <c r="M837">
        <v>15</v>
      </c>
      <c r="N837">
        <v>58</v>
      </c>
      <c r="O837">
        <v>108</v>
      </c>
      <c r="P837">
        <v>355</v>
      </c>
      <c r="Q837">
        <v>203</v>
      </c>
      <c r="R837">
        <v>140</v>
      </c>
      <c r="S837">
        <v>357</v>
      </c>
      <c r="T837">
        <v>82</v>
      </c>
      <c r="U837">
        <v>72</v>
      </c>
      <c r="V837">
        <v>81</v>
      </c>
      <c r="W837">
        <v>69</v>
      </c>
      <c r="X837">
        <v>80</v>
      </c>
      <c r="Y837">
        <v>357</v>
      </c>
      <c r="Z837">
        <v>82</v>
      </c>
      <c r="AA837" t="s">
        <v>431</v>
      </c>
      <c r="AB837" t="s">
        <v>387</v>
      </c>
      <c r="AC837" t="s">
        <v>432</v>
      </c>
      <c r="AD837" t="s">
        <v>433</v>
      </c>
    </row>
    <row r="838" spans="1:30" x14ac:dyDescent="0.25">
      <c r="A838" t="s">
        <v>1435</v>
      </c>
      <c r="B838">
        <v>44896</v>
      </c>
      <c r="C838">
        <v>44900</v>
      </c>
      <c r="D838" t="s">
        <v>469</v>
      </c>
      <c r="E838">
        <v>7369</v>
      </c>
      <c r="F838">
        <v>354</v>
      </c>
      <c r="G838">
        <v>144</v>
      </c>
      <c r="H838">
        <v>236</v>
      </c>
      <c r="I838">
        <v>0</v>
      </c>
      <c r="J838">
        <v>175</v>
      </c>
      <c r="K838">
        <v>0</v>
      </c>
      <c r="L838">
        <v>74</v>
      </c>
      <c r="M838">
        <v>85</v>
      </c>
      <c r="N838">
        <v>102</v>
      </c>
      <c r="O838">
        <v>107</v>
      </c>
      <c r="P838">
        <v>240</v>
      </c>
      <c r="Q838">
        <v>164</v>
      </c>
      <c r="R838">
        <v>145</v>
      </c>
      <c r="S838">
        <v>239</v>
      </c>
      <c r="T838">
        <v>137</v>
      </c>
      <c r="U838">
        <v>112</v>
      </c>
      <c r="V838">
        <v>141</v>
      </c>
      <c r="W838">
        <v>139</v>
      </c>
      <c r="X838">
        <v>139</v>
      </c>
      <c r="Y838">
        <v>241</v>
      </c>
      <c r="Z838">
        <v>141</v>
      </c>
      <c r="AA838" t="s">
        <v>470</v>
      </c>
      <c r="AB838" t="s">
        <v>387</v>
      </c>
      <c r="AC838" t="s">
        <v>448</v>
      </c>
      <c r="AD838" t="s">
        <v>449</v>
      </c>
    </row>
    <row r="839" spans="1:30" x14ac:dyDescent="0.25">
      <c r="A839" t="s">
        <v>1435</v>
      </c>
      <c r="B839">
        <v>44896</v>
      </c>
      <c r="C839">
        <v>44900</v>
      </c>
      <c r="D839" t="s">
        <v>442</v>
      </c>
      <c r="E839">
        <v>20445</v>
      </c>
      <c r="F839">
        <v>854</v>
      </c>
      <c r="G839">
        <v>51</v>
      </c>
      <c r="H839">
        <v>455</v>
      </c>
      <c r="I839">
        <v>3</v>
      </c>
      <c r="J839">
        <v>273</v>
      </c>
      <c r="K839">
        <v>37</v>
      </c>
      <c r="L839">
        <v>59</v>
      </c>
      <c r="M839">
        <v>21</v>
      </c>
      <c r="N839">
        <v>166</v>
      </c>
      <c r="O839">
        <v>341</v>
      </c>
      <c r="P839">
        <v>469</v>
      </c>
      <c r="Q839">
        <v>330</v>
      </c>
      <c r="R839">
        <v>262</v>
      </c>
      <c r="S839">
        <v>475</v>
      </c>
      <c r="T839">
        <v>180</v>
      </c>
      <c r="U839">
        <v>131</v>
      </c>
      <c r="V839">
        <v>180</v>
      </c>
      <c r="W839">
        <v>174</v>
      </c>
      <c r="X839">
        <v>174</v>
      </c>
      <c r="Y839">
        <v>478</v>
      </c>
      <c r="Z839">
        <v>181</v>
      </c>
      <c r="AA839" t="s">
        <v>443</v>
      </c>
      <c r="AB839" t="s">
        <v>387</v>
      </c>
      <c r="AC839" t="s">
        <v>432</v>
      </c>
      <c r="AD839" t="s">
        <v>433</v>
      </c>
    </row>
    <row r="840" spans="1:30" x14ac:dyDescent="0.25">
      <c r="A840" t="s">
        <v>1435</v>
      </c>
      <c r="B840">
        <v>44896</v>
      </c>
      <c r="C840">
        <v>44900</v>
      </c>
      <c r="D840" t="s">
        <v>451</v>
      </c>
      <c r="E840">
        <v>8158</v>
      </c>
      <c r="F840">
        <v>380</v>
      </c>
      <c r="G840">
        <v>0</v>
      </c>
      <c r="H840">
        <v>89</v>
      </c>
      <c r="I840">
        <v>0</v>
      </c>
      <c r="J840">
        <v>275</v>
      </c>
      <c r="K840">
        <v>1</v>
      </c>
      <c r="L840">
        <v>3</v>
      </c>
      <c r="M840">
        <v>0</v>
      </c>
      <c r="N840">
        <v>4</v>
      </c>
      <c r="O840">
        <v>10</v>
      </c>
      <c r="P840">
        <v>107</v>
      </c>
      <c r="Q840">
        <v>42</v>
      </c>
      <c r="R840">
        <v>44</v>
      </c>
      <c r="S840">
        <v>102</v>
      </c>
      <c r="T840">
        <v>47</v>
      </c>
      <c r="U840">
        <v>46</v>
      </c>
      <c r="V840">
        <v>78</v>
      </c>
      <c r="W840">
        <v>75</v>
      </c>
      <c r="X840">
        <v>70</v>
      </c>
      <c r="Y840">
        <v>110</v>
      </c>
      <c r="Z840">
        <v>78</v>
      </c>
      <c r="AA840" t="s">
        <v>452</v>
      </c>
      <c r="AB840" t="s">
        <v>387</v>
      </c>
      <c r="AC840" t="s">
        <v>448</v>
      </c>
      <c r="AD840" t="s">
        <v>449</v>
      </c>
    </row>
    <row r="841" spans="1:30" x14ac:dyDescent="0.25">
      <c r="A841" t="s">
        <v>1435</v>
      </c>
      <c r="B841">
        <v>44896</v>
      </c>
      <c r="C841">
        <v>44900</v>
      </c>
      <c r="D841" t="s">
        <v>385</v>
      </c>
      <c r="E841">
        <v>10153</v>
      </c>
      <c r="F841">
        <v>455</v>
      </c>
      <c r="G841">
        <v>0</v>
      </c>
      <c r="H841">
        <v>206</v>
      </c>
      <c r="I841">
        <v>1</v>
      </c>
      <c r="J841">
        <v>176</v>
      </c>
      <c r="K841">
        <v>4</v>
      </c>
      <c r="L841">
        <v>1</v>
      </c>
      <c r="M841">
        <v>2</v>
      </c>
      <c r="N841">
        <v>29</v>
      </c>
      <c r="O841">
        <v>135</v>
      </c>
      <c r="P841">
        <v>211</v>
      </c>
      <c r="Q841">
        <v>154</v>
      </c>
      <c r="R841">
        <v>107</v>
      </c>
      <c r="S841">
        <v>214</v>
      </c>
      <c r="T841">
        <v>63</v>
      </c>
      <c r="U841">
        <v>43</v>
      </c>
      <c r="V841">
        <v>67</v>
      </c>
      <c r="W841">
        <v>65</v>
      </c>
      <c r="X841">
        <v>67</v>
      </c>
      <c r="Y841">
        <v>214</v>
      </c>
      <c r="Z841">
        <v>68</v>
      </c>
      <c r="AA841" t="s">
        <v>386</v>
      </c>
      <c r="AB841" t="s">
        <v>387</v>
      </c>
      <c r="AC841" t="s">
        <v>389</v>
      </c>
      <c r="AD841" t="s">
        <v>390</v>
      </c>
    </row>
    <row r="842" spans="1:30" x14ac:dyDescent="0.25">
      <c r="A842" t="s">
        <v>1435</v>
      </c>
      <c r="B842">
        <v>44896</v>
      </c>
      <c r="C842">
        <v>44900</v>
      </c>
      <c r="D842" t="s">
        <v>78</v>
      </c>
      <c r="E842">
        <v>7557</v>
      </c>
      <c r="F842">
        <v>281</v>
      </c>
      <c r="G842">
        <v>0</v>
      </c>
      <c r="H842">
        <v>190</v>
      </c>
      <c r="I842">
        <v>1</v>
      </c>
      <c r="J842">
        <v>45</v>
      </c>
      <c r="K842">
        <v>2</v>
      </c>
      <c r="L842">
        <v>2</v>
      </c>
      <c r="M842">
        <v>0</v>
      </c>
      <c r="N842">
        <v>7</v>
      </c>
      <c r="O842">
        <v>62</v>
      </c>
      <c r="P842">
        <v>190</v>
      </c>
      <c r="Q842">
        <v>136</v>
      </c>
      <c r="R842">
        <v>89</v>
      </c>
      <c r="S842">
        <v>192</v>
      </c>
      <c r="T842">
        <v>29</v>
      </c>
      <c r="U842">
        <v>28</v>
      </c>
      <c r="V842">
        <v>32</v>
      </c>
      <c r="W842">
        <v>32</v>
      </c>
      <c r="X842">
        <v>32</v>
      </c>
      <c r="Y842">
        <v>192</v>
      </c>
      <c r="Z842">
        <v>33</v>
      </c>
      <c r="AA842" t="s">
        <v>79</v>
      </c>
      <c r="AB842" t="s">
        <v>16</v>
      </c>
      <c r="AC842" t="s">
        <v>69</v>
      </c>
      <c r="AD842" t="s">
        <v>1583</v>
      </c>
    </row>
    <row r="843" spans="1:30" x14ac:dyDescent="0.25">
      <c r="A843" t="s">
        <v>1435</v>
      </c>
      <c r="B843">
        <v>44896</v>
      </c>
      <c r="C843">
        <v>44900</v>
      </c>
      <c r="D843" t="s">
        <v>546</v>
      </c>
      <c r="E843">
        <v>5798</v>
      </c>
      <c r="F843">
        <v>188</v>
      </c>
      <c r="G843">
        <v>1</v>
      </c>
      <c r="H843">
        <v>77</v>
      </c>
      <c r="I843">
        <v>0</v>
      </c>
      <c r="J843">
        <v>84</v>
      </c>
      <c r="K843">
        <v>4</v>
      </c>
      <c r="L843">
        <v>0</v>
      </c>
      <c r="M843">
        <v>1</v>
      </c>
      <c r="N843">
        <v>21</v>
      </c>
      <c r="O843">
        <v>58</v>
      </c>
      <c r="P843">
        <v>82</v>
      </c>
      <c r="Q843">
        <v>79</v>
      </c>
      <c r="R843">
        <v>76</v>
      </c>
      <c r="S843">
        <v>134</v>
      </c>
      <c r="T843">
        <v>51</v>
      </c>
      <c r="U843">
        <v>47</v>
      </c>
      <c r="V843">
        <v>57</v>
      </c>
      <c r="W843">
        <v>53</v>
      </c>
      <c r="X843">
        <v>56</v>
      </c>
      <c r="Y843">
        <v>138</v>
      </c>
      <c r="Z843">
        <v>59</v>
      </c>
      <c r="AA843" t="s">
        <v>1476</v>
      </c>
      <c r="AB843" t="s">
        <v>387</v>
      </c>
      <c r="AC843" t="s">
        <v>508</v>
      </c>
      <c r="AD843" t="s">
        <v>509</v>
      </c>
    </row>
    <row r="844" spans="1:30" x14ac:dyDescent="0.25">
      <c r="A844" t="s">
        <v>1435</v>
      </c>
      <c r="B844">
        <v>44896</v>
      </c>
      <c r="C844">
        <v>44900</v>
      </c>
      <c r="D844" t="s">
        <v>496</v>
      </c>
      <c r="E844">
        <v>7152</v>
      </c>
      <c r="F844">
        <v>344</v>
      </c>
      <c r="G844">
        <v>0</v>
      </c>
      <c r="H844">
        <v>143</v>
      </c>
      <c r="I844">
        <v>16</v>
      </c>
      <c r="J844">
        <v>155</v>
      </c>
      <c r="K844">
        <v>4</v>
      </c>
      <c r="L844">
        <v>0</v>
      </c>
      <c r="M844">
        <v>0</v>
      </c>
      <c r="N844">
        <v>1</v>
      </c>
      <c r="O844">
        <v>12</v>
      </c>
      <c r="P844">
        <v>141</v>
      </c>
      <c r="Q844">
        <v>92</v>
      </c>
      <c r="R844">
        <v>75</v>
      </c>
      <c r="S844">
        <v>143</v>
      </c>
      <c r="T844">
        <v>61</v>
      </c>
      <c r="U844">
        <v>55</v>
      </c>
      <c r="V844">
        <v>67</v>
      </c>
      <c r="W844">
        <v>64</v>
      </c>
      <c r="X844">
        <v>66</v>
      </c>
      <c r="Y844">
        <v>145</v>
      </c>
      <c r="Z844">
        <v>67</v>
      </c>
      <c r="AA844" t="s">
        <v>497</v>
      </c>
      <c r="AB844" t="s">
        <v>387</v>
      </c>
      <c r="AC844" t="s">
        <v>448</v>
      </c>
      <c r="AD844" t="s">
        <v>449</v>
      </c>
    </row>
    <row r="845" spans="1:30" x14ac:dyDescent="0.25">
      <c r="A845" t="s">
        <v>1435</v>
      </c>
      <c r="B845">
        <v>44896</v>
      </c>
      <c r="C845">
        <v>44900</v>
      </c>
      <c r="D845" t="s">
        <v>542</v>
      </c>
      <c r="E845">
        <v>3691</v>
      </c>
      <c r="F845">
        <v>113</v>
      </c>
      <c r="G845">
        <v>3</v>
      </c>
      <c r="H845">
        <v>84</v>
      </c>
      <c r="I845">
        <v>0</v>
      </c>
      <c r="J845">
        <v>76</v>
      </c>
      <c r="K845">
        <v>12</v>
      </c>
      <c r="L845">
        <v>18</v>
      </c>
      <c r="M845">
        <v>1</v>
      </c>
      <c r="N845">
        <v>56</v>
      </c>
      <c r="O845">
        <v>54</v>
      </c>
      <c r="P845">
        <v>84</v>
      </c>
      <c r="Q845">
        <v>63</v>
      </c>
      <c r="R845">
        <v>47</v>
      </c>
      <c r="S845">
        <v>83</v>
      </c>
      <c r="T845">
        <v>56</v>
      </c>
      <c r="U845">
        <v>50</v>
      </c>
      <c r="V845">
        <v>56</v>
      </c>
      <c r="W845">
        <v>51</v>
      </c>
      <c r="X845">
        <v>56</v>
      </c>
      <c r="Y845">
        <v>84</v>
      </c>
      <c r="Z845">
        <v>56</v>
      </c>
      <c r="AA845" t="s">
        <v>1475</v>
      </c>
      <c r="AB845" t="s">
        <v>387</v>
      </c>
      <c r="AC845" t="s">
        <v>508</v>
      </c>
      <c r="AD845" t="s">
        <v>509</v>
      </c>
    </row>
    <row r="846" spans="1:30" x14ac:dyDescent="0.25">
      <c r="A846" t="s">
        <v>1435</v>
      </c>
      <c r="B846">
        <v>44896</v>
      </c>
      <c r="C846">
        <v>44900</v>
      </c>
      <c r="D846" t="s">
        <v>56</v>
      </c>
      <c r="E846">
        <v>4652</v>
      </c>
      <c r="F846">
        <v>180</v>
      </c>
      <c r="G846">
        <v>27</v>
      </c>
      <c r="H846">
        <v>70</v>
      </c>
      <c r="I846">
        <v>3</v>
      </c>
      <c r="J846">
        <v>77</v>
      </c>
      <c r="K846">
        <v>5</v>
      </c>
      <c r="L846">
        <v>16</v>
      </c>
      <c r="M846">
        <v>35</v>
      </c>
      <c r="N846">
        <v>35</v>
      </c>
      <c r="O846">
        <v>52</v>
      </c>
      <c r="P846">
        <v>71</v>
      </c>
      <c r="Q846">
        <v>58</v>
      </c>
      <c r="R846">
        <v>58</v>
      </c>
      <c r="S846">
        <v>75</v>
      </c>
      <c r="T846">
        <v>46</v>
      </c>
      <c r="U846">
        <v>39</v>
      </c>
      <c r="V846">
        <v>47</v>
      </c>
      <c r="W846">
        <v>46</v>
      </c>
      <c r="X846">
        <v>44</v>
      </c>
      <c r="Y846">
        <v>75</v>
      </c>
      <c r="Z846">
        <v>47</v>
      </c>
    </row>
    <row r="847" spans="1:30" x14ac:dyDescent="0.25">
      <c r="A847" t="s">
        <v>1435</v>
      </c>
      <c r="B847">
        <v>44896</v>
      </c>
      <c r="C847">
        <v>44900</v>
      </c>
      <c r="D847" t="s">
        <v>576</v>
      </c>
      <c r="E847">
        <v>3957</v>
      </c>
      <c r="F847">
        <v>202</v>
      </c>
      <c r="G847">
        <v>3</v>
      </c>
      <c r="H847">
        <v>180</v>
      </c>
      <c r="I847">
        <v>0</v>
      </c>
      <c r="J847">
        <v>62</v>
      </c>
      <c r="K847">
        <v>19</v>
      </c>
      <c r="L847">
        <v>11</v>
      </c>
      <c r="M847">
        <v>29</v>
      </c>
      <c r="N847">
        <v>34</v>
      </c>
      <c r="O847">
        <v>3</v>
      </c>
      <c r="P847">
        <v>180</v>
      </c>
      <c r="Q847">
        <v>154</v>
      </c>
      <c r="R847">
        <v>78</v>
      </c>
      <c r="S847">
        <v>182</v>
      </c>
      <c r="T847">
        <v>49</v>
      </c>
      <c r="U847">
        <v>59</v>
      </c>
      <c r="V847">
        <v>60</v>
      </c>
      <c r="W847">
        <v>56</v>
      </c>
      <c r="X847">
        <v>60</v>
      </c>
      <c r="Y847">
        <v>182</v>
      </c>
      <c r="Z847">
        <v>60</v>
      </c>
      <c r="AA847" t="s">
        <v>577</v>
      </c>
      <c r="AB847" t="s">
        <v>387</v>
      </c>
      <c r="AC847" t="s">
        <v>508</v>
      </c>
      <c r="AD847" t="s">
        <v>509</v>
      </c>
    </row>
    <row r="848" spans="1:30" x14ac:dyDescent="0.25">
      <c r="A848" t="s">
        <v>1435</v>
      </c>
      <c r="B848">
        <v>44896</v>
      </c>
      <c r="C848">
        <v>44900</v>
      </c>
      <c r="D848" t="s">
        <v>57</v>
      </c>
      <c r="E848">
        <v>5903</v>
      </c>
      <c r="F848">
        <v>134</v>
      </c>
      <c r="G848">
        <v>0</v>
      </c>
      <c r="H848">
        <v>35</v>
      </c>
      <c r="I848">
        <v>0</v>
      </c>
      <c r="J848">
        <v>73</v>
      </c>
      <c r="K848">
        <v>0</v>
      </c>
      <c r="L848">
        <v>0</v>
      </c>
      <c r="M848">
        <v>0</v>
      </c>
      <c r="N848">
        <v>1</v>
      </c>
      <c r="O848">
        <v>11</v>
      </c>
      <c r="P848">
        <v>34</v>
      </c>
      <c r="Q848">
        <v>34</v>
      </c>
      <c r="R848">
        <v>18</v>
      </c>
      <c r="S848">
        <v>35</v>
      </c>
      <c r="T848">
        <v>16</v>
      </c>
      <c r="U848">
        <v>27</v>
      </c>
      <c r="V848">
        <v>26</v>
      </c>
      <c r="W848">
        <v>23</v>
      </c>
      <c r="X848">
        <v>26</v>
      </c>
      <c r="Y848">
        <v>35</v>
      </c>
      <c r="Z848">
        <v>27</v>
      </c>
      <c r="AA848" t="s">
        <v>58</v>
      </c>
      <c r="AB848" t="s">
        <v>16</v>
      </c>
      <c r="AC848" t="s">
        <v>41</v>
      </c>
      <c r="AD848" t="s">
        <v>42</v>
      </c>
    </row>
    <row r="849" spans="1:30" x14ac:dyDescent="0.25">
      <c r="A849" t="s">
        <v>1435</v>
      </c>
      <c r="B849">
        <v>44896</v>
      </c>
      <c r="C849">
        <v>44900</v>
      </c>
      <c r="D849" t="s">
        <v>457</v>
      </c>
      <c r="E849">
        <v>3608</v>
      </c>
      <c r="F849">
        <v>127</v>
      </c>
      <c r="G849">
        <v>12</v>
      </c>
      <c r="H849">
        <v>66</v>
      </c>
      <c r="I849">
        <v>0</v>
      </c>
      <c r="J849">
        <v>65</v>
      </c>
      <c r="K849">
        <v>2</v>
      </c>
      <c r="L849">
        <v>6</v>
      </c>
      <c r="M849">
        <v>10</v>
      </c>
      <c r="N849">
        <v>21</v>
      </c>
      <c r="O849">
        <v>47</v>
      </c>
      <c r="P849">
        <v>69</v>
      </c>
      <c r="Q849">
        <v>47</v>
      </c>
      <c r="R849">
        <v>44</v>
      </c>
      <c r="S849">
        <v>68</v>
      </c>
      <c r="T849">
        <v>38</v>
      </c>
      <c r="U849">
        <v>35</v>
      </c>
      <c r="V849">
        <v>47</v>
      </c>
      <c r="W849">
        <v>44</v>
      </c>
      <c r="X849">
        <v>46</v>
      </c>
      <c r="Y849">
        <v>69</v>
      </c>
      <c r="Z849">
        <v>48</v>
      </c>
      <c r="AA849" t="s">
        <v>458</v>
      </c>
      <c r="AB849" t="s">
        <v>387</v>
      </c>
      <c r="AC849" t="s">
        <v>448</v>
      </c>
      <c r="AD849" t="s">
        <v>449</v>
      </c>
    </row>
    <row r="850" spans="1:30" x14ac:dyDescent="0.25">
      <c r="A850" t="s">
        <v>1435</v>
      </c>
      <c r="B850">
        <v>44896</v>
      </c>
      <c r="C850">
        <v>44900</v>
      </c>
      <c r="D850" t="s">
        <v>550</v>
      </c>
      <c r="E850">
        <v>4485</v>
      </c>
      <c r="F850">
        <v>228</v>
      </c>
      <c r="G850">
        <v>7</v>
      </c>
      <c r="H850">
        <v>159</v>
      </c>
      <c r="I850">
        <v>0</v>
      </c>
      <c r="J850">
        <v>98</v>
      </c>
      <c r="K850">
        <v>5</v>
      </c>
      <c r="L850">
        <v>3</v>
      </c>
      <c r="M850">
        <v>1</v>
      </c>
      <c r="N850">
        <v>44</v>
      </c>
      <c r="O850">
        <v>89</v>
      </c>
      <c r="P850">
        <v>159</v>
      </c>
      <c r="Q850">
        <v>129</v>
      </c>
      <c r="R850">
        <v>93</v>
      </c>
      <c r="S850">
        <v>158</v>
      </c>
      <c r="T850">
        <v>49</v>
      </c>
      <c r="U850">
        <v>46</v>
      </c>
      <c r="V850">
        <v>50</v>
      </c>
      <c r="W850">
        <v>51</v>
      </c>
      <c r="X850">
        <v>50</v>
      </c>
      <c r="Y850">
        <v>159</v>
      </c>
      <c r="Z850">
        <v>51</v>
      </c>
      <c r="AA850" t="s">
        <v>551</v>
      </c>
      <c r="AB850" t="s">
        <v>387</v>
      </c>
      <c r="AC850" t="s">
        <v>508</v>
      </c>
      <c r="AD850" t="s">
        <v>509</v>
      </c>
    </row>
    <row r="851" spans="1:30" x14ac:dyDescent="0.25">
      <c r="A851" t="s">
        <v>1435</v>
      </c>
      <c r="B851">
        <v>44896</v>
      </c>
      <c r="C851">
        <v>44900</v>
      </c>
      <c r="D851" t="s">
        <v>115</v>
      </c>
      <c r="E851">
        <v>9447</v>
      </c>
      <c r="F851">
        <v>305</v>
      </c>
      <c r="G851">
        <v>7</v>
      </c>
      <c r="H851">
        <v>196</v>
      </c>
      <c r="I851">
        <v>4</v>
      </c>
      <c r="J851">
        <v>77</v>
      </c>
      <c r="K851">
        <v>7</v>
      </c>
      <c r="L851">
        <v>5</v>
      </c>
      <c r="M851">
        <v>1</v>
      </c>
      <c r="N851">
        <v>40</v>
      </c>
      <c r="O851">
        <v>146</v>
      </c>
      <c r="P851">
        <v>196</v>
      </c>
      <c r="Q851">
        <v>128</v>
      </c>
      <c r="R851">
        <v>88</v>
      </c>
      <c r="S851">
        <v>198</v>
      </c>
      <c r="T851">
        <v>40</v>
      </c>
      <c r="U851">
        <v>34</v>
      </c>
      <c r="V851">
        <v>43</v>
      </c>
      <c r="W851">
        <v>43</v>
      </c>
      <c r="X851">
        <v>40</v>
      </c>
      <c r="Y851">
        <v>198</v>
      </c>
      <c r="Z851">
        <v>43</v>
      </c>
      <c r="AA851" t="s">
        <v>116</v>
      </c>
      <c r="AB851" t="s">
        <v>16</v>
      </c>
      <c r="AC851" t="s">
        <v>90</v>
      </c>
      <c r="AD851" t="s">
        <v>91</v>
      </c>
    </row>
    <row r="852" spans="1:30" x14ac:dyDescent="0.25">
      <c r="A852" t="s">
        <v>1435</v>
      </c>
      <c r="B852">
        <v>44896</v>
      </c>
      <c r="C852">
        <v>44900</v>
      </c>
      <c r="D852" t="s">
        <v>406</v>
      </c>
      <c r="E852">
        <v>6928</v>
      </c>
      <c r="F852">
        <v>248</v>
      </c>
      <c r="G852">
        <v>23</v>
      </c>
      <c r="H852">
        <v>133</v>
      </c>
      <c r="I852">
        <v>0</v>
      </c>
      <c r="J852">
        <v>82</v>
      </c>
      <c r="K852">
        <v>6</v>
      </c>
      <c r="L852">
        <v>3</v>
      </c>
      <c r="M852">
        <v>10</v>
      </c>
      <c r="N852">
        <v>33</v>
      </c>
      <c r="O852">
        <v>60</v>
      </c>
      <c r="P852">
        <v>131</v>
      </c>
      <c r="Q852">
        <v>100</v>
      </c>
      <c r="R852">
        <v>69</v>
      </c>
      <c r="S852">
        <v>133</v>
      </c>
      <c r="T852">
        <v>40</v>
      </c>
      <c r="U852">
        <v>37</v>
      </c>
      <c r="V852">
        <v>43</v>
      </c>
      <c r="W852">
        <v>42</v>
      </c>
      <c r="X852">
        <v>33</v>
      </c>
      <c r="Y852">
        <v>137</v>
      </c>
      <c r="Z852">
        <v>43</v>
      </c>
      <c r="AA852" t="s">
        <v>407</v>
      </c>
      <c r="AB852" t="s">
        <v>387</v>
      </c>
      <c r="AC852" t="s">
        <v>389</v>
      </c>
      <c r="AD852" t="s">
        <v>390</v>
      </c>
    </row>
    <row r="853" spans="1:30" x14ac:dyDescent="0.25">
      <c r="A853" t="s">
        <v>1435</v>
      </c>
      <c r="B853">
        <v>44896</v>
      </c>
      <c r="C853">
        <v>44900</v>
      </c>
      <c r="D853" t="s">
        <v>147</v>
      </c>
      <c r="E853">
        <v>7135</v>
      </c>
      <c r="F853">
        <v>308</v>
      </c>
      <c r="G853">
        <v>3</v>
      </c>
      <c r="H853">
        <v>74</v>
      </c>
      <c r="I853">
        <v>4</v>
      </c>
      <c r="J853">
        <v>149</v>
      </c>
      <c r="K853">
        <v>3</v>
      </c>
      <c r="L853">
        <v>0</v>
      </c>
      <c r="M853">
        <v>3</v>
      </c>
      <c r="N853">
        <v>12</v>
      </c>
      <c r="O853">
        <v>50</v>
      </c>
      <c r="P853">
        <v>78</v>
      </c>
      <c r="Q853">
        <v>60</v>
      </c>
      <c r="R853">
        <v>51</v>
      </c>
      <c r="S853">
        <v>87</v>
      </c>
      <c r="T853">
        <v>14</v>
      </c>
      <c r="U853">
        <v>12</v>
      </c>
      <c r="V853">
        <v>20</v>
      </c>
      <c r="W853">
        <v>20</v>
      </c>
      <c r="X853">
        <v>20</v>
      </c>
      <c r="Y853">
        <v>87</v>
      </c>
      <c r="Z853">
        <v>21</v>
      </c>
      <c r="AA853" t="s">
        <v>148</v>
      </c>
      <c r="AB853" t="s">
        <v>16</v>
      </c>
      <c r="AC853" t="s">
        <v>127</v>
      </c>
      <c r="AD853" t="s">
        <v>128</v>
      </c>
    </row>
    <row r="854" spans="1:30" x14ac:dyDescent="0.25">
      <c r="A854" t="s">
        <v>1435</v>
      </c>
      <c r="B854">
        <v>44896</v>
      </c>
      <c r="C854">
        <v>44900</v>
      </c>
      <c r="D854" t="s">
        <v>110</v>
      </c>
      <c r="E854">
        <v>4947</v>
      </c>
      <c r="F854">
        <v>148</v>
      </c>
      <c r="G854">
        <v>45</v>
      </c>
      <c r="H854">
        <v>73</v>
      </c>
      <c r="I854">
        <v>1</v>
      </c>
      <c r="J854">
        <v>31</v>
      </c>
      <c r="K854">
        <v>1</v>
      </c>
      <c r="L854">
        <v>7</v>
      </c>
      <c r="M854">
        <v>11</v>
      </c>
      <c r="N854">
        <v>15</v>
      </c>
      <c r="O854">
        <v>37</v>
      </c>
      <c r="P854">
        <v>74</v>
      </c>
      <c r="Q854">
        <v>49</v>
      </c>
      <c r="R854">
        <v>53</v>
      </c>
      <c r="S854">
        <v>74</v>
      </c>
      <c r="T854">
        <v>15</v>
      </c>
      <c r="U854">
        <v>13</v>
      </c>
      <c r="V854">
        <v>15</v>
      </c>
      <c r="W854">
        <v>15</v>
      </c>
      <c r="X854">
        <v>15</v>
      </c>
      <c r="Y854">
        <v>74</v>
      </c>
      <c r="Z854">
        <v>15</v>
      </c>
      <c r="AA854" t="s">
        <v>111</v>
      </c>
      <c r="AB854" t="s">
        <v>16</v>
      </c>
      <c r="AC854" t="s">
        <v>90</v>
      </c>
      <c r="AD854" t="s">
        <v>91</v>
      </c>
    </row>
    <row r="855" spans="1:30" x14ac:dyDescent="0.25">
      <c r="A855" t="s">
        <v>1435</v>
      </c>
      <c r="B855">
        <v>44896</v>
      </c>
      <c r="C855">
        <v>44900</v>
      </c>
      <c r="D855" t="s">
        <v>105</v>
      </c>
      <c r="E855">
        <v>6067</v>
      </c>
      <c r="F855">
        <v>221</v>
      </c>
      <c r="G855">
        <v>22</v>
      </c>
      <c r="H855">
        <v>109</v>
      </c>
      <c r="I855">
        <v>0</v>
      </c>
      <c r="J855">
        <v>80</v>
      </c>
      <c r="K855">
        <v>3</v>
      </c>
      <c r="L855">
        <v>1</v>
      </c>
      <c r="M855">
        <v>3</v>
      </c>
      <c r="N855">
        <v>7</v>
      </c>
      <c r="O855">
        <v>10</v>
      </c>
      <c r="P855">
        <v>108</v>
      </c>
      <c r="Q855">
        <v>53</v>
      </c>
      <c r="R855">
        <v>39</v>
      </c>
      <c r="S855">
        <v>112</v>
      </c>
      <c r="T855">
        <v>27</v>
      </c>
      <c r="U855">
        <v>22</v>
      </c>
      <c r="V855">
        <v>32</v>
      </c>
      <c r="W855">
        <v>25</v>
      </c>
      <c r="X855">
        <v>33</v>
      </c>
      <c r="Y855">
        <v>112</v>
      </c>
      <c r="Z855">
        <v>33</v>
      </c>
      <c r="AA855" t="s">
        <v>106</v>
      </c>
      <c r="AB855" t="s">
        <v>16</v>
      </c>
      <c r="AC855" t="s">
        <v>90</v>
      </c>
      <c r="AD855" t="s">
        <v>91</v>
      </c>
    </row>
    <row r="856" spans="1:30" x14ac:dyDescent="0.25">
      <c r="A856" t="s">
        <v>1435</v>
      </c>
      <c r="B856">
        <v>44896</v>
      </c>
      <c r="C856">
        <v>44900</v>
      </c>
      <c r="D856" t="s">
        <v>100</v>
      </c>
      <c r="E856">
        <v>3262</v>
      </c>
      <c r="F856">
        <v>94</v>
      </c>
      <c r="G856">
        <v>7</v>
      </c>
      <c r="H856">
        <v>29</v>
      </c>
      <c r="I856">
        <v>0</v>
      </c>
      <c r="J856">
        <v>37</v>
      </c>
      <c r="K856">
        <v>0</v>
      </c>
      <c r="L856">
        <v>0</v>
      </c>
      <c r="M856">
        <v>3</v>
      </c>
      <c r="N856">
        <v>4</v>
      </c>
      <c r="O856">
        <v>13</v>
      </c>
      <c r="P856">
        <v>29</v>
      </c>
      <c r="Q856">
        <v>27</v>
      </c>
      <c r="R856">
        <v>17</v>
      </c>
      <c r="S856">
        <v>30</v>
      </c>
      <c r="T856">
        <v>6</v>
      </c>
      <c r="U856">
        <v>7</v>
      </c>
      <c r="V856">
        <v>8</v>
      </c>
      <c r="W856">
        <v>8</v>
      </c>
      <c r="X856">
        <v>7</v>
      </c>
      <c r="Y856">
        <v>30</v>
      </c>
      <c r="Z856">
        <v>8</v>
      </c>
      <c r="AA856" t="s">
        <v>101</v>
      </c>
      <c r="AB856" t="s">
        <v>16</v>
      </c>
      <c r="AC856" t="s">
        <v>90</v>
      </c>
      <c r="AD856" t="s">
        <v>91</v>
      </c>
    </row>
    <row r="857" spans="1:30" x14ac:dyDescent="0.25">
      <c r="A857" t="s">
        <v>1435</v>
      </c>
      <c r="B857">
        <v>44896</v>
      </c>
      <c r="C857">
        <v>44900</v>
      </c>
      <c r="D857" t="s">
        <v>74</v>
      </c>
      <c r="E857">
        <v>19693</v>
      </c>
      <c r="F857">
        <v>635</v>
      </c>
      <c r="G857">
        <v>6</v>
      </c>
      <c r="H857">
        <v>234</v>
      </c>
      <c r="I857">
        <v>9</v>
      </c>
      <c r="J857">
        <v>185</v>
      </c>
      <c r="K857">
        <v>54</v>
      </c>
      <c r="L857">
        <v>27</v>
      </c>
      <c r="M857">
        <v>2</v>
      </c>
      <c r="N857">
        <v>113</v>
      </c>
      <c r="O857">
        <v>53</v>
      </c>
      <c r="P857">
        <v>249</v>
      </c>
      <c r="Q857">
        <v>148</v>
      </c>
      <c r="R857">
        <v>134</v>
      </c>
      <c r="S857">
        <v>253</v>
      </c>
      <c r="T857">
        <v>113</v>
      </c>
      <c r="U857">
        <v>93</v>
      </c>
      <c r="V857">
        <v>117</v>
      </c>
      <c r="W857">
        <v>115</v>
      </c>
      <c r="X857">
        <v>112</v>
      </c>
      <c r="Y857">
        <v>253</v>
      </c>
      <c r="Z857">
        <v>118</v>
      </c>
      <c r="AA857" t="s">
        <v>1412</v>
      </c>
      <c r="AB857" t="s">
        <v>16</v>
      </c>
      <c r="AC857" t="s">
        <v>69</v>
      </c>
      <c r="AD857" t="s">
        <v>1583</v>
      </c>
    </row>
    <row r="858" spans="1:30" x14ac:dyDescent="0.25">
      <c r="A858" t="s">
        <v>1435</v>
      </c>
      <c r="B858">
        <v>44896</v>
      </c>
      <c r="C858">
        <v>44900</v>
      </c>
      <c r="D858" t="s">
        <v>481</v>
      </c>
      <c r="E858">
        <v>3460</v>
      </c>
      <c r="F858">
        <v>136</v>
      </c>
      <c r="G858">
        <v>0</v>
      </c>
      <c r="H858">
        <v>35</v>
      </c>
      <c r="I858">
        <v>0</v>
      </c>
      <c r="J858">
        <v>53</v>
      </c>
      <c r="K858">
        <v>0</v>
      </c>
      <c r="L858">
        <v>0</v>
      </c>
      <c r="M858">
        <v>0</v>
      </c>
      <c r="N858">
        <v>1</v>
      </c>
      <c r="O858">
        <v>0</v>
      </c>
      <c r="P858">
        <v>36</v>
      </c>
      <c r="Q858">
        <v>13</v>
      </c>
      <c r="R858">
        <v>9</v>
      </c>
      <c r="S858">
        <v>35</v>
      </c>
      <c r="T858">
        <v>1</v>
      </c>
      <c r="U858">
        <v>5</v>
      </c>
      <c r="V858">
        <v>6</v>
      </c>
      <c r="W858">
        <v>7</v>
      </c>
      <c r="X858">
        <v>7</v>
      </c>
      <c r="Y858">
        <v>37</v>
      </c>
      <c r="Z858">
        <v>8</v>
      </c>
      <c r="AA858" t="s">
        <v>482</v>
      </c>
      <c r="AB858" t="s">
        <v>387</v>
      </c>
      <c r="AC858" t="s">
        <v>448</v>
      </c>
      <c r="AD858" t="s">
        <v>449</v>
      </c>
    </row>
    <row r="859" spans="1:30" x14ac:dyDescent="0.25">
      <c r="A859" t="s">
        <v>1435</v>
      </c>
      <c r="B859">
        <v>44896</v>
      </c>
      <c r="C859">
        <v>44900</v>
      </c>
      <c r="D859" t="s">
        <v>67</v>
      </c>
      <c r="E859">
        <v>5341</v>
      </c>
      <c r="F859">
        <v>136</v>
      </c>
      <c r="G859">
        <v>32</v>
      </c>
      <c r="H859">
        <v>48</v>
      </c>
      <c r="I859">
        <v>7</v>
      </c>
      <c r="J859">
        <v>36</v>
      </c>
      <c r="K859">
        <v>0</v>
      </c>
      <c r="L859">
        <v>1</v>
      </c>
      <c r="M859">
        <v>2</v>
      </c>
      <c r="N859">
        <v>2</v>
      </c>
      <c r="O859">
        <v>58</v>
      </c>
      <c r="P859">
        <v>59</v>
      </c>
      <c r="Q859">
        <v>81</v>
      </c>
      <c r="R859">
        <v>34</v>
      </c>
      <c r="S859">
        <v>120</v>
      </c>
      <c r="T859">
        <v>5</v>
      </c>
      <c r="U859">
        <v>6</v>
      </c>
      <c r="V859">
        <v>4</v>
      </c>
      <c r="W859">
        <v>6</v>
      </c>
      <c r="X859">
        <v>5</v>
      </c>
      <c r="Y859">
        <v>126</v>
      </c>
      <c r="Z859">
        <v>6</v>
      </c>
      <c r="AA859" t="s">
        <v>68</v>
      </c>
      <c r="AB859" t="s">
        <v>16</v>
      </c>
      <c r="AC859" t="s">
        <v>69</v>
      </c>
      <c r="AD859" t="s">
        <v>1583</v>
      </c>
    </row>
    <row r="860" spans="1:30" x14ac:dyDescent="0.25">
      <c r="A860" t="s">
        <v>1435</v>
      </c>
      <c r="B860">
        <v>44896</v>
      </c>
      <c r="C860">
        <v>44900</v>
      </c>
      <c r="D860" t="s">
        <v>137</v>
      </c>
      <c r="E860">
        <v>5334</v>
      </c>
      <c r="F860">
        <v>208</v>
      </c>
      <c r="G860">
        <v>21</v>
      </c>
      <c r="H860">
        <v>132</v>
      </c>
      <c r="I860">
        <v>0</v>
      </c>
      <c r="J860">
        <v>83</v>
      </c>
      <c r="K860">
        <v>2</v>
      </c>
      <c r="L860">
        <v>2</v>
      </c>
      <c r="M860">
        <v>9</v>
      </c>
      <c r="N860">
        <v>7</v>
      </c>
      <c r="O860">
        <v>23</v>
      </c>
      <c r="P860">
        <v>130</v>
      </c>
      <c r="Q860">
        <v>99</v>
      </c>
      <c r="R860">
        <v>87</v>
      </c>
      <c r="S860">
        <v>178</v>
      </c>
      <c r="T860">
        <v>14</v>
      </c>
      <c r="U860">
        <v>33</v>
      </c>
      <c r="V860">
        <v>37</v>
      </c>
      <c r="W860">
        <v>35</v>
      </c>
      <c r="X860">
        <v>39</v>
      </c>
      <c r="Y860">
        <v>184</v>
      </c>
      <c r="Z860">
        <v>41</v>
      </c>
      <c r="AA860" t="s">
        <v>138</v>
      </c>
      <c r="AB860" t="s">
        <v>16</v>
      </c>
      <c r="AC860" t="s">
        <v>127</v>
      </c>
      <c r="AD860" t="s">
        <v>128</v>
      </c>
    </row>
    <row r="861" spans="1:30" x14ac:dyDescent="0.25">
      <c r="A861" t="s">
        <v>1435</v>
      </c>
      <c r="B861">
        <v>44896</v>
      </c>
      <c r="C861">
        <v>44900</v>
      </c>
      <c r="D861" t="s">
        <v>412</v>
      </c>
      <c r="E861">
        <v>4055</v>
      </c>
      <c r="F861">
        <v>116</v>
      </c>
      <c r="G861">
        <v>2</v>
      </c>
      <c r="H861">
        <v>70</v>
      </c>
      <c r="I861">
        <v>0</v>
      </c>
      <c r="J861">
        <v>45</v>
      </c>
      <c r="K861">
        <v>0</v>
      </c>
      <c r="L861">
        <v>0</v>
      </c>
      <c r="M861">
        <v>0</v>
      </c>
      <c r="N861">
        <v>13</v>
      </c>
      <c r="O861">
        <v>50</v>
      </c>
      <c r="P861">
        <v>69</v>
      </c>
      <c r="Q861">
        <v>51</v>
      </c>
      <c r="R861">
        <v>30</v>
      </c>
      <c r="S861">
        <v>74</v>
      </c>
      <c r="T861">
        <v>28</v>
      </c>
      <c r="U861">
        <v>23</v>
      </c>
      <c r="V861">
        <v>32</v>
      </c>
      <c r="W861">
        <v>29</v>
      </c>
      <c r="X861">
        <v>31</v>
      </c>
      <c r="Y861">
        <v>75</v>
      </c>
      <c r="Z861">
        <v>32</v>
      </c>
      <c r="AA861" t="s">
        <v>413</v>
      </c>
      <c r="AB861" t="s">
        <v>387</v>
      </c>
      <c r="AC861" t="s">
        <v>389</v>
      </c>
      <c r="AD861" t="s">
        <v>390</v>
      </c>
    </row>
    <row r="862" spans="1:30" x14ac:dyDescent="0.25">
      <c r="A862" t="s">
        <v>1435</v>
      </c>
      <c r="B862">
        <v>44896</v>
      </c>
      <c r="C862">
        <v>44900</v>
      </c>
      <c r="D862" t="s">
        <v>142</v>
      </c>
      <c r="E862">
        <v>9574</v>
      </c>
      <c r="F862">
        <v>365</v>
      </c>
      <c r="G862">
        <v>15</v>
      </c>
      <c r="H862">
        <v>124</v>
      </c>
      <c r="I862">
        <v>4</v>
      </c>
      <c r="J862">
        <v>151</v>
      </c>
      <c r="K862">
        <v>11</v>
      </c>
      <c r="L862">
        <v>13</v>
      </c>
      <c r="M862">
        <v>19</v>
      </c>
      <c r="N862">
        <v>40</v>
      </c>
      <c r="O862">
        <v>60</v>
      </c>
      <c r="P862">
        <v>129</v>
      </c>
      <c r="Q862">
        <v>84</v>
      </c>
      <c r="R862">
        <v>75</v>
      </c>
      <c r="S862">
        <v>137</v>
      </c>
      <c r="T862">
        <v>52</v>
      </c>
      <c r="U862">
        <v>53</v>
      </c>
      <c r="V862">
        <v>59</v>
      </c>
      <c r="W862">
        <v>55</v>
      </c>
      <c r="X862">
        <v>57</v>
      </c>
      <c r="Y862">
        <v>138</v>
      </c>
      <c r="Z862">
        <v>60</v>
      </c>
      <c r="AA862" t="s">
        <v>143</v>
      </c>
      <c r="AB862" t="s">
        <v>16</v>
      </c>
      <c r="AC862" t="s">
        <v>127</v>
      </c>
      <c r="AD862" t="s">
        <v>128</v>
      </c>
    </row>
    <row r="863" spans="1:30" x14ac:dyDescent="0.25">
      <c r="A863" t="s">
        <v>1435</v>
      </c>
      <c r="B863">
        <v>44896</v>
      </c>
      <c r="C863">
        <v>44900</v>
      </c>
      <c r="D863" t="s">
        <v>555</v>
      </c>
      <c r="E863">
        <v>5247</v>
      </c>
      <c r="F863">
        <v>218</v>
      </c>
      <c r="G863">
        <v>11</v>
      </c>
      <c r="H863">
        <v>88</v>
      </c>
      <c r="I863">
        <v>0</v>
      </c>
      <c r="J863">
        <v>74</v>
      </c>
      <c r="K863">
        <v>19</v>
      </c>
      <c r="L863">
        <v>2</v>
      </c>
      <c r="M863">
        <v>13</v>
      </c>
      <c r="N863">
        <v>42</v>
      </c>
      <c r="O863">
        <v>10</v>
      </c>
      <c r="P863">
        <v>132</v>
      </c>
      <c r="Q863">
        <v>102</v>
      </c>
      <c r="R863">
        <v>81</v>
      </c>
      <c r="S863">
        <v>134</v>
      </c>
      <c r="T863">
        <v>52</v>
      </c>
      <c r="U863">
        <v>48</v>
      </c>
      <c r="V863">
        <v>56</v>
      </c>
      <c r="W863">
        <v>56</v>
      </c>
      <c r="X863">
        <v>53</v>
      </c>
      <c r="Y863">
        <v>134</v>
      </c>
      <c r="Z863">
        <v>56</v>
      </c>
      <c r="AA863" t="s">
        <v>1450</v>
      </c>
      <c r="AB863" t="s">
        <v>387</v>
      </c>
      <c r="AC863" t="s">
        <v>508</v>
      </c>
      <c r="AD863" t="s">
        <v>509</v>
      </c>
    </row>
    <row r="864" spans="1:30" x14ac:dyDescent="0.25">
      <c r="A864" t="s">
        <v>1435</v>
      </c>
      <c r="B864">
        <v>44896</v>
      </c>
      <c r="C864">
        <v>44900</v>
      </c>
      <c r="D864" t="s">
        <v>515</v>
      </c>
      <c r="E864">
        <v>4543</v>
      </c>
      <c r="F864">
        <v>210</v>
      </c>
      <c r="G864">
        <v>56</v>
      </c>
      <c r="H864">
        <v>62</v>
      </c>
      <c r="I864">
        <v>0</v>
      </c>
      <c r="J864">
        <v>102</v>
      </c>
      <c r="K864">
        <v>0</v>
      </c>
      <c r="L864">
        <v>2</v>
      </c>
      <c r="M864">
        <v>4</v>
      </c>
      <c r="N864">
        <v>27</v>
      </c>
      <c r="O864">
        <v>8</v>
      </c>
      <c r="P864">
        <v>64</v>
      </c>
      <c r="Q864">
        <v>43</v>
      </c>
      <c r="R864">
        <v>38</v>
      </c>
      <c r="S864">
        <v>63</v>
      </c>
      <c r="T864">
        <v>29</v>
      </c>
      <c r="U864">
        <v>44</v>
      </c>
      <c r="V864">
        <v>47</v>
      </c>
      <c r="W864">
        <v>47</v>
      </c>
      <c r="X864">
        <v>46</v>
      </c>
      <c r="Y864">
        <v>64</v>
      </c>
      <c r="Z864">
        <v>47</v>
      </c>
      <c r="AA864" t="s">
        <v>1598</v>
      </c>
      <c r="AB864" t="s">
        <v>387</v>
      </c>
      <c r="AC864" t="s">
        <v>508</v>
      </c>
      <c r="AD864" t="s">
        <v>509</v>
      </c>
    </row>
    <row r="865" spans="1:30" x14ac:dyDescent="0.25">
      <c r="A865" t="s">
        <v>1435</v>
      </c>
      <c r="B865">
        <v>44896</v>
      </c>
      <c r="C865">
        <v>44900</v>
      </c>
      <c r="D865" t="s">
        <v>501</v>
      </c>
      <c r="E865">
        <v>2915</v>
      </c>
      <c r="F865">
        <v>120</v>
      </c>
      <c r="G865">
        <v>43</v>
      </c>
      <c r="H865">
        <v>54</v>
      </c>
      <c r="I865">
        <v>0</v>
      </c>
      <c r="J865">
        <v>47</v>
      </c>
      <c r="K865">
        <v>3</v>
      </c>
      <c r="L865">
        <v>3</v>
      </c>
      <c r="M865">
        <v>23</v>
      </c>
      <c r="N865">
        <v>25</v>
      </c>
      <c r="O865">
        <v>43</v>
      </c>
      <c r="P865">
        <v>53</v>
      </c>
      <c r="Q865">
        <v>42</v>
      </c>
      <c r="R865">
        <v>37</v>
      </c>
      <c r="S865">
        <v>52</v>
      </c>
      <c r="T865">
        <v>26</v>
      </c>
      <c r="U865">
        <v>21</v>
      </c>
      <c r="V865">
        <v>27</v>
      </c>
      <c r="W865">
        <v>24</v>
      </c>
      <c r="X865">
        <v>26</v>
      </c>
      <c r="Y865">
        <v>54</v>
      </c>
      <c r="Z865">
        <v>27</v>
      </c>
      <c r="AA865" t="s">
        <v>502</v>
      </c>
      <c r="AB865" t="s">
        <v>387</v>
      </c>
      <c r="AC865" t="s">
        <v>448</v>
      </c>
      <c r="AD865" t="s">
        <v>449</v>
      </c>
    </row>
    <row r="866" spans="1:30" x14ac:dyDescent="0.25">
      <c r="A866" t="s">
        <v>1435</v>
      </c>
      <c r="B866">
        <v>44896</v>
      </c>
      <c r="C866">
        <v>44900</v>
      </c>
      <c r="D866" t="s">
        <v>571</v>
      </c>
      <c r="E866">
        <v>3275</v>
      </c>
      <c r="F866">
        <v>151</v>
      </c>
      <c r="G866">
        <v>0</v>
      </c>
      <c r="H866">
        <v>47</v>
      </c>
      <c r="I866">
        <v>0</v>
      </c>
      <c r="J866">
        <v>47</v>
      </c>
      <c r="K866">
        <v>0</v>
      </c>
      <c r="L866">
        <v>0</v>
      </c>
      <c r="M866">
        <v>0</v>
      </c>
      <c r="N866">
        <v>0</v>
      </c>
      <c r="O866">
        <v>25</v>
      </c>
      <c r="P866">
        <v>74</v>
      </c>
      <c r="Q866">
        <v>50</v>
      </c>
      <c r="R866">
        <v>33</v>
      </c>
      <c r="S866">
        <v>74</v>
      </c>
      <c r="T866">
        <v>13</v>
      </c>
      <c r="U866">
        <v>19</v>
      </c>
      <c r="V866">
        <v>21</v>
      </c>
      <c r="W866">
        <v>20</v>
      </c>
      <c r="X866">
        <v>19</v>
      </c>
      <c r="Y866">
        <v>74</v>
      </c>
      <c r="Z866">
        <v>21</v>
      </c>
      <c r="AA866" t="s">
        <v>572</v>
      </c>
      <c r="AB866" t="s">
        <v>387</v>
      </c>
      <c r="AC866" t="s">
        <v>508</v>
      </c>
      <c r="AD866" t="s">
        <v>509</v>
      </c>
    </row>
    <row r="867" spans="1:30" x14ac:dyDescent="0.25">
      <c r="A867" t="s">
        <v>1435</v>
      </c>
      <c r="B867">
        <v>44896</v>
      </c>
      <c r="C867">
        <v>44900</v>
      </c>
      <c r="D867" t="s">
        <v>513</v>
      </c>
      <c r="E867">
        <v>9742</v>
      </c>
      <c r="F867">
        <v>417</v>
      </c>
      <c r="G867">
        <v>0</v>
      </c>
      <c r="H867">
        <v>217</v>
      </c>
      <c r="I867">
        <v>0</v>
      </c>
      <c r="J867">
        <v>108</v>
      </c>
      <c r="K867">
        <v>21</v>
      </c>
      <c r="L867">
        <v>39</v>
      </c>
      <c r="M867">
        <v>0</v>
      </c>
      <c r="N867">
        <v>75</v>
      </c>
      <c r="O867">
        <v>80</v>
      </c>
      <c r="P867">
        <v>217</v>
      </c>
      <c r="Q867">
        <v>170</v>
      </c>
      <c r="R867">
        <v>125</v>
      </c>
      <c r="S867">
        <v>218</v>
      </c>
      <c r="T867">
        <v>76</v>
      </c>
      <c r="U867">
        <v>72</v>
      </c>
      <c r="V867">
        <v>85</v>
      </c>
      <c r="W867">
        <v>86</v>
      </c>
      <c r="X867">
        <v>82</v>
      </c>
      <c r="Y867">
        <v>218</v>
      </c>
      <c r="Z867">
        <v>87</v>
      </c>
      <c r="AA867" t="s">
        <v>514</v>
      </c>
      <c r="AB867" t="s">
        <v>387</v>
      </c>
      <c r="AC867" t="s">
        <v>508</v>
      </c>
      <c r="AD867" t="s">
        <v>509</v>
      </c>
    </row>
    <row r="868" spans="1:30" x14ac:dyDescent="0.25">
      <c r="A868" t="s">
        <v>1435</v>
      </c>
      <c r="B868">
        <v>44896</v>
      </c>
      <c r="C868">
        <v>44900</v>
      </c>
      <c r="D868" t="s">
        <v>166</v>
      </c>
      <c r="E868">
        <v>5415</v>
      </c>
      <c r="F868">
        <v>145</v>
      </c>
      <c r="G868">
        <v>0</v>
      </c>
      <c r="H868">
        <v>69</v>
      </c>
      <c r="I868">
        <v>0</v>
      </c>
      <c r="J868">
        <v>64</v>
      </c>
      <c r="K868">
        <v>5</v>
      </c>
      <c r="L868">
        <v>8</v>
      </c>
      <c r="M868">
        <v>2</v>
      </c>
      <c r="N868">
        <v>32</v>
      </c>
      <c r="O868">
        <v>19</v>
      </c>
      <c r="P868">
        <v>68</v>
      </c>
      <c r="Q868">
        <v>41</v>
      </c>
      <c r="R868">
        <v>40</v>
      </c>
      <c r="S868">
        <v>69</v>
      </c>
      <c r="T868">
        <v>32</v>
      </c>
      <c r="U868">
        <v>28</v>
      </c>
      <c r="V868">
        <v>36</v>
      </c>
      <c r="W868">
        <v>35</v>
      </c>
      <c r="X868">
        <v>35</v>
      </c>
      <c r="Y868">
        <v>69</v>
      </c>
      <c r="Z868">
        <v>36</v>
      </c>
      <c r="AA868" t="s">
        <v>167</v>
      </c>
      <c r="AB868" t="s">
        <v>16</v>
      </c>
      <c r="AC868" t="s">
        <v>168</v>
      </c>
      <c r="AD868" t="s">
        <v>1473</v>
      </c>
    </row>
    <row r="869" spans="1:30" x14ac:dyDescent="0.25">
      <c r="A869" t="s">
        <v>1435</v>
      </c>
      <c r="B869">
        <v>44927</v>
      </c>
      <c r="C869">
        <v>44929</v>
      </c>
      <c r="D869" t="s">
        <v>940</v>
      </c>
      <c r="E869">
        <v>9802</v>
      </c>
      <c r="F869">
        <v>455</v>
      </c>
      <c r="G869">
        <v>0</v>
      </c>
      <c r="H869">
        <v>152</v>
      </c>
      <c r="I869">
        <v>2</v>
      </c>
      <c r="J869">
        <v>86</v>
      </c>
      <c r="K869">
        <v>9</v>
      </c>
      <c r="L869">
        <v>0</v>
      </c>
      <c r="M869">
        <v>1</v>
      </c>
      <c r="N869">
        <v>50</v>
      </c>
      <c r="O869">
        <v>17</v>
      </c>
      <c r="P869">
        <v>159</v>
      </c>
      <c r="Q869">
        <v>125</v>
      </c>
      <c r="R869">
        <v>68</v>
      </c>
      <c r="S869">
        <v>172</v>
      </c>
      <c r="T869">
        <v>51</v>
      </c>
      <c r="U869">
        <v>46</v>
      </c>
      <c r="V869">
        <v>52</v>
      </c>
      <c r="W869">
        <v>51</v>
      </c>
      <c r="X869">
        <v>49</v>
      </c>
      <c r="Y869">
        <v>174</v>
      </c>
      <c r="Z869">
        <v>52</v>
      </c>
      <c r="AA869" t="s">
        <v>941</v>
      </c>
      <c r="AB869" t="s">
        <v>803</v>
      </c>
      <c r="AC869" t="s">
        <v>942</v>
      </c>
      <c r="AD869" t="s">
        <v>943</v>
      </c>
    </row>
    <row r="870" spans="1:30" x14ac:dyDescent="0.25">
      <c r="A870" t="s">
        <v>1435</v>
      </c>
      <c r="B870">
        <v>44927</v>
      </c>
      <c r="C870">
        <v>44929</v>
      </c>
      <c r="D870" t="s">
        <v>930</v>
      </c>
      <c r="E870">
        <v>10744</v>
      </c>
      <c r="F870">
        <v>371</v>
      </c>
      <c r="G870">
        <v>2</v>
      </c>
      <c r="H870">
        <v>186</v>
      </c>
      <c r="I870">
        <v>20</v>
      </c>
      <c r="J870">
        <v>51</v>
      </c>
      <c r="K870">
        <v>5</v>
      </c>
      <c r="L870">
        <v>9</v>
      </c>
      <c r="M870">
        <v>1</v>
      </c>
      <c r="N870">
        <v>24</v>
      </c>
      <c r="O870">
        <v>145</v>
      </c>
      <c r="P870">
        <v>200</v>
      </c>
      <c r="Q870">
        <v>141</v>
      </c>
      <c r="R870">
        <v>92</v>
      </c>
      <c r="S870">
        <v>204</v>
      </c>
      <c r="T870">
        <v>25</v>
      </c>
      <c r="U870">
        <v>27</v>
      </c>
      <c r="V870">
        <v>28</v>
      </c>
      <c r="W870">
        <v>28</v>
      </c>
      <c r="X870">
        <v>28</v>
      </c>
      <c r="Y870">
        <v>204</v>
      </c>
      <c r="Z870">
        <v>28</v>
      </c>
      <c r="AA870" t="s">
        <v>931</v>
      </c>
      <c r="AB870" t="s">
        <v>803</v>
      </c>
      <c r="AC870" t="s">
        <v>897</v>
      </c>
      <c r="AD870" t="s">
        <v>898</v>
      </c>
    </row>
    <row r="871" spans="1:30" x14ac:dyDescent="0.25">
      <c r="A871" t="s">
        <v>1435</v>
      </c>
      <c r="B871">
        <v>44927</v>
      </c>
      <c r="C871">
        <v>44929</v>
      </c>
      <c r="D871" t="s">
        <v>948</v>
      </c>
      <c r="E871">
        <v>9450</v>
      </c>
      <c r="F871">
        <v>416</v>
      </c>
      <c r="G871">
        <v>1</v>
      </c>
      <c r="H871">
        <v>82</v>
      </c>
      <c r="I871">
        <v>0</v>
      </c>
      <c r="J871">
        <v>103</v>
      </c>
      <c r="K871">
        <v>0</v>
      </c>
      <c r="L871">
        <v>0</v>
      </c>
      <c r="M871">
        <v>0</v>
      </c>
      <c r="N871">
        <v>1</v>
      </c>
      <c r="O871">
        <v>47</v>
      </c>
      <c r="P871">
        <v>117</v>
      </c>
      <c r="Q871">
        <v>74</v>
      </c>
      <c r="R871">
        <v>40</v>
      </c>
      <c r="S871">
        <v>119</v>
      </c>
      <c r="T871">
        <v>4</v>
      </c>
      <c r="U871">
        <v>29</v>
      </c>
      <c r="V871">
        <v>32</v>
      </c>
      <c r="W871">
        <v>26</v>
      </c>
      <c r="X871">
        <v>30</v>
      </c>
      <c r="Y871">
        <v>122</v>
      </c>
      <c r="Z871">
        <v>33</v>
      </c>
      <c r="AA871" t="s">
        <v>949</v>
      </c>
      <c r="AB871" t="s">
        <v>803</v>
      </c>
      <c r="AC871" t="s">
        <v>942</v>
      </c>
      <c r="AD871" t="s">
        <v>943</v>
      </c>
    </row>
    <row r="872" spans="1:30" x14ac:dyDescent="0.25">
      <c r="A872" t="s">
        <v>1435</v>
      </c>
      <c r="B872">
        <v>44927</v>
      </c>
      <c r="C872">
        <v>44929</v>
      </c>
      <c r="D872" t="s">
        <v>991</v>
      </c>
      <c r="E872">
        <v>9585</v>
      </c>
      <c r="F872">
        <v>472</v>
      </c>
      <c r="G872">
        <v>2</v>
      </c>
      <c r="H872">
        <v>330</v>
      </c>
      <c r="I872">
        <v>2</v>
      </c>
      <c r="J872">
        <v>114</v>
      </c>
      <c r="K872">
        <v>2</v>
      </c>
      <c r="L872">
        <v>23</v>
      </c>
      <c r="M872">
        <v>0</v>
      </c>
      <c r="N872">
        <v>66</v>
      </c>
      <c r="O872">
        <v>219</v>
      </c>
      <c r="P872">
        <v>331</v>
      </c>
      <c r="Q872">
        <v>245</v>
      </c>
      <c r="R872">
        <v>186</v>
      </c>
      <c r="S872">
        <v>330</v>
      </c>
      <c r="T872">
        <v>77</v>
      </c>
      <c r="U872">
        <v>71</v>
      </c>
      <c r="V872">
        <v>83</v>
      </c>
      <c r="W872">
        <v>86</v>
      </c>
      <c r="X872">
        <v>79</v>
      </c>
      <c r="Y872">
        <v>334</v>
      </c>
      <c r="Z872">
        <v>86</v>
      </c>
      <c r="AA872" t="s">
        <v>992</v>
      </c>
      <c r="AB872" t="s">
        <v>803</v>
      </c>
      <c r="AC872" t="s">
        <v>942</v>
      </c>
      <c r="AD872" t="s">
        <v>943</v>
      </c>
    </row>
    <row r="873" spans="1:30" x14ac:dyDescent="0.25">
      <c r="A873" t="s">
        <v>1435</v>
      </c>
      <c r="B873">
        <v>44927</v>
      </c>
      <c r="C873">
        <v>44929</v>
      </c>
      <c r="D873" t="s">
        <v>968</v>
      </c>
      <c r="E873">
        <v>5816</v>
      </c>
      <c r="F873">
        <v>279</v>
      </c>
      <c r="G873">
        <v>61</v>
      </c>
      <c r="H873">
        <v>174</v>
      </c>
      <c r="I873">
        <v>1</v>
      </c>
      <c r="J873">
        <v>43</v>
      </c>
      <c r="K873">
        <v>4</v>
      </c>
      <c r="L873">
        <v>6</v>
      </c>
      <c r="M873">
        <v>5</v>
      </c>
      <c r="N873">
        <v>18</v>
      </c>
      <c r="O873">
        <v>72</v>
      </c>
      <c r="P873">
        <v>175</v>
      </c>
      <c r="Q873">
        <v>142</v>
      </c>
      <c r="R873">
        <v>96</v>
      </c>
      <c r="S873">
        <v>174</v>
      </c>
      <c r="T873">
        <v>19</v>
      </c>
      <c r="U873">
        <v>18</v>
      </c>
      <c r="V873">
        <v>19</v>
      </c>
      <c r="W873">
        <v>19</v>
      </c>
      <c r="X873">
        <v>17</v>
      </c>
      <c r="Y873">
        <v>175</v>
      </c>
      <c r="Z873">
        <v>19</v>
      </c>
      <c r="AA873" t="s">
        <v>969</v>
      </c>
      <c r="AB873" t="s">
        <v>803</v>
      </c>
      <c r="AC873" t="s">
        <v>942</v>
      </c>
      <c r="AD873" t="s">
        <v>943</v>
      </c>
    </row>
    <row r="874" spans="1:30" x14ac:dyDescent="0.25">
      <c r="A874" t="s">
        <v>1435</v>
      </c>
      <c r="B874">
        <v>44927</v>
      </c>
      <c r="C874">
        <v>44929</v>
      </c>
      <c r="D874" t="s">
        <v>996</v>
      </c>
      <c r="E874">
        <v>14568</v>
      </c>
      <c r="F874">
        <v>565</v>
      </c>
      <c r="G874">
        <v>0</v>
      </c>
      <c r="H874">
        <v>412</v>
      </c>
      <c r="I874">
        <v>7</v>
      </c>
      <c r="J874">
        <v>146</v>
      </c>
      <c r="K874">
        <v>11</v>
      </c>
      <c r="L874">
        <v>33</v>
      </c>
      <c r="M874">
        <v>2</v>
      </c>
      <c r="N874">
        <v>92</v>
      </c>
      <c r="O874">
        <v>235</v>
      </c>
      <c r="P874">
        <v>410</v>
      </c>
      <c r="Q874">
        <v>244</v>
      </c>
      <c r="R874">
        <v>177</v>
      </c>
      <c r="S874">
        <v>411</v>
      </c>
      <c r="T874">
        <v>122</v>
      </c>
      <c r="U874">
        <v>110</v>
      </c>
      <c r="V874">
        <v>124</v>
      </c>
      <c r="W874">
        <v>111</v>
      </c>
      <c r="X874">
        <v>122</v>
      </c>
      <c r="Y874">
        <v>413</v>
      </c>
      <c r="Z874">
        <v>124</v>
      </c>
      <c r="AA874" t="s">
        <v>997</v>
      </c>
      <c r="AB874" t="s">
        <v>803</v>
      </c>
      <c r="AC874" t="s">
        <v>998</v>
      </c>
      <c r="AD874" t="s">
        <v>999</v>
      </c>
    </row>
    <row r="875" spans="1:30" x14ac:dyDescent="0.25">
      <c r="A875" t="s">
        <v>1435</v>
      </c>
      <c r="B875">
        <v>44927</v>
      </c>
      <c r="C875">
        <v>44929</v>
      </c>
      <c r="D875" t="s">
        <v>924</v>
      </c>
      <c r="E875">
        <v>5932</v>
      </c>
      <c r="F875">
        <v>214</v>
      </c>
      <c r="G875">
        <v>31</v>
      </c>
      <c r="H875">
        <v>135</v>
      </c>
      <c r="I875">
        <v>2</v>
      </c>
      <c r="J875">
        <v>48</v>
      </c>
      <c r="K875">
        <v>9</v>
      </c>
      <c r="L875">
        <v>3</v>
      </c>
      <c r="M875">
        <v>2</v>
      </c>
      <c r="N875">
        <v>17</v>
      </c>
      <c r="O875">
        <v>94</v>
      </c>
      <c r="P875">
        <v>136</v>
      </c>
      <c r="Q875">
        <v>70</v>
      </c>
      <c r="R875">
        <v>78</v>
      </c>
      <c r="S875">
        <v>136</v>
      </c>
      <c r="T875">
        <v>27</v>
      </c>
      <c r="U875">
        <v>30</v>
      </c>
      <c r="V875">
        <v>35</v>
      </c>
      <c r="W875">
        <v>35</v>
      </c>
      <c r="X875">
        <v>32</v>
      </c>
      <c r="Y875">
        <v>136</v>
      </c>
      <c r="Z875">
        <v>36</v>
      </c>
      <c r="AA875" t="s">
        <v>925</v>
      </c>
      <c r="AB875" t="s">
        <v>803</v>
      </c>
      <c r="AC875" t="s">
        <v>897</v>
      </c>
      <c r="AD875" t="s">
        <v>898</v>
      </c>
    </row>
    <row r="876" spans="1:30" x14ac:dyDescent="0.25">
      <c r="A876" t="s">
        <v>1435</v>
      </c>
      <c r="B876">
        <v>44927</v>
      </c>
      <c r="C876">
        <v>44929</v>
      </c>
      <c r="D876" t="s">
        <v>903</v>
      </c>
      <c r="E876">
        <v>15719</v>
      </c>
      <c r="F876">
        <v>557</v>
      </c>
      <c r="G876">
        <v>22</v>
      </c>
      <c r="H876">
        <v>336</v>
      </c>
      <c r="I876">
        <v>1</v>
      </c>
      <c r="J876">
        <v>72</v>
      </c>
      <c r="K876">
        <v>3</v>
      </c>
      <c r="L876">
        <v>0</v>
      </c>
      <c r="M876">
        <v>6</v>
      </c>
      <c r="N876">
        <v>50</v>
      </c>
      <c r="O876">
        <v>46</v>
      </c>
      <c r="P876">
        <v>335</v>
      </c>
      <c r="Q876">
        <v>324</v>
      </c>
      <c r="R876">
        <v>173</v>
      </c>
      <c r="S876">
        <v>336</v>
      </c>
      <c r="T876">
        <v>50</v>
      </c>
      <c r="U876">
        <v>51</v>
      </c>
      <c r="V876">
        <v>52</v>
      </c>
      <c r="W876">
        <v>49</v>
      </c>
      <c r="X876">
        <v>51</v>
      </c>
      <c r="Y876">
        <v>337</v>
      </c>
      <c r="Z876">
        <v>52</v>
      </c>
      <c r="AA876" t="s">
        <v>904</v>
      </c>
      <c r="AB876" t="s">
        <v>803</v>
      </c>
      <c r="AC876" t="s">
        <v>1451</v>
      </c>
      <c r="AD876" t="s">
        <v>1452</v>
      </c>
    </row>
    <row r="877" spans="1:30" x14ac:dyDescent="0.25">
      <c r="A877" t="s">
        <v>1435</v>
      </c>
      <c r="B877">
        <v>44927</v>
      </c>
      <c r="C877">
        <v>44929</v>
      </c>
      <c r="D877" t="s">
        <v>973</v>
      </c>
      <c r="E877">
        <v>4820</v>
      </c>
      <c r="F877">
        <v>232</v>
      </c>
      <c r="G877">
        <v>0</v>
      </c>
      <c r="H877">
        <v>137</v>
      </c>
      <c r="I877">
        <v>0</v>
      </c>
      <c r="J877">
        <v>41</v>
      </c>
      <c r="K877">
        <v>7</v>
      </c>
      <c r="L877">
        <v>4</v>
      </c>
      <c r="M877">
        <v>0</v>
      </c>
      <c r="N877">
        <v>27</v>
      </c>
      <c r="O877">
        <v>64</v>
      </c>
      <c r="P877">
        <v>140</v>
      </c>
      <c r="Q877">
        <v>127</v>
      </c>
      <c r="R877">
        <v>92</v>
      </c>
      <c r="S877">
        <v>141</v>
      </c>
      <c r="T877">
        <v>35</v>
      </c>
      <c r="U877">
        <v>34</v>
      </c>
      <c r="V877">
        <v>37</v>
      </c>
      <c r="W877">
        <v>37</v>
      </c>
      <c r="X877">
        <v>36</v>
      </c>
      <c r="Y877">
        <v>141</v>
      </c>
      <c r="Z877">
        <v>37</v>
      </c>
      <c r="AA877" t="s">
        <v>974</v>
      </c>
      <c r="AB877" t="s">
        <v>803</v>
      </c>
      <c r="AC877" t="s">
        <v>942</v>
      </c>
      <c r="AD877" t="s">
        <v>943</v>
      </c>
    </row>
    <row r="878" spans="1:30" x14ac:dyDescent="0.25">
      <c r="A878" t="s">
        <v>1435</v>
      </c>
      <c r="B878">
        <v>44927</v>
      </c>
      <c r="C878">
        <v>44929</v>
      </c>
      <c r="D878" t="s">
        <v>959</v>
      </c>
      <c r="E878">
        <v>8023</v>
      </c>
      <c r="F878">
        <v>308</v>
      </c>
      <c r="G878">
        <v>1</v>
      </c>
      <c r="H878">
        <v>91</v>
      </c>
      <c r="I878">
        <v>1</v>
      </c>
      <c r="J878">
        <v>70</v>
      </c>
      <c r="K878">
        <v>9</v>
      </c>
      <c r="L878">
        <v>1</v>
      </c>
      <c r="M878">
        <v>2</v>
      </c>
      <c r="N878">
        <v>32</v>
      </c>
      <c r="O878">
        <v>9</v>
      </c>
      <c r="P878">
        <v>103</v>
      </c>
      <c r="Q878">
        <v>80</v>
      </c>
      <c r="R878">
        <v>50</v>
      </c>
      <c r="S878">
        <v>108</v>
      </c>
      <c r="T878">
        <v>31</v>
      </c>
      <c r="U878">
        <v>32</v>
      </c>
      <c r="V878">
        <v>33</v>
      </c>
      <c r="W878">
        <v>32</v>
      </c>
      <c r="X878">
        <v>30</v>
      </c>
      <c r="Y878">
        <v>110</v>
      </c>
      <c r="Z878">
        <v>34</v>
      </c>
      <c r="AA878" t="s">
        <v>960</v>
      </c>
      <c r="AB878" t="s">
        <v>803</v>
      </c>
      <c r="AC878" t="s">
        <v>942</v>
      </c>
      <c r="AD878" t="s">
        <v>943</v>
      </c>
    </row>
    <row r="879" spans="1:30" x14ac:dyDescent="0.25">
      <c r="A879" t="s">
        <v>1435</v>
      </c>
      <c r="B879">
        <v>44927</v>
      </c>
      <c r="C879">
        <v>44929</v>
      </c>
      <c r="D879" t="s">
        <v>157</v>
      </c>
      <c r="E879">
        <v>5624</v>
      </c>
      <c r="F879">
        <v>137</v>
      </c>
      <c r="G879">
        <v>0</v>
      </c>
      <c r="H879">
        <v>75</v>
      </c>
      <c r="I879">
        <v>0</v>
      </c>
      <c r="J879">
        <v>57</v>
      </c>
      <c r="K879">
        <v>7</v>
      </c>
      <c r="L879">
        <v>0</v>
      </c>
      <c r="M879">
        <v>1</v>
      </c>
      <c r="N879">
        <v>3</v>
      </c>
      <c r="O879">
        <v>4</v>
      </c>
      <c r="P879">
        <v>74</v>
      </c>
      <c r="Q879">
        <v>56</v>
      </c>
      <c r="R879">
        <v>27</v>
      </c>
      <c r="S879">
        <v>76</v>
      </c>
      <c r="T879">
        <v>7</v>
      </c>
      <c r="U879">
        <v>43</v>
      </c>
      <c r="V879">
        <v>46</v>
      </c>
      <c r="W879">
        <v>44</v>
      </c>
      <c r="X879">
        <v>44</v>
      </c>
      <c r="Y879">
        <v>76</v>
      </c>
      <c r="Z879">
        <v>47</v>
      </c>
      <c r="AA879" t="s">
        <v>158</v>
      </c>
      <c r="AB879" t="s">
        <v>16</v>
      </c>
      <c r="AC879" t="s">
        <v>127</v>
      </c>
      <c r="AD879" t="s">
        <v>128</v>
      </c>
    </row>
    <row r="880" spans="1:30" x14ac:dyDescent="0.25">
      <c r="A880" t="s">
        <v>1435</v>
      </c>
      <c r="B880">
        <v>44927</v>
      </c>
      <c r="C880">
        <v>44929</v>
      </c>
      <c r="D880" t="s">
        <v>826</v>
      </c>
      <c r="E880">
        <v>6351</v>
      </c>
      <c r="F880">
        <v>212</v>
      </c>
      <c r="G880">
        <v>160</v>
      </c>
      <c r="H880">
        <v>179</v>
      </c>
      <c r="I880">
        <v>0</v>
      </c>
      <c r="J880">
        <v>19</v>
      </c>
      <c r="K880">
        <v>13</v>
      </c>
      <c r="L880">
        <v>0</v>
      </c>
      <c r="M880">
        <v>6</v>
      </c>
      <c r="N880">
        <v>18</v>
      </c>
      <c r="O880">
        <v>158</v>
      </c>
      <c r="P880">
        <v>179</v>
      </c>
      <c r="Q880">
        <v>158</v>
      </c>
      <c r="R880">
        <v>91</v>
      </c>
      <c r="S880">
        <v>179</v>
      </c>
      <c r="T880">
        <v>18</v>
      </c>
      <c r="U880">
        <v>18</v>
      </c>
      <c r="V880">
        <v>18</v>
      </c>
      <c r="W880">
        <v>18</v>
      </c>
      <c r="X880">
        <v>18</v>
      </c>
      <c r="Y880">
        <v>179</v>
      </c>
      <c r="Z880">
        <v>18</v>
      </c>
      <c r="AA880" t="s">
        <v>827</v>
      </c>
      <c r="AB880" t="s">
        <v>803</v>
      </c>
      <c r="AC880" t="s">
        <v>805</v>
      </c>
      <c r="AD880" t="s">
        <v>806</v>
      </c>
    </row>
    <row r="881" spans="1:30" x14ac:dyDescent="0.25">
      <c r="A881" t="s">
        <v>1435</v>
      </c>
      <c r="B881">
        <v>44927</v>
      </c>
      <c r="C881">
        <v>44929</v>
      </c>
      <c r="D881" t="s">
        <v>887</v>
      </c>
      <c r="E881">
        <v>6554</v>
      </c>
      <c r="F881">
        <v>291</v>
      </c>
      <c r="G881">
        <v>1</v>
      </c>
      <c r="H881">
        <v>135</v>
      </c>
      <c r="I881">
        <v>1</v>
      </c>
      <c r="J881">
        <v>86</v>
      </c>
      <c r="K881">
        <v>21</v>
      </c>
      <c r="L881">
        <v>1</v>
      </c>
      <c r="M881">
        <v>1</v>
      </c>
      <c r="N881">
        <v>33</v>
      </c>
      <c r="O881">
        <v>123</v>
      </c>
      <c r="P881">
        <v>140</v>
      </c>
      <c r="Q881">
        <v>63</v>
      </c>
      <c r="R881">
        <v>57</v>
      </c>
      <c r="S881">
        <v>142</v>
      </c>
      <c r="T881">
        <v>36</v>
      </c>
      <c r="U881">
        <v>23</v>
      </c>
      <c r="V881">
        <v>36</v>
      </c>
      <c r="W881">
        <v>28</v>
      </c>
      <c r="X881">
        <v>37</v>
      </c>
      <c r="Y881">
        <v>142</v>
      </c>
      <c r="Z881">
        <v>37</v>
      </c>
      <c r="AA881" t="s">
        <v>888</v>
      </c>
      <c r="AB881" t="s">
        <v>803</v>
      </c>
      <c r="AC881" t="s">
        <v>849</v>
      </c>
      <c r="AD881" t="s">
        <v>850</v>
      </c>
    </row>
    <row r="882" spans="1:30" x14ac:dyDescent="0.25">
      <c r="A882" t="s">
        <v>1435</v>
      </c>
      <c r="B882">
        <v>44927</v>
      </c>
      <c r="C882">
        <v>44929</v>
      </c>
      <c r="D882" t="s">
        <v>876</v>
      </c>
      <c r="E882">
        <v>15659</v>
      </c>
      <c r="F882">
        <v>567</v>
      </c>
      <c r="G882">
        <v>10</v>
      </c>
      <c r="H882">
        <v>327</v>
      </c>
      <c r="I882">
        <v>0</v>
      </c>
      <c r="J882">
        <v>124</v>
      </c>
      <c r="K882">
        <v>1</v>
      </c>
      <c r="L882">
        <v>1</v>
      </c>
      <c r="M882">
        <v>0</v>
      </c>
      <c r="N882">
        <v>3</v>
      </c>
      <c r="O882">
        <v>24</v>
      </c>
      <c r="P882">
        <v>343</v>
      </c>
      <c r="Q882">
        <v>238</v>
      </c>
      <c r="R882">
        <v>126</v>
      </c>
      <c r="S882">
        <v>349</v>
      </c>
      <c r="T882">
        <v>56</v>
      </c>
      <c r="U882">
        <v>55</v>
      </c>
      <c r="V882">
        <v>57</v>
      </c>
      <c r="W882">
        <v>48</v>
      </c>
      <c r="X882">
        <v>57</v>
      </c>
      <c r="Y882">
        <v>349</v>
      </c>
      <c r="Z882">
        <v>57</v>
      </c>
      <c r="AA882" t="s">
        <v>877</v>
      </c>
      <c r="AB882" t="s">
        <v>803</v>
      </c>
      <c r="AC882" t="s">
        <v>1451</v>
      </c>
      <c r="AD882" t="s">
        <v>1452</v>
      </c>
    </row>
    <row r="883" spans="1:30" x14ac:dyDescent="0.25">
      <c r="A883" t="s">
        <v>1435</v>
      </c>
      <c r="B883">
        <v>44927</v>
      </c>
      <c r="C883">
        <v>44929</v>
      </c>
      <c r="D883" t="s">
        <v>462</v>
      </c>
      <c r="E883">
        <v>3254</v>
      </c>
      <c r="F883">
        <v>107</v>
      </c>
      <c r="G883">
        <v>0</v>
      </c>
      <c r="H883">
        <v>66</v>
      </c>
      <c r="I883">
        <v>0</v>
      </c>
      <c r="J883">
        <v>79</v>
      </c>
      <c r="K883">
        <v>1</v>
      </c>
      <c r="L883">
        <v>0</v>
      </c>
      <c r="M883">
        <v>0</v>
      </c>
      <c r="N883">
        <v>54</v>
      </c>
      <c r="O883">
        <v>2</v>
      </c>
      <c r="P883">
        <v>67</v>
      </c>
      <c r="Q883">
        <v>30</v>
      </c>
      <c r="R883">
        <v>25</v>
      </c>
      <c r="S883">
        <v>67</v>
      </c>
      <c r="T883">
        <v>57</v>
      </c>
      <c r="U883">
        <v>43</v>
      </c>
      <c r="V883">
        <v>60</v>
      </c>
      <c r="W883">
        <v>54</v>
      </c>
      <c r="X883">
        <v>56</v>
      </c>
      <c r="Y883">
        <v>67</v>
      </c>
      <c r="Z883">
        <v>60</v>
      </c>
      <c r="AA883" t="s">
        <v>463</v>
      </c>
      <c r="AB883" t="s">
        <v>387</v>
      </c>
      <c r="AC883" t="s">
        <v>448</v>
      </c>
      <c r="AD883" t="s">
        <v>449</v>
      </c>
    </row>
    <row r="884" spans="1:30" x14ac:dyDescent="0.25">
      <c r="A884" t="s">
        <v>1435</v>
      </c>
      <c r="B884">
        <v>44927</v>
      </c>
      <c r="C884">
        <v>44929</v>
      </c>
      <c r="D884" t="s">
        <v>560</v>
      </c>
      <c r="E884">
        <v>5365</v>
      </c>
      <c r="F884">
        <v>234</v>
      </c>
      <c r="G884">
        <v>17</v>
      </c>
      <c r="H884">
        <v>190</v>
      </c>
      <c r="I884">
        <v>5</v>
      </c>
      <c r="J884">
        <v>80</v>
      </c>
      <c r="K884">
        <v>24</v>
      </c>
      <c r="L884">
        <v>17</v>
      </c>
      <c r="M884">
        <v>31</v>
      </c>
      <c r="N884">
        <v>68</v>
      </c>
      <c r="O884">
        <v>50</v>
      </c>
      <c r="P884">
        <v>192</v>
      </c>
      <c r="Q884">
        <v>145</v>
      </c>
      <c r="R884">
        <v>82</v>
      </c>
      <c r="S884">
        <v>192</v>
      </c>
      <c r="T884">
        <v>68</v>
      </c>
      <c r="U884">
        <v>73</v>
      </c>
      <c r="V884">
        <v>74</v>
      </c>
      <c r="W884">
        <v>74</v>
      </c>
      <c r="X884">
        <v>70</v>
      </c>
      <c r="Y884">
        <v>192</v>
      </c>
      <c r="Z884">
        <v>74</v>
      </c>
      <c r="AA884" t="s">
        <v>561</v>
      </c>
      <c r="AB884" t="s">
        <v>387</v>
      </c>
      <c r="AC884" t="s">
        <v>508</v>
      </c>
      <c r="AD884" t="s">
        <v>509</v>
      </c>
    </row>
    <row r="885" spans="1:30" x14ac:dyDescent="0.25">
      <c r="A885" t="s">
        <v>1435</v>
      </c>
      <c r="B885">
        <v>44927</v>
      </c>
      <c r="C885">
        <v>44929</v>
      </c>
      <c r="D885" t="s">
        <v>425</v>
      </c>
      <c r="E885">
        <v>3528</v>
      </c>
      <c r="F885">
        <v>130</v>
      </c>
      <c r="G885">
        <v>2</v>
      </c>
      <c r="H885">
        <v>101</v>
      </c>
      <c r="I885">
        <v>0</v>
      </c>
      <c r="J885">
        <v>52</v>
      </c>
      <c r="K885">
        <v>1</v>
      </c>
      <c r="L885">
        <v>4</v>
      </c>
      <c r="M885">
        <v>0</v>
      </c>
      <c r="N885">
        <v>7</v>
      </c>
      <c r="O885">
        <v>58</v>
      </c>
      <c r="P885">
        <v>99</v>
      </c>
      <c r="Q885">
        <v>76</v>
      </c>
      <c r="R885">
        <v>48</v>
      </c>
      <c r="S885">
        <v>100</v>
      </c>
      <c r="T885">
        <v>16</v>
      </c>
      <c r="U885">
        <v>22</v>
      </c>
      <c r="V885">
        <v>22</v>
      </c>
      <c r="W885">
        <v>25</v>
      </c>
      <c r="X885">
        <v>26</v>
      </c>
      <c r="Y885">
        <v>101</v>
      </c>
      <c r="Z885">
        <v>26</v>
      </c>
      <c r="AA885" t="s">
        <v>426</v>
      </c>
      <c r="AB885" t="s">
        <v>387</v>
      </c>
      <c r="AC885" t="s">
        <v>508</v>
      </c>
      <c r="AD885" t="s">
        <v>509</v>
      </c>
    </row>
    <row r="886" spans="1:30" x14ac:dyDescent="0.25">
      <c r="A886" t="s">
        <v>1435</v>
      </c>
      <c r="B886">
        <v>44927</v>
      </c>
      <c r="C886">
        <v>44929</v>
      </c>
      <c r="D886" t="s">
        <v>152</v>
      </c>
      <c r="E886">
        <v>4005</v>
      </c>
      <c r="F886">
        <v>94</v>
      </c>
      <c r="G886">
        <v>1</v>
      </c>
      <c r="H886">
        <v>69</v>
      </c>
      <c r="I886">
        <v>0</v>
      </c>
      <c r="J886">
        <v>23</v>
      </c>
      <c r="K886">
        <v>5</v>
      </c>
      <c r="L886">
        <v>2</v>
      </c>
      <c r="M886">
        <v>1</v>
      </c>
      <c r="N886">
        <v>21</v>
      </c>
      <c r="O886">
        <v>7</v>
      </c>
      <c r="P886">
        <v>69</v>
      </c>
      <c r="Q886">
        <v>46</v>
      </c>
      <c r="R886">
        <v>40</v>
      </c>
      <c r="S886">
        <v>69</v>
      </c>
      <c r="T886">
        <v>22</v>
      </c>
      <c r="U886">
        <v>19</v>
      </c>
      <c r="V886">
        <v>22</v>
      </c>
      <c r="W886">
        <v>17</v>
      </c>
      <c r="X886">
        <v>20</v>
      </c>
      <c r="Y886">
        <v>69</v>
      </c>
      <c r="Z886">
        <v>22</v>
      </c>
      <c r="AA886" t="s">
        <v>153</v>
      </c>
      <c r="AB886" t="s">
        <v>16</v>
      </c>
      <c r="AC886" t="s">
        <v>127</v>
      </c>
      <c r="AD886" t="s">
        <v>128</v>
      </c>
    </row>
    <row r="887" spans="1:30" x14ac:dyDescent="0.25">
      <c r="A887" t="s">
        <v>1435</v>
      </c>
      <c r="B887">
        <v>44927</v>
      </c>
      <c r="C887">
        <v>44929</v>
      </c>
      <c r="D887" t="s">
        <v>395</v>
      </c>
      <c r="E887">
        <v>3984</v>
      </c>
      <c r="F887">
        <v>110</v>
      </c>
      <c r="G887">
        <v>16</v>
      </c>
      <c r="H887">
        <v>21</v>
      </c>
      <c r="I887">
        <v>0</v>
      </c>
      <c r="J887">
        <v>45</v>
      </c>
      <c r="K887">
        <v>0</v>
      </c>
      <c r="L887">
        <v>3</v>
      </c>
      <c r="M887">
        <v>3</v>
      </c>
      <c r="N887">
        <v>2</v>
      </c>
      <c r="O887">
        <v>16</v>
      </c>
      <c r="P887">
        <v>21</v>
      </c>
      <c r="Q887">
        <v>17</v>
      </c>
      <c r="R887">
        <v>5</v>
      </c>
      <c r="S887">
        <v>23</v>
      </c>
      <c r="T887">
        <v>3</v>
      </c>
      <c r="U887">
        <v>3</v>
      </c>
      <c r="V887">
        <v>3</v>
      </c>
      <c r="W887">
        <v>3</v>
      </c>
      <c r="X887">
        <v>3</v>
      </c>
      <c r="Y887">
        <v>23</v>
      </c>
      <c r="Z887">
        <v>3</v>
      </c>
      <c r="AA887" t="s">
        <v>396</v>
      </c>
      <c r="AB887" t="s">
        <v>387</v>
      </c>
      <c r="AC887" t="s">
        <v>389</v>
      </c>
      <c r="AD887" t="s">
        <v>390</v>
      </c>
    </row>
    <row r="888" spans="1:30" x14ac:dyDescent="0.25">
      <c r="A888" t="s">
        <v>1435</v>
      </c>
      <c r="B888">
        <v>44927</v>
      </c>
      <c r="C888">
        <v>44929</v>
      </c>
      <c r="D888" t="s">
        <v>465</v>
      </c>
      <c r="E888">
        <v>3596</v>
      </c>
      <c r="F888">
        <v>163</v>
      </c>
      <c r="G888">
        <v>2</v>
      </c>
      <c r="H888">
        <v>125</v>
      </c>
      <c r="I888">
        <v>0</v>
      </c>
      <c r="J888">
        <v>50</v>
      </c>
      <c r="K888">
        <v>0</v>
      </c>
      <c r="L888">
        <v>0</v>
      </c>
      <c r="M888">
        <v>0</v>
      </c>
      <c r="N888">
        <v>20</v>
      </c>
      <c r="O888">
        <v>90</v>
      </c>
      <c r="P888">
        <v>125</v>
      </c>
      <c r="Q888">
        <v>94</v>
      </c>
      <c r="R888">
        <v>60</v>
      </c>
      <c r="S888">
        <v>124</v>
      </c>
      <c r="T888">
        <v>43</v>
      </c>
      <c r="U888">
        <v>38</v>
      </c>
      <c r="V888">
        <v>43</v>
      </c>
      <c r="W888">
        <v>41</v>
      </c>
      <c r="X888">
        <v>40</v>
      </c>
      <c r="Y888">
        <v>125</v>
      </c>
      <c r="Z888">
        <v>43</v>
      </c>
      <c r="AA888" t="s">
        <v>1474</v>
      </c>
      <c r="AB888" t="s">
        <v>387</v>
      </c>
      <c r="AC888" t="s">
        <v>448</v>
      </c>
      <c r="AD888" t="s">
        <v>449</v>
      </c>
    </row>
    <row r="889" spans="1:30" x14ac:dyDescent="0.25">
      <c r="A889" t="s">
        <v>1435</v>
      </c>
      <c r="B889">
        <v>44927</v>
      </c>
      <c r="C889">
        <v>44929</v>
      </c>
      <c r="D889" t="s">
        <v>178</v>
      </c>
      <c r="E889">
        <v>7251</v>
      </c>
      <c r="F889">
        <v>322</v>
      </c>
      <c r="G889">
        <v>50</v>
      </c>
      <c r="H889">
        <v>91</v>
      </c>
      <c r="I889">
        <v>0</v>
      </c>
      <c r="J889">
        <v>108</v>
      </c>
      <c r="K889">
        <v>6</v>
      </c>
      <c r="L889">
        <v>11</v>
      </c>
      <c r="M889">
        <v>14</v>
      </c>
      <c r="N889">
        <v>14</v>
      </c>
      <c r="O889">
        <v>60</v>
      </c>
      <c r="P889">
        <v>107</v>
      </c>
      <c r="Q889">
        <v>103</v>
      </c>
      <c r="R889">
        <v>109</v>
      </c>
      <c r="S889">
        <v>120</v>
      </c>
      <c r="T889">
        <v>35</v>
      </c>
      <c r="U889">
        <v>40</v>
      </c>
      <c r="V889">
        <v>39</v>
      </c>
      <c r="W889">
        <v>39</v>
      </c>
      <c r="X889">
        <v>40</v>
      </c>
      <c r="Y889">
        <v>121</v>
      </c>
      <c r="Z889">
        <v>40</v>
      </c>
      <c r="AA889" t="s">
        <v>179</v>
      </c>
      <c r="AB889" t="s">
        <v>16</v>
      </c>
      <c r="AC889" t="s">
        <v>168</v>
      </c>
      <c r="AD889" t="s">
        <v>1473</v>
      </c>
    </row>
    <row r="890" spans="1:30" x14ac:dyDescent="0.25">
      <c r="A890" t="s">
        <v>1435</v>
      </c>
      <c r="B890">
        <v>44927</v>
      </c>
      <c r="C890">
        <v>44929</v>
      </c>
      <c r="D890" t="s">
        <v>893</v>
      </c>
      <c r="E890">
        <v>13614</v>
      </c>
      <c r="F890">
        <v>637</v>
      </c>
      <c r="G890">
        <v>1</v>
      </c>
      <c r="H890">
        <v>273</v>
      </c>
      <c r="I890">
        <v>0</v>
      </c>
      <c r="J890">
        <v>142</v>
      </c>
      <c r="K890">
        <v>8</v>
      </c>
      <c r="L890">
        <v>0</v>
      </c>
      <c r="M890">
        <v>0</v>
      </c>
      <c r="N890">
        <v>51</v>
      </c>
      <c r="O890">
        <v>214</v>
      </c>
      <c r="P890">
        <v>273</v>
      </c>
      <c r="Q890">
        <v>170</v>
      </c>
      <c r="R890">
        <v>133</v>
      </c>
      <c r="S890">
        <v>274</v>
      </c>
      <c r="T890">
        <v>48</v>
      </c>
      <c r="U890">
        <v>43</v>
      </c>
      <c r="V890">
        <v>51</v>
      </c>
      <c r="W890">
        <v>50</v>
      </c>
      <c r="X890">
        <v>48</v>
      </c>
      <c r="Y890">
        <v>275</v>
      </c>
      <c r="Z890">
        <v>51</v>
      </c>
      <c r="AA890" t="s">
        <v>894</v>
      </c>
      <c r="AB890" t="s">
        <v>803</v>
      </c>
      <c r="AC890" t="s">
        <v>849</v>
      </c>
      <c r="AD890" t="s">
        <v>850</v>
      </c>
    </row>
    <row r="891" spans="1:30" x14ac:dyDescent="0.25">
      <c r="A891" t="s">
        <v>1435</v>
      </c>
      <c r="B891">
        <v>44927</v>
      </c>
      <c r="C891">
        <v>44929</v>
      </c>
      <c r="D891" t="s">
        <v>836</v>
      </c>
      <c r="E891">
        <v>11468</v>
      </c>
      <c r="F891">
        <v>350</v>
      </c>
      <c r="G891">
        <v>0</v>
      </c>
      <c r="H891">
        <v>178</v>
      </c>
      <c r="I891">
        <v>0</v>
      </c>
      <c r="J891">
        <v>44</v>
      </c>
      <c r="K891">
        <v>1</v>
      </c>
      <c r="L891">
        <v>0</v>
      </c>
      <c r="M891">
        <v>0</v>
      </c>
      <c r="N891">
        <v>0</v>
      </c>
      <c r="O891">
        <v>146</v>
      </c>
      <c r="P891">
        <v>178</v>
      </c>
      <c r="Q891">
        <v>149</v>
      </c>
      <c r="R891">
        <v>106</v>
      </c>
      <c r="S891">
        <v>225</v>
      </c>
      <c r="T891">
        <v>21</v>
      </c>
      <c r="U891">
        <v>18</v>
      </c>
      <c r="V891">
        <v>21</v>
      </c>
      <c r="W891">
        <v>20</v>
      </c>
      <c r="X891">
        <v>20</v>
      </c>
      <c r="Y891">
        <v>230</v>
      </c>
      <c r="Z891">
        <v>22</v>
      </c>
      <c r="AA891" t="s">
        <v>837</v>
      </c>
      <c r="AB891" t="s">
        <v>803</v>
      </c>
      <c r="AC891" t="s">
        <v>805</v>
      </c>
      <c r="AD891" t="s">
        <v>806</v>
      </c>
    </row>
    <row r="892" spans="1:30" x14ac:dyDescent="0.25">
      <c r="A892" t="s">
        <v>1435</v>
      </c>
      <c r="B892">
        <v>44927</v>
      </c>
      <c r="C892">
        <v>44929</v>
      </c>
      <c r="D892" t="s">
        <v>895</v>
      </c>
      <c r="E892">
        <v>7534</v>
      </c>
      <c r="F892">
        <v>316</v>
      </c>
      <c r="G892">
        <v>1</v>
      </c>
      <c r="H892">
        <v>97</v>
      </c>
      <c r="I892">
        <v>0</v>
      </c>
      <c r="J892">
        <v>45</v>
      </c>
      <c r="K892">
        <v>0</v>
      </c>
      <c r="L892">
        <v>0</v>
      </c>
      <c r="M892">
        <v>0</v>
      </c>
      <c r="N892">
        <v>0</v>
      </c>
      <c r="O892">
        <v>74</v>
      </c>
      <c r="P892">
        <v>170</v>
      </c>
      <c r="Q892">
        <v>101</v>
      </c>
      <c r="R892">
        <v>101</v>
      </c>
      <c r="S892">
        <v>169</v>
      </c>
      <c r="T892">
        <v>9</v>
      </c>
      <c r="U892">
        <v>11</v>
      </c>
      <c r="V892">
        <v>15</v>
      </c>
      <c r="W892">
        <v>13</v>
      </c>
      <c r="X892">
        <v>12</v>
      </c>
      <c r="Y892">
        <v>171</v>
      </c>
      <c r="Z892">
        <v>15</v>
      </c>
      <c r="AA892" t="s">
        <v>896</v>
      </c>
      <c r="AB892" t="s">
        <v>803</v>
      </c>
      <c r="AC892" t="s">
        <v>897</v>
      </c>
      <c r="AD892" t="s">
        <v>898</v>
      </c>
    </row>
    <row r="893" spans="1:30" x14ac:dyDescent="0.25">
      <c r="A893" t="s">
        <v>1435</v>
      </c>
      <c r="B893">
        <v>44927</v>
      </c>
      <c r="C893">
        <v>44929</v>
      </c>
      <c r="D893" t="s">
        <v>60</v>
      </c>
      <c r="E893">
        <v>4921</v>
      </c>
      <c r="F893">
        <v>208</v>
      </c>
      <c r="G893">
        <v>1</v>
      </c>
      <c r="H893">
        <v>94</v>
      </c>
      <c r="I893">
        <v>3</v>
      </c>
      <c r="J893">
        <v>122</v>
      </c>
      <c r="K893">
        <v>3</v>
      </c>
      <c r="L893">
        <v>1</v>
      </c>
      <c r="M893">
        <v>2</v>
      </c>
      <c r="N893">
        <v>6</v>
      </c>
      <c r="O893">
        <v>85</v>
      </c>
      <c r="P893">
        <v>95</v>
      </c>
      <c r="Q893">
        <v>73</v>
      </c>
      <c r="R893">
        <v>68</v>
      </c>
      <c r="S893">
        <v>96</v>
      </c>
      <c r="T893">
        <v>37</v>
      </c>
      <c r="U893">
        <v>47</v>
      </c>
      <c r="V893">
        <v>49</v>
      </c>
      <c r="W893">
        <v>47</v>
      </c>
      <c r="X893">
        <v>48</v>
      </c>
      <c r="Y893">
        <v>96</v>
      </c>
      <c r="Z893">
        <v>49</v>
      </c>
      <c r="AA893" t="s">
        <v>61</v>
      </c>
      <c r="AB893" t="s">
        <v>16</v>
      </c>
      <c r="AC893" t="s">
        <v>41</v>
      </c>
      <c r="AD893" t="s">
        <v>42</v>
      </c>
    </row>
    <row r="894" spans="1:30" x14ac:dyDescent="0.25">
      <c r="A894" t="s">
        <v>1435</v>
      </c>
      <c r="B894">
        <v>44927</v>
      </c>
      <c r="C894">
        <v>44929</v>
      </c>
      <c r="D894" t="s">
        <v>62</v>
      </c>
      <c r="E894">
        <v>5456</v>
      </c>
      <c r="F894">
        <v>154</v>
      </c>
      <c r="G894">
        <v>5</v>
      </c>
      <c r="H894">
        <v>36</v>
      </c>
      <c r="I894">
        <v>0</v>
      </c>
      <c r="J894">
        <v>68</v>
      </c>
      <c r="K894">
        <v>2</v>
      </c>
      <c r="L894">
        <v>2</v>
      </c>
      <c r="M894">
        <v>1</v>
      </c>
      <c r="N894">
        <v>10</v>
      </c>
      <c r="O894">
        <v>15</v>
      </c>
      <c r="P894">
        <v>36</v>
      </c>
      <c r="Q894">
        <v>31</v>
      </c>
      <c r="R894">
        <v>20</v>
      </c>
      <c r="S894">
        <v>36</v>
      </c>
      <c r="T894">
        <v>14</v>
      </c>
      <c r="U894">
        <v>16</v>
      </c>
      <c r="V894">
        <v>18</v>
      </c>
      <c r="W894">
        <v>18</v>
      </c>
      <c r="X894">
        <v>14</v>
      </c>
      <c r="Y894">
        <v>37</v>
      </c>
      <c r="Z894">
        <v>18</v>
      </c>
      <c r="AA894" t="s">
        <v>63</v>
      </c>
      <c r="AB894" t="s">
        <v>16</v>
      </c>
      <c r="AC894" t="s">
        <v>41</v>
      </c>
      <c r="AD894" t="s">
        <v>42</v>
      </c>
    </row>
    <row r="895" spans="1:30" x14ac:dyDescent="0.25">
      <c r="A895" t="s">
        <v>1435</v>
      </c>
      <c r="B895">
        <v>44927</v>
      </c>
      <c r="C895">
        <v>44929</v>
      </c>
      <c r="D895" t="s">
        <v>447</v>
      </c>
      <c r="E895">
        <v>3839</v>
      </c>
      <c r="F895">
        <v>113</v>
      </c>
      <c r="G895">
        <v>0</v>
      </c>
      <c r="H895">
        <v>50</v>
      </c>
      <c r="I895">
        <v>0</v>
      </c>
      <c r="J895">
        <v>14</v>
      </c>
      <c r="K895">
        <v>2</v>
      </c>
      <c r="L895">
        <v>0</v>
      </c>
      <c r="M895">
        <v>0</v>
      </c>
      <c r="N895">
        <v>5</v>
      </c>
      <c r="O895">
        <v>49</v>
      </c>
      <c r="P895">
        <v>54</v>
      </c>
      <c r="Q895">
        <v>39</v>
      </c>
      <c r="R895">
        <v>25</v>
      </c>
      <c r="S895">
        <v>54</v>
      </c>
      <c r="T895">
        <v>6</v>
      </c>
      <c r="U895">
        <v>7</v>
      </c>
      <c r="V895">
        <v>7</v>
      </c>
      <c r="W895">
        <v>7</v>
      </c>
      <c r="X895">
        <v>7</v>
      </c>
      <c r="Y895">
        <v>54</v>
      </c>
      <c r="Z895">
        <v>7</v>
      </c>
      <c r="AA895" t="s">
        <v>1529</v>
      </c>
      <c r="AB895" t="s">
        <v>387</v>
      </c>
      <c r="AC895" t="s">
        <v>448</v>
      </c>
      <c r="AD895" t="s">
        <v>449</v>
      </c>
    </row>
    <row r="896" spans="1:30" x14ac:dyDescent="0.25">
      <c r="A896" t="s">
        <v>1435</v>
      </c>
      <c r="B896">
        <v>44927</v>
      </c>
      <c r="C896">
        <v>44929</v>
      </c>
      <c r="D896" t="s">
        <v>953</v>
      </c>
      <c r="E896">
        <v>4631</v>
      </c>
      <c r="F896">
        <v>206</v>
      </c>
      <c r="G896">
        <v>2</v>
      </c>
      <c r="H896">
        <v>139</v>
      </c>
      <c r="I896">
        <v>0</v>
      </c>
      <c r="J896">
        <v>52</v>
      </c>
      <c r="K896">
        <v>2</v>
      </c>
      <c r="L896">
        <v>3</v>
      </c>
      <c r="M896">
        <v>3</v>
      </c>
      <c r="N896">
        <v>34</v>
      </c>
      <c r="O896">
        <v>35</v>
      </c>
      <c r="P896">
        <v>137</v>
      </c>
      <c r="Q896">
        <v>119</v>
      </c>
      <c r="R896">
        <v>63</v>
      </c>
      <c r="S896">
        <v>139</v>
      </c>
      <c r="T896">
        <v>45</v>
      </c>
      <c r="U896">
        <v>41</v>
      </c>
      <c r="V896">
        <v>46</v>
      </c>
      <c r="W896">
        <v>44</v>
      </c>
      <c r="X896">
        <v>44</v>
      </c>
      <c r="Y896">
        <v>140</v>
      </c>
      <c r="Z896">
        <v>46</v>
      </c>
      <c r="AA896" t="s">
        <v>954</v>
      </c>
      <c r="AB896" t="s">
        <v>803</v>
      </c>
      <c r="AC896" t="s">
        <v>942</v>
      </c>
      <c r="AD896" t="s">
        <v>943</v>
      </c>
    </row>
    <row r="897" spans="1:30" x14ac:dyDescent="0.25">
      <c r="A897" t="s">
        <v>1435</v>
      </c>
      <c r="B897">
        <v>44927</v>
      </c>
      <c r="C897">
        <v>44929</v>
      </c>
      <c r="D897" t="s">
        <v>919</v>
      </c>
      <c r="E897">
        <v>8187</v>
      </c>
      <c r="F897">
        <v>375</v>
      </c>
      <c r="G897">
        <v>11</v>
      </c>
      <c r="H897">
        <v>299</v>
      </c>
      <c r="I897">
        <v>8</v>
      </c>
      <c r="J897">
        <v>59</v>
      </c>
      <c r="K897">
        <v>11</v>
      </c>
      <c r="L897">
        <v>11</v>
      </c>
      <c r="M897">
        <v>7</v>
      </c>
      <c r="N897">
        <v>51</v>
      </c>
      <c r="O897">
        <v>78</v>
      </c>
      <c r="P897">
        <v>325</v>
      </c>
      <c r="Q897">
        <v>225</v>
      </c>
      <c r="R897">
        <v>163</v>
      </c>
      <c r="S897">
        <v>325</v>
      </c>
      <c r="T897">
        <v>51</v>
      </c>
      <c r="U897">
        <v>43</v>
      </c>
      <c r="V897">
        <v>52</v>
      </c>
      <c r="W897">
        <v>53</v>
      </c>
      <c r="X897">
        <v>54</v>
      </c>
      <c r="Y897">
        <v>327</v>
      </c>
      <c r="Z897">
        <v>56</v>
      </c>
      <c r="AA897" t="s">
        <v>920</v>
      </c>
      <c r="AB897" t="s">
        <v>803</v>
      </c>
      <c r="AC897" t="s">
        <v>897</v>
      </c>
      <c r="AD897" t="s">
        <v>898</v>
      </c>
    </row>
    <row r="898" spans="1:30" x14ac:dyDescent="0.25">
      <c r="A898" t="s">
        <v>1435</v>
      </c>
      <c r="B898">
        <v>44927</v>
      </c>
      <c r="C898">
        <v>44929</v>
      </c>
      <c r="D898" t="s">
        <v>473</v>
      </c>
      <c r="E898">
        <v>4820</v>
      </c>
      <c r="F898">
        <v>202</v>
      </c>
      <c r="G898">
        <v>0</v>
      </c>
      <c r="H898">
        <v>107</v>
      </c>
      <c r="I898">
        <v>0</v>
      </c>
      <c r="J898">
        <v>61</v>
      </c>
      <c r="K898">
        <v>2</v>
      </c>
      <c r="L898">
        <v>6</v>
      </c>
      <c r="M898">
        <v>0</v>
      </c>
      <c r="N898">
        <v>10</v>
      </c>
      <c r="O898">
        <v>87</v>
      </c>
      <c r="P898">
        <v>103</v>
      </c>
      <c r="Q898">
        <v>60</v>
      </c>
      <c r="R898">
        <v>46</v>
      </c>
      <c r="S898">
        <v>106</v>
      </c>
      <c r="T898">
        <v>32</v>
      </c>
      <c r="U898">
        <v>24</v>
      </c>
      <c r="V898">
        <v>39</v>
      </c>
      <c r="W898">
        <v>41</v>
      </c>
      <c r="X898">
        <v>41</v>
      </c>
      <c r="Y898">
        <v>107</v>
      </c>
      <c r="Z898">
        <v>47</v>
      </c>
      <c r="AA898" t="s">
        <v>474</v>
      </c>
      <c r="AB898" t="s">
        <v>387</v>
      </c>
      <c r="AC898" t="s">
        <v>448</v>
      </c>
      <c r="AD898" t="s">
        <v>449</v>
      </c>
    </row>
    <row r="899" spans="1:30" x14ac:dyDescent="0.25">
      <c r="A899" t="s">
        <v>1435</v>
      </c>
      <c r="B899">
        <v>44927</v>
      </c>
      <c r="C899">
        <v>44929</v>
      </c>
      <c r="D899" t="s">
        <v>816</v>
      </c>
      <c r="E899">
        <v>5212</v>
      </c>
      <c r="F899">
        <v>209</v>
      </c>
      <c r="G899">
        <v>2</v>
      </c>
      <c r="H899">
        <v>136</v>
      </c>
      <c r="I899">
        <v>0</v>
      </c>
      <c r="J899">
        <v>26</v>
      </c>
      <c r="K899">
        <v>9</v>
      </c>
      <c r="L899">
        <v>0</v>
      </c>
      <c r="M899">
        <v>0</v>
      </c>
      <c r="N899">
        <v>20</v>
      </c>
      <c r="O899">
        <v>83</v>
      </c>
      <c r="P899">
        <v>145</v>
      </c>
      <c r="Q899">
        <v>86</v>
      </c>
      <c r="R899">
        <v>76</v>
      </c>
      <c r="S899">
        <v>142</v>
      </c>
      <c r="T899">
        <v>20</v>
      </c>
      <c r="U899">
        <v>17</v>
      </c>
      <c r="V899">
        <v>24</v>
      </c>
      <c r="W899">
        <v>17</v>
      </c>
      <c r="X899">
        <v>23</v>
      </c>
      <c r="Y899">
        <v>146</v>
      </c>
      <c r="Z899">
        <v>24</v>
      </c>
      <c r="AA899" t="s">
        <v>817</v>
      </c>
      <c r="AB899" t="s">
        <v>803</v>
      </c>
      <c r="AC899" t="s">
        <v>805</v>
      </c>
      <c r="AD899" t="s">
        <v>806</v>
      </c>
    </row>
    <row r="900" spans="1:30" x14ac:dyDescent="0.25">
      <c r="A900" t="s">
        <v>1435</v>
      </c>
      <c r="B900">
        <v>44927</v>
      </c>
      <c r="C900">
        <v>44929</v>
      </c>
      <c r="D900" t="s">
        <v>842</v>
      </c>
      <c r="E900">
        <v>3850</v>
      </c>
      <c r="F900">
        <v>181</v>
      </c>
      <c r="G900">
        <v>6</v>
      </c>
      <c r="H900">
        <v>20</v>
      </c>
      <c r="I900">
        <v>2</v>
      </c>
      <c r="J900">
        <v>17</v>
      </c>
      <c r="K900">
        <v>0</v>
      </c>
      <c r="L900">
        <v>0</v>
      </c>
      <c r="M900">
        <v>0</v>
      </c>
      <c r="N900">
        <v>0</v>
      </c>
      <c r="O900">
        <v>15</v>
      </c>
      <c r="P900">
        <v>18</v>
      </c>
      <c r="Q900">
        <v>17</v>
      </c>
      <c r="R900">
        <v>15</v>
      </c>
      <c r="S900">
        <v>25</v>
      </c>
      <c r="T900">
        <v>0</v>
      </c>
      <c r="U900">
        <v>1</v>
      </c>
      <c r="V900">
        <v>2</v>
      </c>
      <c r="W900">
        <v>0</v>
      </c>
      <c r="X900">
        <v>1</v>
      </c>
      <c r="Y900">
        <v>25</v>
      </c>
      <c r="Z900">
        <v>2</v>
      </c>
      <c r="AA900" t="s">
        <v>843</v>
      </c>
      <c r="AB900" t="s">
        <v>803</v>
      </c>
      <c r="AC900" t="s">
        <v>805</v>
      </c>
      <c r="AD900" t="s">
        <v>806</v>
      </c>
    </row>
    <row r="901" spans="1:30" x14ac:dyDescent="0.25">
      <c r="A901" t="s">
        <v>1435</v>
      </c>
      <c r="B901">
        <v>44927</v>
      </c>
      <c r="C901">
        <v>44929</v>
      </c>
      <c r="D901" t="s">
        <v>871</v>
      </c>
      <c r="E901">
        <v>6801</v>
      </c>
      <c r="F901">
        <v>219</v>
      </c>
      <c r="G901">
        <v>3</v>
      </c>
      <c r="H901">
        <v>128</v>
      </c>
      <c r="I901">
        <v>0</v>
      </c>
      <c r="J901">
        <v>55</v>
      </c>
      <c r="K901">
        <v>2</v>
      </c>
      <c r="L901">
        <v>1</v>
      </c>
      <c r="M901">
        <v>1</v>
      </c>
      <c r="N901">
        <v>45</v>
      </c>
      <c r="O901">
        <v>103</v>
      </c>
      <c r="P901">
        <v>128</v>
      </c>
      <c r="Q901">
        <v>76</v>
      </c>
      <c r="R901">
        <v>72</v>
      </c>
      <c r="S901">
        <v>128</v>
      </c>
      <c r="T901">
        <v>45</v>
      </c>
      <c r="U901">
        <v>39</v>
      </c>
      <c r="V901">
        <v>45</v>
      </c>
      <c r="W901">
        <v>45</v>
      </c>
      <c r="X901">
        <v>45</v>
      </c>
      <c r="Y901">
        <v>128</v>
      </c>
      <c r="Z901">
        <v>45</v>
      </c>
      <c r="AA901" t="s">
        <v>872</v>
      </c>
      <c r="AB901" t="s">
        <v>803</v>
      </c>
      <c r="AC901" t="s">
        <v>849</v>
      </c>
      <c r="AD901" t="s">
        <v>850</v>
      </c>
    </row>
    <row r="902" spans="1:30" x14ac:dyDescent="0.25">
      <c r="A902" t="s">
        <v>1435</v>
      </c>
      <c r="B902">
        <v>44927</v>
      </c>
      <c r="C902">
        <v>44929</v>
      </c>
      <c r="D902" t="s">
        <v>821</v>
      </c>
      <c r="E902">
        <v>6619</v>
      </c>
      <c r="F902">
        <v>343</v>
      </c>
      <c r="G902">
        <v>7</v>
      </c>
      <c r="H902">
        <v>167</v>
      </c>
      <c r="I902">
        <v>1</v>
      </c>
      <c r="J902">
        <v>24</v>
      </c>
      <c r="K902">
        <v>0</v>
      </c>
      <c r="L902">
        <v>0</v>
      </c>
      <c r="M902">
        <v>0</v>
      </c>
      <c r="N902">
        <v>2</v>
      </c>
      <c r="O902">
        <v>68</v>
      </c>
      <c r="P902">
        <v>182</v>
      </c>
      <c r="Q902">
        <v>137</v>
      </c>
      <c r="R902">
        <v>102</v>
      </c>
      <c r="S902">
        <v>182</v>
      </c>
      <c r="T902">
        <v>20</v>
      </c>
      <c r="U902">
        <v>18</v>
      </c>
      <c r="V902">
        <v>20</v>
      </c>
      <c r="W902">
        <v>18</v>
      </c>
      <c r="X902">
        <v>20</v>
      </c>
      <c r="Y902">
        <v>183</v>
      </c>
      <c r="Z902">
        <v>20</v>
      </c>
      <c r="AA902" t="s">
        <v>822</v>
      </c>
      <c r="AB902" t="s">
        <v>803</v>
      </c>
      <c r="AC902" t="s">
        <v>805</v>
      </c>
      <c r="AD902" t="s">
        <v>806</v>
      </c>
    </row>
    <row r="903" spans="1:30" x14ac:dyDescent="0.25">
      <c r="A903" t="s">
        <v>1435</v>
      </c>
      <c r="B903">
        <v>44927</v>
      </c>
      <c r="C903">
        <v>44929</v>
      </c>
      <c r="D903" t="s">
        <v>34</v>
      </c>
      <c r="E903">
        <v>21073</v>
      </c>
      <c r="F903">
        <v>417</v>
      </c>
      <c r="G903">
        <v>10</v>
      </c>
      <c r="H903">
        <v>281</v>
      </c>
      <c r="I903">
        <v>2</v>
      </c>
      <c r="J903">
        <v>90</v>
      </c>
      <c r="K903">
        <v>3</v>
      </c>
      <c r="L903">
        <v>5</v>
      </c>
      <c r="M903">
        <v>0</v>
      </c>
      <c r="N903">
        <v>32</v>
      </c>
      <c r="O903">
        <v>188</v>
      </c>
      <c r="P903">
        <v>287</v>
      </c>
      <c r="Q903">
        <v>198</v>
      </c>
      <c r="R903">
        <v>136</v>
      </c>
      <c r="S903">
        <v>293</v>
      </c>
      <c r="T903">
        <v>65</v>
      </c>
      <c r="U903">
        <v>61</v>
      </c>
      <c r="V903">
        <v>85</v>
      </c>
      <c r="W903">
        <v>78</v>
      </c>
      <c r="X903">
        <v>79</v>
      </c>
      <c r="Y903">
        <v>294</v>
      </c>
      <c r="Z903">
        <v>85</v>
      </c>
      <c r="AA903" t="s">
        <v>35</v>
      </c>
      <c r="AB903" t="s">
        <v>16</v>
      </c>
      <c r="AC903" t="s">
        <v>18</v>
      </c>
      <c r="AD903" t="s">
        <v>19</v>
      </c>
    </row>
    <row r="904" spans="1:30" x14ac:dyDescent="0.25">
      <c r="A904" t="s">
        <v>1435</v>
      </c>
      <c r="B904">
        <v>44927</v>
      </c>
      <c r="C904">
        <v>44929</v>
      </c>
      <c r="D904" t="s">
        <v>486</v>
      </c>
      <c r="E904">
        <v>8629</v>
      </c>
      <c r="F904">
        <v>309</v>
      </c>
      <c r="G904">
        <v>0</v>
      </c>
      <c r="H904">
        <v>108</v>
      </c>
      <c r="I904">
        <v>34</v>
      </c>
      <c r="J904">
        <v>66</v>
      </c>
      <c r="K904">
        <v>2</v>
      </c>
      <c r="L904">
        <v>2</v>
      </c>
      <c r="M904">
        <v>0</v>
      </c>
      <c r="N904">
        <v>6</v>
      </c>
      <c r="O904">
        <v>57</v>
      </c>
      <c r="P904">
        <v>110</v>
      </c>
      <c r="Q904">
        <v>53</v>
      </c>
      <c r="R904">
        <v>44</v>
      </c>
      <c r="S904">
        <v>111</v>
      </c>
      <c r="T904">
        <v>14</v>
      </c>
      <c r="U904">
        <v>15</v>
      </c>
      <c r="V904">
        <v>22</v>
      </c>
      <c r="W904">
        <v>20</v>
      </c>
      <c r="X904">
        <v>21</v>
      </c>
      <c r="Y904">
        <v>111</v>
      </c>
      <c r="Z904">
        <v>22</v>
      </c>
      <c r="AA904" t="s">
        <v>1454</v>
      </c>
      <c r="AB904" t="s">
        <v>387</v>
      </c>
      <c r="AC904" t="s">
        <v>448</v>
      </c>
      <c r="AD904" t="s">
        <v>449</v>
      </c>
    </row>
    <row r="905" spans="1:30" x14ac:dyDescent="0.25">
      <c r="A905" t="s">
        <v>1435</v>
      </c>
      <c r="B905">
        <v>44927</v>
      </c>
      <c r="C905">
        <v>44929</v>
      </c>
      <c r="D905" t="s">
        <v>1008</v>
      </c>
      <c r="E905">
        <v>28360</v>
      </c>
      <c r="F905">
        <v>620</v>
      </c>
      <c r="G905">
        <v>3</v>
      </c>
      <c r="H905">
        <v>276</v>
      </c>
      <c r="I905">
        <v>1</v>
      </c>
      <c r="J905">
        <v>94</v>
      </c>
      <c r="K905">
        <v>3</v>
      </c>
      <c r="L905">
        <v>1</v>
      </c>
      <c r="M905">
        <v>0</v>
      </c>
      <c r="N905">
        <v>3</v>
      </c>
      <c r="O905">
        <v>235</v>
      </c>
      <c r="P905">
        <v>287</v>
      </c>
      <c r="Q905">
        <v>207</v>
      </c>
      <c r="R905">
        <v>100</v>
      </c>
      <c r="S905">
        <v>291</v>
      </c>
      <c r="T905">
        <v>8</v>
      </c>
      <c r="U905">
        <v>12</v>
      </c>
      <c r="V905">
        <v>12</v>
      </c>
      <c r="W905">
        <v>11</v>
      </c>
      <c r="X905">
        <v>9</v>
      </c>
      <c r="Y905">
        <v>291</v>
      </c>
      <c r="Z905">
        <v>12</v>
      </c>
      <c r="AA905" t="s">
        <v>1009</v>
      </c>
      <c r="AB905" t="s">
        <v>803</v>
      </c>
      <c r="AC905" t="s">
        <v>998</v>
      </c>
      <c r="AD905" t="s">
        <v>999</v>
      </c>
    </row>
    <row r="906" spans="1:30" x14ac:dyDescent="0.25">
      <c r="A906" t="s">
        <v>1435</v>
      </c>
      <c r="B906">
        <v>44927</v>
      </c>
      <c r="C906">
        <v>44929</v>
      </c>
      <c r="D906" t="s">
        <v>83</v>
      </c>
      <c r="E906">
        <v>2358</v>
      </c>
      <c r="F906">
        <v>42</v>
      </c>
      <c r="G906">
        <v>1</v>
      </c>
      <c r="H906">
        <v>40</v>
      </c>
      <c r="I906">
        <v>0</v>
      </c>
      <c r="J906">
        <v>8</v>
      </c>
      <c r="K906">
        <v>0</v>
      </c>
      <c r="L906">
        <v>0</v>
      </c>
      <c r="M906">
        <v>0</v>
      </c>
      <c r="N906">
        <v>0</v>
      </c>
      <c r="O906">
        <v>1</v>
      </c>
      <c r="P906">
        <v>41</v>
      </c>
      <c r="Q906">
        <v>29</v>
      </c>
      <c r="R906">
        <v>8</v>
      </c>
      <c r="S906">
        <v>40</v>
      </c>
      <c r="T906">
        <v>0</v>
      </c>
      <c r="U906">
        <v>5</v>
      </c>
      <c r="V906">
        <v>8</v>
      </c>
      <c r="W906">
        <v>2</v>
      </c>
      <c r="X906">
        <v>7</v>
      </c>
      <c r="Y906">
        <v>41</v>
      </c>
      <c r="Z906">
        <v>8</v>
      </c>
      <c r="AA906" t="s">
        <v>84</v>
      </c>
      <c r="AB906" t="s">
        <v>16</v>
      </c>
      <c r="AC906" t="s">
        <v>69</v>
      </c>
      <c r="AD906" t="s">
        <v>1583</v>
      </c>
    </row>
    <row r="907" spans="1:30" x14ac:dyDescent="0.25">
      <c r="A907" t="s">
        <v>1435</v>
      </c>
      <c r="B907">
        <v>44927</v>
      </c>
      <c r="C907">
        <v>44929</v>
      </c>
      <c r="D907" t="s">
        <v>29</v>
      </c>
      <c r="E907">
        <v>7326</v>
      </c>
      <c r="F907">
        <v>229</v>
      </c>
      <c r="G907">
        <v>9</v>
      </c>
      <c r="H907">
        <v>147</v>
      </c>
      <c r="I907">
        <v>2</v>
      </c>
      <c r="J907">
        <v>71</v>
      </c>
      <c r="K907">
        <v>4</v>
      </c>
      <c r="L907">
        <v>5</v>
      </c>
      <c r="M907">
        <v>7</v>
      </c>
      <c r="N907">
        <v>31</v>
      </c>
      <c r="O907">
        <v>43</v>
      </c>
      <c r="P907">
        <v>147</v>
      </c>
      <c r="Q907">
        <v>115</v>
      </c>
      <c r="R907">
        <v>57</v>
      </c>
      <c r="S907">
        <v>150</v>
      </c>
      <c r="T907">
        <v>39</v>
      </c>
      <c r="U907">
        <v>54</v>
      </c>
      <c r="V907">
        <v>57</v>
      </c>
      <c r="W907">
        <v>43</v>
      </c>
      <c r="X907">
        <v>55</v>
      </c>
      <c r="Y907">
        <v>151</v>
      </c>
      <c r="Z907">
        <v>58</v>
      </c>
      <c r="AA907" t="s">
        <v>30</v>
      </c>
      <c r="AB907" t="s">
        <v>16</v>
      </c>
      <c r="AC907" t="s">
        <v>18</v>
      </c>
      <c r="AD907" t="s">
        <v>19</v>
      </c>
    </row>
    <row r="908" spans="1:30" x14ac:dyDescent="0.25">
      <c r="A908" t="s">
        <v>1435</v>
      </c>
      <c r="B908">
        <v>44927</v>
      </c>
      <c r="C908">
        <v>44929</v>
      </c>
      <c r="D908" t="s">
        <v>162</v>
      </c>
      <c r="E908">
        <v>4450</v>
      </c>
      <c r="F908">
        <v>167</v>
      </c>
      <c r="G908">
        <v>3</v>
      </c>
      <c r="H908">
        <v>103</v>
      </c>
      <c r="I908">
        <v>0</v>
      </c>
      <c r="J908">
        <v>45</v>
      </c>
      <c r="K908">
        <v>8</v>
      </c>
      <c r="L908">
        <v>0</v>
      </c>
      <c r="M908">
        <v>0</v>
      </c>
      <c r="N908">
        <v>16</v>
      </c>
      <c r="O908">
        <v>22</v>
      </c>
      <c r="P908">
        <v>104</v>
      </c>
      <c r="Q908">
        <v>71</v>
      </c>
      <c r="R908">
        <v>57</v>
      </c>
      <c r="S908">
        <v>103</v>
      </c>
      <c r="T908">
        <v>23</v>
      </c>
      <c r="U908">
        <v>22</v>
      </c>
      <c r="V908">
        <v>24</v>
      </c>
      <c r="W908">
        <v>24</v>
      </c>
      <c r="X908">
        <v>21</v>
      </c>
      <c r="Y908">
        <v>104</v>
      </c>
      <c r="Z908">
        <v>24</v>
      </c>
      <c r="AA908" t="s">
        <v>1584</v>
      </c>
      <c r="AB908" t="s">
        <v>16</v>
      </c>
      <c r="AC908" t="s">
        <v>127</v>
      </c>
      <c r="AD908" t="s">
        <v>128</v>
      </c>
    </row>
    <row r="909" spans="1:30" x14ac:dyDescent="0.25">
      <c r="A909" t="s">
        <v>1435</v>
      </c>
      <c r="B909">
        <v>44927</v>
      </c>
      <c r="C909">
        <v>44929</v>
      </c>
      <c r="D909" t="s">
        <v>831</v>
      </c>
      <c r="E909">
        <v>5375</v>
      </c>
      <c r="F909">
        <v>260</v>
      </c>
      <c r="G909">
        <v>4</v>
      </c>
      <c r="H909">
        <v>161</v>
      </c>
      <c r="I909">
        <v>0</v>
      </c>
      <c r="J909">
        <v>31</v>
      </c>
      <c r="K909">
        <v>0</v>
      </c>
      <c r="L909">
        <v>2</v>
      </c>
      <c r="M909">
        <v>0</v>
      </c>
      <c r="N909">
        <v>1</v>
      </c>
      <c r="O909">
        <v>91</v>
      </c>
      <c r="P909">
        <v>162</v>
      </c>
      <c r="Q909">
        <v>134</v>
      </c>
      <c r="R909">
        <v>93</v>
      </c>
      <c r="S909">
        <v>162</v>
      </c>
      <c r="T909">
        <v>21</v>
      </c>
      <c r="U909">
        <v>22</v>
      </c>
      <c r="V909">
        <v>23</v>
      </c>
      <c r="W909">
        <v>21</v>
      </c>
      <c r="X909">
        <v>23</v>
      </c>
      <c r="Y909">
        <v>162</v>
      </c>
      <c r="Z909">
        <v>23</v>
      </c>
      <c r="AA909" t="s">
        <v>832</v>
      </c>
      <c r="AB909" t="s">
        <v>803</v>
      </c>
      <c r="AC909" t="s">
        <v>805</v>
      </c>
      <c r="AD909" t="s">
        <v>806</v>
      </c>
    </row>
    <row r="910" spans="1:30" x14ac:dyDescent="0.25">
      <c r="A910" t="s">
        <v>1435</v>
      </c>
      <c r="B910">
        <v>44927</v>
      </c>
      <c r="C910">
        <v>44929</v>
      </c>
      <c r="D910" t="s">
        <v>908</v>
      </c>
      <c r="E910">
        <v>7646</v>
      </c>
      <c r="F910">
        <v>216</v>
      </c>
      <c r="G910">
        <v>9</v>
      </c>
      <c r="H910">
        <v>119</v>
      </c>
      <c r="I910">
        <v>2</v>
      </c>
      <c r="J910">
        <v>41</v>
      </c>
      <c r="K910">
        <v>3</v>
      </c>
      <c r="L910">
        <v>9</v>
      </c>
      <c r="M910">
        <v>1</v>
      </c>
      <c r="N910">
        <v>35</v>
      </c>
      <c r="O910">
        <v>95</v>
      </c>
      <c r="P910">
        <v>118</v>
      </c>
      <c r="Q910">
        <v>88</v>
      </c>
      <c r="R910">
        <v>71</v>
      </c>
      <c r="S910">
        <v>119</v>
      </c>
      <c r="T910">
        <v>34</v>
      </c>
      <c r="U910">
        <v>32</v>
      </c>
      <c r="V910">
        <v>35</v>
      </c>
      <c r="W910">
        <v>34</v>
      </c>
      <c r="X910">
        <v>34</v>
      </c>
      <c r="Y910">
        <v>120</v>
      </c>
      <c r="Z910">
        <v>35</v>
      </c>
      <c r="AA910" t="s">
        <v>909</v>
      </c>
      <c r="AB910" t="s">
        <v>803</v>
      </c>
      <c r="AC910" t="s">
        <v>897</v>
      </c>
      <c r="AD910" t="s">
        <v>898</v>
      </c>
    </row>
    <row r="911" spans="1:30" x14ac:dyDescent="0.25">
      <c r="A911" t="s">
        <v>1435</v>
      </c>
      <c r="B911">
        <v>44927</v>
      </c>
      <c r="C911">
        <v>44929</v>
      </c>
      <c r="D911" t="s">
        <v>859</v>
      </c>
      <c r="E911">
        <v>3398</v>
      </c>
      <c r="F911">
        <v>145</v>
      </c>
      <c r="G911">
        <v>2</v>
      </c>
      <c r="H911">
        <v>40</v>
      </c>
      <c r="I911">
        <v>0</v>
      </c>
      <c r="J911">
        <v>21</v>
      </c>
      <c r="K911">
        <v>1</v>
      </c>
      <c r="L911">
        <v>0</v>
      </c>
      <c r="M911">
        <v>0</v>
      </c>
      <c r="N911">
        <v>3</v>
      </c>
      <c r="O911">
        <v>37</v>
      </c>
      <c r="P911">
        <v>49</v>
      </c>
      <c r="Q911">
        <v>39</v>
      </c>
      <c r="R911">
        <v>18</v>
      </c>
      <c r="S911">
        <v>49</v>
      </c>
      <c r="T911">
        <v>5</v>
      </c>
      <c r="U911">
        <v>5</v>
      </c>
      <c r="V911">
        <v>6</v>
      </c>
      <c r="W911">
        <v>6</v>
      </c>
      <c r="X911">
        <v>5</v>
      </c>
      <c r="Y911">
        <v>50</v>
      </c>
      <c r="Z911">
        <v>6</v>
      </c>
      <c r="AA911" t="s">
        <v>860</v>
      </c>
      <c r="AB911" t="s">
        <v>803</v>
      </c>
      <c r="AC911" t="s">
        <v>849</v>
      </c>
      <c r="AD911" t="s">
        <v>850</v>
      </c>
    </row>
    <row r="912" spans="1:30" x14ac:dyDescent="0.25">
      <c r="A912" t="s">
        <v>1435</v>
      </c>
      <c r="B912">
        <v>44927</v>
      </c>
      <c r="C912">
        <v>44929</v>
      </c>
      <c r="D912" t="s">
        <v>865</v>
      </c>
      <c r="E912">
        <v>3141</v>
      </c>
      <c r="F912">
        <v>125</v>
      </c>
      <c r="G912">
        <v>4</v>
      </c>
      <c r="H912">
        <v>58</v>
      </c>
      <c r="I912">
        <v>1</v>
      </c>
      <c r="J912">
        <v>18</v>
      </c>
      <c r="K912">
        <v>1</v>
      </c>
      <c r="L912">
        <v>0</v>
      </c>
      <c r="M912">
        <v>0</v>
      </c>
      <c r="N912">
        <v>9</v>
      </c>
      <c r="O912">
        <v>43</v>
      </c>
      <c r="P912">
        <v>60</v>
      </c>
      <c r="Q912">
        <v>53</v>
      </c>
      <c r="R912">
        <v>32</v>
      </c>
      <c r="S912">
        <v>60</v>
      </c>
      <c r="T912">
        <v>9</v>
      </c>
      <c r="U912">
        <v>9</v>
      </c>
      <c r="V912">
        <v>10</v>
      </c>
      <c r="W912">
        <v>8</v>
      </c>
      <c r="X912">
        <v>10</v>
      </c>
      <c r="Y912">
        <v>60</v>
      </c>
      <c r="Z912">
        <v>10</v>
      </c>
      <c r="AA912" t="s">
        <v>866</v>
      </c>
      <c r="AB912" t="s">
        <v>803</v>
      </c>
      <c r="AC912" t="s">
        <v>849</v>
      </c>
      <c r="AD912" t="s">
        <v>850</v>
      </c>
    </row>
    <row r="913" spans="1:30" x14ac:dyDescent="0.25">
      <c r="A913" t="s">
        <v>1435</v>
      </c>
      <c r="B913">
        <v>44927</v>
      </c>
      <c r="C913">
        <v>44929</v>
      </c>
      <c r="D913" t="s">
        <v>847</v>
      </c>
      <c r="E913">
        <v>6440</v>
      </c>
      <c r="F913">
        <v>246</v>
      </c>
      <c r="G913">
        <v>32</v>
      </c>
      <c r="H913">
        <v>186</v>
      </c>
      <c r="I913">
        <v>0</v>
      </c>
      <c r="J913">
        <v>32</v>
      </c>
      <c r="K913">
        <v>2</v>
      </c>
      <c r="L913">
        <v>2</v>
      </c>
      <c r="M913">
        <v>7</v>
      </c>
      <c r="N913">
        <v>23</v>
      </c>
      <c r="O913">
        <v>154</v>
      </c>
      <c r="P913">
        <v>189</v>
      </c>
      <c r="Q913">
        <v>142</v>
      </c>
      <c r="R913">
        <v>95</v>
      </c>
      <c r="S913">
        <v>189</v>
      </c>
      <c r="T913">
        <v>30</v>
      </c>
      <c r="U913">
        <v>30</v>
      </c>
      <c r="V913">
        <v>30</v>
      </c>
      <c r="W913">
        <v>29</v>
      </c>
      <c r="X913">
        <v>30</v>
      </c>
      <c r="Y913">
        <v>190</v>
      </c>
      <c r="Z913">
        <v>30</v>
      </c>
      <c r="AA913" t="s">
        <v>848</v>
      </c>
      <c r="AB913" t="s">
        <v>803</v>
      </c>
      <c r="AC913" t="s">
        <v>849</v>
      </c>
      <c r="AD913" t="s">
        <v>850</v>
      </c>
    </row>
    <row r="914" spans="1:30" x14ac:dyDescent="0.25">
      <c r="A914" t="s">
        <v>1435</v>
      </c>
      <c r="B914">
        <v>44927</v>
      </c>
      <c r="C914">
        <v>44929</v>
      </c>
      <c r="D914" t="s">
        <v>854</v>
      </c>
      <c r="E914">
        <v>6733</v>
      </c>
      <c r="F914">
        <v>281</v>
      </c>
      <c r="G914">
        <v>15</v>
      </c>
      <c r="H914">
        <v>113</v>
      </c>
      <c r="I914">
        <v>2</v>
      </c>
      <c r="J914">
        <v>36</v>
      </c>
      <c r="K914">
        <v>2</v>
      </c>
      <c r="L914">
        <v>0</v>
      </c>
      <c r="M914">
        <v>2</v>
      </c>
      <c r="N914">
        <v>17</v>
      </c>
      <c r="O914">
        <v>98</v>
      </c>
      <c r="P914">
        <v>115</v>
      </c>
      <c r="Q914">
        <v>98</v>
      </c>
      <c r="R914">
        <v>67</v>
      </c>
      <c r="S914">
        <v>116</v>
      </c>
      <c r="T914">
        <v>18</v>
      </c>
      <c r="U914">
        <v>18</v>
      </c>
      <c r="V914">
        <v>18</v>
      </c>
      <c r="W914">
        <v>17</v>
      </c>
      <c r="X914">
        <v>17</v>
      </c>
      <c r="Y914">
        <v>116</v>
      </c>
      <c r="Z914">
        <v>18</v>
      </c>
      <c r="AA914" t="s">
        <v>855</v>
      </c>
      <c r="AB914" t="s">
        <v>803</v>
      </c>
      <c r="AC914" t="s">
        <v>849</v>
      </c>
      <c r="AD914" t="s">
        <v>850</v>
      </c>
    </row>
    <row r="915" spans="1:30" x14ac:dyDescent="0.25">
      <c r="A915" t="s">
        <v>1435</v>
      </c>
      <c r="B915">
        <v>44927</v>
      </c>
      <c r="C915">
        <v>44929</v>
      </c>
      <c r="D915" t="s">
        <v>881</v>
      </c>
      <c r="E915">
        <v>3591</v>
      </c>
      <c r="F915">
        <v>112</v>
      </c>
      <c r="G915">
        <v>1</v>
      </c>
      <c r="H915">
        <v>46</v>
      </c>
      <c r="I915">
        <v>0</v>
      </c>
      <c r="J915">
        <v>25</v>
      </c>
      <c r="K915">
        <v>0</v>
      </c>
      <c r="L915">
        <v>3</v>
      </c>
      <c r="M915">
        <v>0</v>
      </c>
      <c r="N915">
        <v>6</v>
      </c>
      <c r="O915">
        <v>13</v>
      </c>
      <c r="P915">
        <v>46</v>
      </c>
      <c r="Q915">
        <v>35</v>
      </c>
      <c r="R915">
        <v>25</v>
      </c>
      <c r="S915">
        <v>46</v>
      </c>
      <c r="T915">
        <v>9</v>
      </c>
      <c r="U915">
        <v>12</v>
      </c>
      <c r="V915">
        <v>13</v>
      </c>
      <c r="W915">
        <v>11</v>
      </c>
      <c r="X915">
        <v>11</v>
      </c>
      <c r="Y915">
        <v>46</v>
      </c>
      <c r="Z915">
        <v>13</v>
      </c>
      <c r="AA915" t="s">
        <v>882</v>
      </c>
      <c r="AB915" t="s">
        <v>803</v>
      </c>
      <c r="AC915" t="s">
        <v>1451</v>
      </c>
      <c r="AD915" t="s">
        <v>1452</v>
      </c>
    </row>
    <row r="916" spans="1:30" x14ac:dyDescent="0.25">
      <c r="A916" t="s">
        <v>1435</v>
      </c>
      <c r="B916">
        <v>44927</v>
      </c>
      <c r="C916">
        <v>44929</v>
      </c>
      <c r="D916" t="s">
        <v>914</v>
      </c>
      <c r="E916">
        <v>4993</v>
      </c>
      <c r="F916">
        <v>253</v>
      </c>
      <c r="G916">
        <v>2</v>
      </c>
      <c r="H916">
        <v>158</v>
      </c>
      <c r="I916">
        <v>1</v>
      </c>
      <c r="J916">
        <v>30</v>
      </c>
      <c r="K916">
        <v>3</v>
      </c>
      <c r="L916">
        <v>0</v>
      </c>
      <c r="M916">
        <v>0</v>
      </c>
      <c r="N916">
        <v>4</v>
      </c>
      <c r="O916">
        <v>129</v>
      </c>
      <c r="P916">
        <v>161</v>
      </c>
      <c r="Q916">
        <v>118</v>
      </c>
      <c r="R916">
        <v>78</v>
      </c>
      <c r="S916">
        <v>161</v>
      </c>
      <c r="T916">
        <v>7</v>
      </c>
      <c r="U916">
        <v>6</v>
      </c>
      <c r="V916">
        <v>7</v>
      </c>
      <c r="W916">
        <v>8</v>
      </c>
      <c r="X916">
        <v>8</v>
      </c>
      <c r="Y916">
        <v>162</v>
      </c>
      <c r="Z916">
        <v>8</v>
      </c>
      <c r="AA916" t="s">
        <v>915</v>
      </c>
      <c r="AB916" t="s">
        <v>803</v>
      </c>
      <c r="AC916" t="s">
        <v>897</v>
      </c>
      <c r="AD916" t="s">
        <v>898</v>
      </c>
    </row>
    <row r="917" spans="1:30" x14ac:dyDescent="0.25">
      <c r="A917" t="s">
        <v>1435</v>
      </c>
      <c r="B917">
        <v>44927</v>
      </c>
      <c r="C917">
        <v>44929</v>
      </c>
      <c r="D917" t="s">
        <v>978</v>
      </c>
      <c r="E917">
        <v>5441</v>
      </c>
      <c r="F917">
        <v>224</v>
      </c>
      <c r="G917">
        <v>0</v>
      </c>
      <c r="H917">
        <v>95</v>
      </c>
      <c r="I917">
        <v>1</v>
      </c>
      <c r="J917">
        <v>23</v>
      </c>
      <c r="K917">
        <v>1</v>
      </c>
      <c r="L917">
        <v>1</v>
      </c>
      <c r="M917">
        <v>1</v>
      </c>
      <c r="N917">
        <v>17</v>
      </c>
      <c r="O917">
        <v>20</v>
      </c>
      <c r="P917">
        <v>110</v>
      </c>
      <c r="Q917">
        <v>96</v>
      </c>
      <c r="R917">
        <v>73</v>
      </c>
      <c r="S917">
        <v>149</v>
      </c>
      <c r="T917">
        <v>21</v>
      </c>
      <c r="U917">
        <v>21</v>
      </c>
      <c r="V917">
        <v>22</v>
      </c>
      <c r="W917">
        <v>22</v>
      </c>
      <c r="X917">
        <v>19</v>
      </c>
      <c r="Y917">
        <v>153</v>
      </c>
      <c r="Z917">
        <v>22</v>
      </c>
      <c r="AA917" t="s">
        <v>979</v>
      </c>
      <c r="AB917" t="s">
        <v>803</v>
      </c>
      <c r="AC917" t="s">
        <v>942</v>
      </c>
      <c r="AD917" t="s">
        <v>943</v>
      </c>
    </row>
    <row r="918" spans="1:30" x14ac:dyDescent="0.25">
      <c r="A918" t="s">
        <v>1435</v>
      </c>
      <c r="B918">
        <v>44927</v>
      </c>
      <c r="C918">
        <v>44929</v>
      </c>
      <c r="D918" t="s">
        <v>980</v>
      </c>
      <c r="E918">
        <v>10950</v>
      </c>
      <c r="F918">
        <v>672</v>
      </c>
      <c r="G918">
        <v>3</v>
      </c>
      <c r="H918">
        <v>564</v>
      </c>
      <c r="I918">
        <v>3</v>
      </c>
      <c r="J918">
        <v>97</v>
      </c>
      <c r="K918">
        <v>4</v>
      </c>
      <c r="L918">
        <v>10</v>
      </c>
      <c r="M918">
        <v>4</v>
      </c>
      <c r="N918">
        <v>63</v>
      </c>
      <c r="O918">
        <v>375</v>
      </c>
      <c r="P918">
        <v>564</v>
      </c>
      <c r="Q918">
        <v>259</v>
      </c>
      <c r="R918">
        <v>250</v>
      </c>
      <c r="S918">
        <v>558</v>
      </c>
      <c r="T918">
        <v>78</v>
      </c>
      <c r="U918">
        <v>67</v>
      </c>
      <c r="V918">
        <v>81</v>
      </c>
      <c r="W918">
        <v>77</v>
      </c>
      <c r="X918">
        <v>75</v>
      </c>
      <c r="Y918">
        <v>566</v>
      </c>
      <c r="Z918">
        <v>81</v>
      </c>
      <c r="AA918" t="s">
        <v>981</v>
      </c>
      <c r="AB918" t="s">
        <v>803</v>
      </c>
      <c r="AC918" t="s">
        <v>942</v>
      </c>
      <c r="AD918" t="s">
        <v>943</v>
      </c>
    </row>
    <row r="919" spans="1:30" x14ac:dyDescent="0.25">
      <c r="A919" t="s">
        <v>1435</v>
      </c>
      <c r="B919">
        <v>44927</v>
      </c>
      <c r="C919">
        <v>44929</v>
      </c>
      <c r="D919" t="s">
        <v>1010</v>
      </c>
      <c r="E919">
        <v>10902</v>
      </c>
      <c r="F919">
        <v>416</v>
      </c>
      <c r="G919">
        <v>82</v>
      </c>
      <c r="H919">
        <v>163</v>
      </c>
      <c r="I919">
        <v>0</v>
      </c>
      <c r="J919">
        <v>52</v>
      </c>
      <c r="K919">
        <v>0</v>
      </c>
      <c r="L919">
        <v>1</v>
      </c>
      <c r="M919">
        <v>6</v>
      </c>
      <c r="N919">
        <v>6</v>
      </c>
      <c r="O919">
        <v>97</v>
      </c>
      <c r="P919">
        <v>169</v>
      </c>
      <c r="Q919">
        <v>122</v>
      </c>
      <c r="R919">
        <v>94</v>
      </c>
      <c r="S919">
        <v>169</v>
      </c>
      <c r="T919">
        <v>11</v>
      </c>
      <c r="U919">
        <v>12</v>
      </c>
      <c r="V919">
        <v>15</v>
      </c>
      <c r="W919">
        <v>14</v>
      </c>
      <c r="X919">
        <v>15</v>
      </c>
      <c r="Y919">
        <v>169</v>
      </c>
      <c r="Z919">
        <v>15</v>
      </c>
      <c r="AA919" t="s">
        <v>1011</v>
      </c>
      <c r="AB919" t="s">
        <v>803</v>
      </c>
      <c r="AC919" t="s">
        <v>998</v>
      </c>
      <c r="AD919" t="s">
        <v>999</v>
      </c>
    </row>
    <row r="920" spans="1:30" x14ac:dyDescent="0.25">
      <c r="A920" t="s">
        <v>1435</v>
      </c>
      <c r="B920">
        <v>44927</v>
      </c>
      <c r="C920">
        <v>44929</v>
      </c>
      <c r="D920" t="s">
        <v>965</v>
      </c>
      <c r="E920">
        <v>7904</v>
      </c>
      <c r="F920">
        <v>351</v>
      </c>
      <c r="G920">
        <v>2</v>
      </c>
      <c r="H920">
        <v>214</v>
      </c>
      <c r="I920">
        <v>0</v>
      </c>
      <c r="J920">
        <v>65</v>
      </c>
      <c r="K920">
        <v>8</v>
      </c>
      <c r="L920">
        <v>20</v>
      </c>
      <c r="M920">
        <v>3</v>
      </c>
      <c r="N920">
        <v>25</v>
      </c>
      <c r="O920">
        <v>61</v>
      </c>
      <c r="P920">
        <v>232</v>
      </c>
      <c r="Q920">
        <v>159</v>
      </c>
      <c r="R920">
        <v>97</v>
      </c>
      <c r="S920">
        <v>229</v>
      </c>
      <c r="T920">
        <v>44</v>
      </c>
      <c r="U920">
        <v>43</v>
      </c>
      <c r="V920">
        <v>51</v>
      </c>
      <c r="W920">
        <v>48</v>
      </c>
      <c r="X920">
        <v>51</v>
      </c>
      <c r="Y920">
        <v>232</v>
      </c>
      <c r="Z920">
        <v>51</v>
      </c>
      <c r="AA920" t="s">
        <v>966</v>
      </c>
      <c r="AB920" t="s">
        <v>803</v>
      </c>
      <c r="AC920" t="s">
        <v>942</v>
      </c>
      <c r="AD920" t="s">
        <v>943</v>
      </c>
    </row>
    <row r="921" spans="1:30" x14ac:dyDescent="0.25">
      <c r="A921" t="s">
        <v>1435</v>
      </c>
      <c r="B921">
        <v>44927</v>
      </c>
      <c r="C921">
        <v>44929</v>
      </c>
      <c r="D921" t="s">
        <v>929</v>
      </c>
      <c r="E921">
        <v>5016</v>
      </c>
      <c r="F921">
        <v>193</v>
      </c>
      <c r="G921">
        <v>0</v>
      </c>
      <c r="H921">
        <v>163</v>
      </c>
      <c r="I921">
        <v>0</v>
      </c>
      <c r="J921">
        <v>19</v>
      </c>
      <c r="K921">
        <v>1</v>
      </c>
      <c r="L921">
        <v>1</v>
      </c>
      <c r="M921">
        <v>0</v>
      </c>
      <c r="N921">
        <v>6</v>
      </c>
      <c r="O921">
        <v>66</v>
      </c>
      <c r="P921">
        <v>164</v>
      </c>
      <c r="Q921">
        <v>72</v>
      </c>
      <c r="R921">
        <v>72</v>
      </c>
      <c r="S921">
        <v>161</v>
      </c>
      <c r="T921">
        <v>9</v>
      </c>
      <c r="U921">
        <v>12</v>
      </c>
      <c r="V921">
        <v>14</v>
      </c>
      <c r="W921">
        <v>10</v>
      </c>
      <c r="X921">
        <v>13</v>
      </c>
      <c r="Y921">
        <v>164</v>
      </c>
      <c r="Z921">
        <v>14</v>
      </c>
    </row>
    <row r="922" spans="1:30" x14ac:dyDescent="0.25">
      <c r="A922" t="s">
        <v>1435</v>
      </c>
      <c r="B922">
        <v>44927</v>
      </c>
      <c r="C922">
        <v>44929</v>
      </c>
      <c r="D922" t="s">
        <v>801</v>
      </c>
      <c r="E922">
        <v>7145</v>
      </c>
      <c r="F922">
        <v>350</v>
      </c>
      <c r="G922">
        <v>8</v>
      </c>
      <c r="H922">
        <v>125</v>
      </c>
      <c r="I922">
        <v>0</v>
      </c>
      <c r="J922">
        <v>41</v>
      </c>
      <c r="K922">
        <v>5</v>
      </c>
      <c r="L922">
        <v>0</v>
      </c>
      <c r="M922">
        <v>2</v>
      </c>
      <c r="N922">
        <v>14</v>
      </c>
      <c r="O922">
        <v>99</v>
      </c>
      <c r="P922">
        <v>159</v>
      </c>
      <c r="Q922">
        <v>107</v>
      </c>
      <c r="R922">
        <v>93</v>
      </c>
      <c r="S922">
        <v>162</v>
      </c>
      <c r="T922">
        <v>18</v>
      </c>
      <c r="U922">
        <v>20</v>
      </c>
      <c r="V922">
        <v>25</v>
      </c>
      <c r="W922">
        <v>24</v>
      </c>
      <c r="X922">
        <v>24</v>
      </c>
      <c r="Y922">
        <v>162</v>
      </c>
      <c r="Z922">
        <v>25</v>
      </c>
      <c r="AA922" t="s">
        <v>802</v>
      </c>
      <c r="AB922" t="s">
        <v>803</v>
      </c>
      <c r="AC922" t="s">
        <v>805</v>
      </c>
      <c r="AD922" t="s">
        <v>806</v>
      </c>
    </row>
    <row r="923" spans="1:30" x14ac:dyDescent="0.25">
      <c r="A923" t="s">
        <v>1435</v>
      </c>
      <c r="B923">
        <v>44927</v>
      </c>
      <c r="C923">
        <v>44929</v>
      </c>
      <c r="D923" t="s">
        <v>173</v>
      </c>
      <c r="E923">
        <v>20724</v>
      </c>
      <c r="F923">
        <v>878</v>
      </c>
      <c r="G923">
        <v>20</v>
      </c>
      <c r="H923">
        <v>339</v>
      </c>
      <c r="I923">
        <v>4</v>
      </c>
      <c r="J923">
        <v>437</v>
      </c>
      <c r="K923">
        <v>64</v>
      </c>
      <c r="L923">
        <v>20</v>
      </c>
      <c r="M923">
        <v>11</v>
      </c>
      <c r="N923">
        <v>57</v>
      </c>
      <c r="O923">
        <v>236</v>
      </c>
      <c r="P923">
        <v>380</v>
      </c>
      <c r="Q923">
        <v>290</v>
      </c>
      <c r="R923">
        <v>229</v>
      </c>
      <c r="S923">
        <v>391</v>
      </c>
      <c r="T923">
        <v>255</v>
      </c>
      <c r="U923">
        <v>228</v>
      </c>
      <c r="V923">
        <v>276</v>
      </c>
      <c r="W923">
        <v>262</v>
      </c>
      <c r="X923">
        <v>265</v>
      </c>
      <c r="Y923">
        <v>394</v>
      </c>
      <c r="Z923">
        <v>277</v>
      </c>
      <c r="AA923" t="s">
        <v>174</v>
      </c>
      <c r="AB923" t="s">
        <v>16</v>
      </c>
      <c r="AC923" t="s">
        <v>168</v>
      </c>
      <c r="AD923" t="s">
        <v>1473</v>
      </c>
    </row>
    <row r="924" spans="1:30" x14ac:dyDescent="0.25">
      <c r="A924" t="s">
        <v>1435</v>
      </c>
      <c r="B924">
        <v>44927</v>
      </c>
      <c r="C924">
        <v>44929</v>
      </c>
      <c r="D924" t="s">
        <v>400</v>
      </c>
      <c r="E924">
        <v>6583</v>
      </c>
      <c r="F924">
        <v>323</v>
      </c>
      <c r="G924">
        <v>20</v>
      </c>
      <c r="H924">
        <v>155</v>
      </c>
      <c r="I924">
        <v>0</v>
      </c>
      <c r="J924">
        <v>101</v>
      </c>
      <c r="K924">
        <v>5</v>
      </c>
      <c r="L924">
        <v>2</v>
      </c>
      <c r="M924">
        <v>8</v>
      </c>
      <c r="N924">
        <v>20</v>
      </c>
      <c r="O924">
        <v>147</v>
      </c>
      <c r="P924">
        <v>171</v>
      </c>
      <c r="Q924">
        <v>127</v>
      </c>
      <c r="R924">
        <v>102</v>
      </c>
      <c r="S924">
        <v>172</v>
      </c>
      <c r="T924">
        <v>60</v>
      </c>
      <c r="U924">
        <v>63</v>
      </c>
      <c r="V924">
        <v>72</v>
      </c>
      <c r="W924">
        <v>70</v>
      </c>
      <c r="X924">
        <v>71</v>
      </c>
      <c r="Y924">
        <v>172</v>
      </c>
      <c r="Z924">
        <v>72</v>
      </c>
      <c r="AA924" t="s">
        <v>401</v>
      </c>
      <c r="AB924" t="s">
        <v>387</v>
      </c>
      <c r="AC924" t="s">
        <v>389</v>
      </c>
      <c r="AD924" t="s">
        <v>390</v>
      </c>
    </row>
    <row r="925" spans="1:30" x14ac:dyDescent="0.25">
      <c r="A925" t="s">
        <v>1435</v>
      </c>
      <c r="B925">
        <v>44927</v>
      </c>
      <c r="C925">
        <v>44929</v>
      </c>
      <c r="D925" t="s">
        <v>437</v>
      </c>
      <c r="E925">
        <v>9956</v>
      </c>
      <c r="F925">
        <v>457</v>
      </c>
      <c r="G925">
        <v>0</v>
      </c>
      <c r="H925">
        <v>256</v>
      </c>
      <c r="I925">
        <v>1</v>
      </c>
      <c r="J925">
        <v>120</v>
      </c>
      <c r="K925">
        <v>1</v>
      </c>
      <c r="L925">
        <v>1</v>
      </c>
      <c r="M925">
        <v>0</v>
      </c>
      <c r="N925">
        <v>81</v>
      </c>
      <c r="O925">
        <v>13</v>
      </c>
      <c r="P925">
        <v>274</v>
      </c>
      <c r="Q925">
        <v>192</v>
      </c>
      <c r="R925">
        <v>182</v>
      </c>
      <c r="S925">
        <v>274</v>
      </c>
      <c r="T925">
        <v>82</v>
      </c>
      <c r="U925">
        <v>80</v>
      </c>
      <c r="V925">
        <v>91</v>
      </c>
      <c r="W925">
        <v>91</v>
      </c>
      <c r="X925">
        <v>87</v>
      </c>
      <c r="Y925">
        <v>274</v>
      </c>
      <c r="Z925">
        <v>91</v>
      </c>
      <c r="AA925" t="s">
        <v>438</v>
      </c>
      <c r="AB925" t="s">
        <v>387</v>
      </c>
      <c r="AC925" t="s">
        <v>432</v>
      </c>
      <c r="AD925" t="s">
        <v>433</v>
      </c>
    </row>
    <row r="926" spans="1:30" x14ac:dyDescent="0.25">
      <c r="A926" t="s">
        <v>1435</v>
      </c>
      <c r="B926">
        <v>44927</v>
      </c>
      <c r="C926">
        <v>44929</v>
      </c>
      <c r="D926" t="s">
        <v>536</v>
      </c>
      <c r="E926">
        <v>12412</v>
      </c>
      <c r="F926">
        <v>587</v>
      </c>
      <c r="G926">
        <v>0</v>
      </c>
      <c r="H926">
        <v>286</v>
      </c>
      <c r="I926">
        <v>1</v>
      </c>
      <c r="J926">
        <v>225</v>
      </c>
      <c r="K926">
        <v>2</v>
      </c>
      <c r="L926">
        <v>2</v>
      </c>
      <c r="M926">
        <v>0</v>
      </c>
      <c r="N926">
        <v>10</v>
      </c>
      <c r="O926">
        <v>103</v>
      </c>
      <c r="P926">
        <v>290</v>
      </c>
      <c r="Q926">
        <v>218</v>
      </c>
      <c r="R926">
        <v>164</v>
      </c>
      <c r="S926">
        <v>291</v>
      </c>
      <c r="T926">
        <v>46</v>
      </c>
      <c r="U926">
        <v>133</v>
      </c>
      <c r="V926">
        <v>148</v>
      </c>
      <c r="W926">
        <v>143</v>
      </c>
      <c r="X926">
        <v>146</v>
      </c>
      <c r="Y926">
        <v>292</v>
      </c>
      <c r="Z926">
        <v>149</v>
      </c>
      <c r="AA926" t="s">
        <v>537</v>
      </c>
      <c r="AB926" t="s">
        <v>387</v>
      </c>
      <c r="AC926" t="s">
        <v>508</v>
      </c>
      <c r="AD926" t="s">
        <v>509</v>
      </c>
    </row>
    <row r="927" spans="1:30" x14ac:dyDescent="0.25">
      <c r="A927" t="s">
        <v>1435</v>
      </c>
      <c r="B927">
        <v>44927</v>
      </c>
      <c r="C927">
        <v>44929</v>
      </c>
      <c r="D927" t="s">
        <v>471</v>
      </c>
      <c r="E927">
        <v>6870</v>
      </c>
      <c r="F927">
        <v>294</v>
      </c>
      <c r="G927">
        <v>24</v>
      </c>
      <c r="H927">
        <v>172</v>
      </c>
      <c r="I927">
        <v>2</v>
      </c>
      <c r="J927">
        <v>129</v>
      </c>
      <c r="K927">
        <v>14</v>
      </c>
      <c r="L927">
        <v>21</v>
      </c>
      <c r="M927">
        <v>14</v>
      </c>
      <c r="N927">
        <v>106</v>
      </c>
      <c r="O927">
        <v>22</v>
      </c>
      <c r="P927">
        <v>173</v>
      </c>
      <c r="Q927">
        <v>106</v>
      </c>
      <c r="R927">
        <v>77</v>
      </c>
      <c r="S927">
        <v>173</v>
      </c>
      <c r="T927">
        <v>106</v>
      </c>
      <c r="U927">
        <v>81</v>
      </c>
      <c r="V927">
        <v>106</v>
      </c>
      <c r="W927">
        <v>101</v>
      </c>
      <c r="X927">
        <v>96</v>
      </c>
      <c r="Y927">
        <v>173</v>
      </c>
      <c r="Z927">
        <v>106</v>
      </c>
      <c r="AA927" t="s">
        <v>472</v>
      </c>
      <c r="AB927" t="s">
        <v>387</v>
      </c>
      <c r="AC927" t="s">
        <v>448</v>
      </c>
      <c r="AD927" t="s">
        <v>449</v>
      </c>
    </row>
    <row r="928" spans="1:30" x14ac:dyDescent="0.25">
      <c r="A928" t="s">
        <v>1435</v>
      </c>
      <c r="B928">
        <v>44927</v>
      </c>
      <c r="C928">
        <v>44929</v>
      </c>
      <c r="D928" t="s">
        <v>51</v>
      </c>
      <c r="E928">
        <v>8745</v>
      </c>
      <c r="F928">
        <v>383</v>
      </c>
      <c r="G928">
        <v>5</v>
      </c>
      <c r="H928">
        <v>170</v>
      </c>
      <c r="I928">
        <v>3</v>
      </c>
      <c r="J928">
        <v>202</v>
      </c>
      <c r="K928">
        <v>31</v>
      </c>
      <c r="L928">
        <v>22</v>
      </c>
      <c r="M928">
        <v>11</v>
      </c>
      <c r="N928">
        <v>39</v>
      </c>
      <c r="O928">
        <v>122</v>
      </c>
      <c r="P928">
        <v>170</v>
      </c>
      <c r="Q928">
        <v>123</v>
      </c>
      <c r="R928">
        <v>126</v>
      </c>
      <c r="S928">
        <v>173</v>
      </c>
      <c r="T928">
        <v>106</v>
      </c>
      <c r="U928">
        <v>99</v>
      </c>
      <c r="V928">
        <v>108</v>
      </c>
      <c r="W928">
        <v>107</v>
      </c>
      <c r="X928">
        <v>93</v>
      </c>
      <c r="Y928">
        <v>173</v>
      </c>
      <c r="Z928">
        <v>108</v>
      </c>
      <c r="AA928" t="s">
        <v>52</v>
      </c>
      <c r="AB928" t="s">
        <v>16</v>
      </c>
      <c r="AC928" t="s">
        <v>41</v>
      </c>
      <c r="AD928" t="s">
        <v>42</v>
      </c>
    </row>
    <row r="929" spans="1:30" x14ac:dyDescent="0.25">
      <c r="A929" t="s">
        <v>1435</v>
      </c>
      <c r="B929">
        <v>44927</v>
      </c>
      <c r="C929">
        <v>44929</v>
      </c>
      <c r="D929" t="s">
        <v>88</v>
      </c>
      <c r="E929">
        <v>11375</v>
      </c>
      <c r="F929">
        <v>498</v>
      </c>
      <c r="G929">
        <v>54</v>
      </c>
      <c r="H929">
        <v>367</v>
      </c>
      <c r="I929">
        <v>6</v>
      </c>
      <c r="J929">
        <v>78</v>
      </c>
      <c r="K929">
        <v>1</v>
      </c>
      <c r="L929">
        <v>1</v>
      </c>
      <c r="M929">
        <v>5</v>
      </c>
      <c r="N929">
        <v>8</v>
      </c>
      <c r="O929">
        <v>101</v>
      </c>
      <c r="P929">
        <v>382</v>
      </c>
      <c r="Q929">
        <v>266</v>
      </c>
      <c r="R929">
        <v>209</v>
      </c>
      <c r="S929">
        <v>388</v>
      </c>
      <c r="T929">
        <v>57</v>
      </c>
      <c r="U929">
        <v>61</v>
      </c>
      <c r="V929">
        <v>65</v>
      </c>
      <c r="W929">
        <v>64</v>
      </c>
      <c r="X929">
        <v>61</v>
      </c>
      <c r="Y929">
        <v>392</v>
      </c>
      <c r="Z929">
        <v>65</v>
      </c>
      <c r="AA929" t="s">
        <v>89</v>
      </c>
      <c r="AB929" t="s">
        <v>16</v>
      </c>
      <c r="AC929" t="s">
        <v>90</v>
      </c>
      <c r="AD929" t="s">
        <v>91</v>
      </c>
    </row>
    <row r="930" spans="1:30" x14ac:dyDescent="0.25">
      <c r="A930" t="s">
        <v>1435</v>
      </c>
      <c r="B930">
        <v>44927</v>
      </c>
      <c r="C930">
        <v>44929</v>
      </c>
      <c r="D930" t="s">
        <v>419</v>
      </c>
      <c r="E930">
        <v>3322</v>
      </c>
      <c r="F930">
        <v>105</v>
      </c>
      <c r="G930">
        <v>6</v>
      </c>
      <c r="H930">
        <v>88</v>
      </c>
      <c r="I930">
        <v>0</v>
      </c>
      <c r="J930">
        <v>54</v>
      </c>
      <c r="K930">
        <v>10</v>
      </c>
      <c r="L930">
        <v>1</v>
      </c>
      <c r="M930">
        <v>5</v>
      </c>
      <c r="N930">
        <v>24</v>
      </c>
      <c r="O930">
        <v>41</v>
      </c>
      <c r="P930">
        <v>88</v>
      </c>
      <c r="Q930">
        <v>65</v>
      </c>
      <c r="R930">
        <v>44</v>
      </c>
      <c r="S930">
        <v>88</v>
      </c>
      <c r="T930">
        <v>33</v>
      </c>
      <c r="U930">
        <v>43</v>
      </c>
      <c r="V930">
        <v>45</v>
      </c>
      <c r="W930">
        <v>45</v>
      </c>
      <c r="X930">
        <v>44</v>
      </c>
      <c r="Y930">
        <v>88</v>
      </c>
      <c r="Z930">
        <v>45</v>
      </c>
      <c r="AA930" t="s">
        <v>420</v>
      </c>
      <c r="AB930" t="s">
        <v>387</v>
      </c>
      <c r="AC930" t="s">
        <v>389</v>
      </c>
      <c r="AD930" t="s">
        <v>390</v>
      </c>
    </row>
    <row r="931" spans="1:30" x14ac:dyDescent="0.25">
      <c r="A931" t="s">
        <v>1435</v>
      </c>
      <c r="B931">
        <v>44927</v>
      </c>
      <c r="C931">
        <v>44929</v>
      </c>
      <c r="D931" t="s">
        <v>490</v>
      </c>
      <c r="E931">
        <v>14184</v>
      </c>
      <c r="F931">
        <v>628</v>
      </c>
      <c r="G931">
        <v>45</v>
      </c>
      <c r="H931">
        <v>363</v>
      </c>
      <c r="I931">
        <v>0</v>
      </c>
      <c r="J931">
        <v>274</v>
      </c>
      <c r="K931">
        <v>3</v>
      </c>
      <c r="L931">
        <v>46</v>
      </c>
      <c r="M931">
        <v>60</v>
      </c>
      <c r="N931">
        <v>189</v>
      </c>
      <c r="O931">
        <v>329</v>
      </c>
      <c r="P931">
        <v>363</v>
      </c>
      <c r="Q931">
        <v>238</v>
      </c>
      <c r="R931">
        <v>262</v>
      </c>
      <c r="S931">
        <v>363</v>
      </c>
      <c r="T931">
        <v>192</v>
      </c>
      <c r="U931">
        <v>158</v>
      </c>
      <c r="V931">
        <v>194</v>
      </c>
      <c r="W931">
        <v>182</v>
      </c>
      <c r="X931">
        <v>189</v>
      </c>
      <c r="Y931">
        <v>364</v>
      </c>
      <c r="Z931">
        <v>194</v>
      </c>
      <c r="AA931" t="s">
        <v>491</v>
      </c>
      <c r="AB931" t="s">
        <v>387</v>
      </c>
      <c r="AC931" t="s">
        <v>448</v>
      </c>
      <c r="AD931" t="s">
        <v>449</v>
      </c>
    </row>
    <row r="932" spans="1:30" x14ac:dyDescent="0.25">
      <c r="A932" t="s">
        <v>1435</v>
      </c>
      <c r="B932">
        <v>44927</v>
      </c>
      <c r="C932">
        <v>44929</v>
      </c>
      <c r="D932" t="s">
        <v>417</v>
      </c>
      <c r="E932">
        <v>4343</v>
      </c>
      <c r="F932">
        <v>203</v>
      </c>
      <c r="G932">
        <v>100</v>
      </c>
      <c r="H932">
        <v>122</v>
      </c>
      <c r="I932">
        <v>0</v>
      </c>
      <c r="J932">
        <v>73</v>
      </c>
      <c r="K932">
        <v>17</v>
      </c>
      <c r="L932">
        <v>40</v>
      </c>
      <c r="M932">
        <v>65</v>
      </c>
      <c r="N932">
        <v>60</v>
      </c>
      <c r="O932">
        <v>112</v>
      </c>
      <c r="P932">
        <v>123</v>
      </c>
      <c r="Q932">
        <v>96</v>
      </c>
      <c r="R932">
        <v>86</v>
      </c>
      <c r="S932">
        <v>125</v>
      </c>
      <c r="T932">
        <v>68</v>
      </c>
      <c r="U932">
        <v>68</v>
      </c>
      <c r="V932">
        <v>71</v>
      </c>
      <c r="W932">
        <v>73</v>
      </c>
      <c r="X932">
        <v>71</v>
      </c>
      <c r="Y932">
        <v>125</v>
      </c>
      <c r="Z932">
        <v>73</v>
      </c>
      <c r="AA932" t="s">
        <v>418</v>
      </c>
      <c r="AB932" t="s">
        <v>387</v>
      </c>
      <c r="AC932" t="s">
        <v>389</v>
      </c>
      <c r="AD932" t="s">
        <v>390</v>
      </c>
    </row>
    <row r="933" spans="1:30" x14ac:dyDescent="0.25">
      <c r="A933" t="s">
        <v>1435</v>
      </c>
      <c r="B933">
        <v>44927</v>
      </c>
      <c r="C933">
        <v>44929</v>
      </c>
      <c r="D933" t="s">
        <v>506</v>
      </c>
      <c r="E933">
        <v>3512</v>
      </c>
      <c r="F933">
        <v>157</v>
      </c>
      <c r="G933">
        <v>2</v>
      </c>
      <c r="H933">
        <v>122</v>
      </c>
      <c r="I933">
        <v>0</v>
      </c>
      <c r="J933">
        <v>53</v>
      </c>
      <c r="K933">
        <v>0</v>
      </c>
      <c r="L933">
        <v>1</v>
      </c>
      <c r="M933">
        <v>0</v>
      </c>
      <c r="N933">
        <v>11</v>
      </c>
      <c r="O933">
        <v>89</v>
      </c>
      <c r="P933">
        <v>127</v>
      </c>
      <c r="Q933">
        <v>93</v>
      </c>
      <c r="R933">
        <v>75</v>
      </c>
      <c r="S933">
        <v>127</v>
      </c>
      <c r="T933">
        <v>44</v>
      </c>
      <c r="U933">
        <v>42</v>
      </c>
      <c r="V933">
        <v>46</v>
      </c>
      <c r="W933">
        <v>44</v>
      </c>
      <c r="X933">
        <v>45</v>
      </c>
      <c r="Y933">
        <v>127</v>
      </c>
      <c r="Z933">
        <v>46</v>
      </c>
      <c r="AA933" t="s">
        <v>1456</v>
      </c>
      <c r="AB933" t="s">
        <v>387</v>
      </c>
      <c r="AC933" t="s">
        <v>508</v>
      </c>
      <c r="AD933" t="s">
        <v>509</v>
      </c>
    </row>
    <row r="934" spans="1:30" x14ac:dyDescent="0.25">
      <c r="A934" t="s">
        <v>1435</v>
      </c>
      <c r="B934">
        <v>44927</v>
      </c>
      <c r="C934">
        <v>44929</v>
      </c>
      <c r="D934" t="s">
        <v>132</v>
      </c>
      <c r="E934">
        <v>5782</v>
      </c>
      <c r="F934">
        <v>199</v>
      </c>
      <c r="G934">
        <v>40</v>
      </c>
      <c r="H934">
        <v>134</v>
      </c>
      <c r="I934">
        <v>0</v>
      </c>
      <c r="J934">
        <v>98</v>
      </c>
      <c r="K934">
        <v>1</v>
      </c>
      <c r="L934">
        <v>0</v>
      </c>
      <c r="M934">
        <v>25</v>
      </c>
      <c r="N934">
        <v>56</v>
      </c>
      <c r="O934">
        <v>106</v>
      </c>
      <c r="P934">
        <v>143</v>
      </c>
      <c r="Q934">
        <v>115</v>
      </c>
      <c r="R934">
        <v>105</v>
      </c>
      <c r="S934">
        <v>145</v>
      </c>
      <c r="T934">
        <v>70</v>
      </c>
      <c r="U934">
        <v>72</v>
      </c>
      <c r="V934">
        <v>77</v>
      </c>
      <c r="W934">
        <v>76</v>
      </c>
      <c r="X934">
        <v>78</v>
      </c>
      <c r="Y934">
        <v>148</v>
      </c>
      <c r="Z934">
        <v>79</v>
      </c>
      <c r="AA934" t="s">
        <v>133</v>
      </c>
      <c r="AB934" t="s">
        <v>16</v>
      </c>
      <c r="AC934" t="s">
        <v>127</v>
      </c>
      <c r="AD934" t="s">
        <v>128</v>
      </c>
    </row>
    <row r="935" spans="1:30" x14ac:dyDescent="0.25">
      <c r="A935" t="s">
        <v>1435</v>
      </c>
      <c r="B935">
        <v>44927</v>
      </c>
      <c r="C935">
        <v>44929</v>
      </c>
      <c r="D935" t="s">
        <v>95</v>
      </c>
      <c r="E935">
        <v>2119</v>
      </c>
      <c r="F935">
        <v>71</v>
      </c>
      <c r="G935">
        <v>22</v>
      </c>
      <c r="H935">
        <v>31</v>
      </c>
      <c r="I935">
        <v>0</v>
      </c>
      <c r="J935">
        <v>29</v>
      </c>
      <c r="K935">
        <v>1</v>
      </c>
      <c r="L935">
        <v>4</v>
      </c>
      <c r="M935">
        <v>9</v>
      </c>
      <c r="N935">
        <v>10</v>
      </c>
      <c r="O935">
        <v>31</v>
      </c>
      <c r="P935">
        <v>31</v>
      </c>
      <c r="Q935">
        <v>29</v>
      </c>
      <c r="R935">
        <v>28</v>
      </c>
      <c r="S935">
        <v>32</v>
      </c>
      <c r="T935">
        <v>12</v>
      </c>
      <c r="U935">
        <v>10</v>
      </c>
      <c r="V935">
        <v>12</v>
      </c>
      <c r="W935">
        <v>11</v>
      </c>
      <c r="X935">
        <v>11</v>
      </c>
      <c r="Y935">
        <v>33</v>
      </c>
      <c r="Z935">
        <v>12</v>
      </c>
      <c r="AA935" t="s">
        <v>96</v>
      </c>
      <c r="AB935" t="s">
        <v>16</v>
      </c>
      <c r="AC935" t="s">
        <v>69</v>
      </c>
      <c r="AD935" t="s">
        <v>1583</v>
      </c>
    </row>
    <row r="936" spans="1:30" x14ac:dyDescent="0.25">
      <c r="A936" t="s">
        <v>1435</v>
      </c>
      <c r="B936">
        <v>44927</v>
      </c>
      <c r="C936">
        <v>44929</v>
      </c>
      <c r="D936" t="s">
        <v>531</v>
      </c>
      <c r="E936">
        <v>9626</v>
      </c>
      <c r="F936">
        <v>368</v>
      </c>
      <c r="G936">
        <v>43</v>
      </c>
      <c r="H936">
        <v>199</v>
      </c>
      <c r="I936">
        <v>0</v>
      </c>
      <c r="J936">
        <v>147</v>
      </c>
      <c r="K936">
        <v>26</v>
      </c>
      <c r="L936">
        <v>37</v>
      </c>
      <c r="M936">
        <v>36</v>
      </c>
      <c r="N936">
        <v>95</v>
      </c>
      <c r="O936">
        <v>141</v>
      </c>
      <c r="P936">
        <v>204</v>
      </c>
      <c r="Q936">
        <v>137</v>
      </c>
      <c r="R936">
        <v>78</v>
      </c>
      <c r="S936">
        <v>204</v>
      </c>
      <c r="T936">
        <v>102</v>
      </c>
      <c r="U936">
        <v>89</v>
      </c>
      <c r="V936">
        <v>106</v>
      </c>
      <c r="W936">
        <v>98</v>
      </c>
      <c r="X936">
        <v>105</v>
      </c>
      <c r="Y936">
        <v>205</v>
      </c>
      <c r="Z936">
        <v>107</v>
      </c>
      <c r="AA936" t="s">
        <v>1455</v>
      </c>
      <c r="AB936" t="s">
        <v>387</v>
      </c>
      <c r="AC936" t="s">
        <v>508</v>
      </c>
      <c r="AD936" t="s">
        <v>509</v>
      </c>
    </row>
    <row r="937" spans="1:30" x14ac:dyDescent="0.25">
      <c r="A937" t="s">
        <v>1435</v>
      </c>
      <c r="B937">
        <v>44927</v>
      </c>
      <c r="C937">
        <v>44929</v>
      </c>
      <c r="D937" t="s">
        <v>46</v>
      </c>
      <c r="E937">
        <v>5098</v>
      </c>
      <c r="F937">
        <v>203</v>
      </c>
      <c r="G937">
        <v>1</v>
      </c>
      <c r="H937">
        <v>178</v>
      </c>
      <c r="I937">
        <v>1</v>
      </c>
      <c r="J937">
        <v>98</v>
      </c>
      <c r="K937">
        <v>36</v>
      </c>
      <c r="L937">
        <v>4</v>
      </c>
      <c r="M937">
        <v>0</v>
      </c>
      <c r="N937">
        <v>10</v>
      </c>
      <c r="O937">
        <v>157</v>
      </c>
      <c r="P937">
        <v>182</v>
      </c>
      <c r="Q937">
        <v>150</v>
      </c>
      <c r="R937">
        <v>107</v>
      </c>
      <c r="S937">
        <v>182</v>
      </c>
      <c r="T937">
        <v>84</v>
      </c>
      <c r="U937">
        <v>82</v>
      </c>
      <c r="V937">
        <v>86</v>
      </c>
      <c r="W937">
        <v>86</v>
      </c>
      <c r="X937">
        <v>85</v>
      </c>
      <c r="Y937">
        <v>182</v>
      </c>
      <c r="Z937">
        <v>86</v>
      </c>
      <c r="AA937" t="s">
        <v>47</v>
      </c>
      <c r="AB937" t="s">
        <v>16</v>
      </c>
      <c r="AC937" t="s">
        <v>41</v>
      </c>
      <c r="AD937" t="s">
        <v>42</v>
      </c>
    </row>
    <row r="938" spans="1:30" x14ac:dyDescent="0.25">
      <c r="A938" t="s">
        <v>1435</v>
      </c>
      <c r="B938">
        <v>44927</v>
      </c>
      <c r="C938">
        <v>44929</v>
      </c>
      <c r="D938" t="s">
        <v>24</v>
      </c>
      <c r="E938">
        <v>6509</v>
      </c>
      <c r="F938">
        <v>212</v>
      </c>
      <c r="G938">
        <v>69</v>
      </c>
      <c r="H938">
        <v>150</v>
      </c>
      <c r="I938">
        <v>47</v>
      </c>
      <c r="J938">
        <v>118</v>
      </c>
      <c r="K938">
        <v>9</v>
      </c>
      <c r="L938">
        <v>29</v>
      </c>
      <c r="M938">
        <v>57</v>
      </c>
      <c r="N938">
        <v>63</v>
      </c>
      <c r="O938">
        <v>99</v>
      </c>
      <c r="P938">
        <v>157</v>
      </c>
      <c r="Q938">
        <v>128</v>
      </c>
      <c r="R938">
        <v>97</v>
      </c>
      <c r="S938">
        <v>160</v>
      </c>
      <c r="T938">
        <v>72</v>
      </c>
      <c r="U938">
        <v>84</v>
      </c>
      <c r="V938">
        <v>92</v>
      </c>
      <c r="W938">
        <v>92</v>
      </c>
      <c r="X938">
        <v>90</v>
      </c>
      <c r="Y938">
        <v>160</v>
      </c>
      <c r="Z938">
        <v>92</v>
      </c>
      <c r="AA938" t="s">
        <v>25</v>
      </c>
      <c r="AB938" t="s">
        <v>16</v>
      </c>
      <c r="AC938" t="s">
        <v>18</v>
      </c>
      <c r="AD938" t="s">
        <v>19</v>
      </c>
    </row>
    <row r="939" spans="1:30" x14ac:dyDescent="0.25">
      <c r="A939" t="s">
        <v>1435</v>
      </c>
      <c r="B939">
        <v>44927</v>
      </c>
      <c r="C939">
        <v>44929</v>
      </c>
      <c r="D939" t="s">
        <v>566</v>
      </c>
      <c r="E939">
        <v>12463</v>
      </c>
      <c r="F939">
        <v>589</v>
      </c>
      <c r="G939">
        <v>28</v>
      </c>
      <c r="H939">
        <v>308</v>
      </c>
      <c r="I939">
        <v>2</v>
      </c>
      <c r="J939">
        <v>176</v>
      </c>
      <c r="K939">
        <v>17</v>
      </c>
      <c r="L939">
        <v>70</v>
      </c>
      <c r="M939">
        <v>25</v>
      </c>
      <c r="N939">
        <v>9</v>
      </c>
      <c r="O939">
        <v>242</v>
      </c>
      <c r="P939">
        <v>302</v>
      </c>
      <c r="Q939">
        <v>262</v>
      </c>
      <c r="R939">
        <v>166</v>
      </c>
      <c r="S939">
        <v>307</v>
      </c>
      <c r="T939">
        <v>71</v>
      </c>
      <c r="U939">
        <v>88</v>
      </c>
      <c r="V939">
        <v>90</v>
      </c>
      <c r="W939">
        <v>93</v>
      </c>
      <c r="X939">
        <v>83</v>
      </c>
      <c r="Y939">
        <v>311</v>
      </c>
      <c r="Z939">
        <v>93</v>
      </c>
      <c r="AA939" t="s">
        <v>567</v>
      </c>
      <c r="AB939" t="s">
        <v>387</v>
      </c>
      <c r="AC939" t="s">
        <v>508</v>
      </c>
      <c r="AD939" t="s">
        <v>509</v>
      </c>
    </row>
    <row r="940" spans="1:30" x14ac:dyDescent="0.25">
      <c r="A940" t="s">
        <v>1435</v>
      </c>
      <c r="B940">
        <v>44927</v>
      </c>
      <c r="C940">
        <v>44929</v>
      </c>
      <c r="D940" t="s">
        <v>475</v>
      </c>
      <c r="E940">
        <v>11108</v>
      </c>
      <c r="F940">
        <v>493</v>
      </c>
      <c r="G940">
        <v>7</v>
      </c>
      <c r="H940">
        <v>154</v>
      </c>
      <c r="I940">
        <v>0</v>
      </c>
      <c r="J940">
        <v>171</v>
      </c>
      <c r="K940">
        <v>4</v>
      </c>
      <c r="L940">
        <v>2</v>
      </c>
      <c r="M940">
        <v>2</v>
      </c>
      <c r="N940">
        <v>15</v>
      </c>
      <c r="O940">
        <v>142</v>
      </c>
      <c r="P940">
        <v>165</v>
      </c>
      <c r="Q940">
        <v>135</v>
      </c>
      <c r="R940">
        <v>107</v>
      </c>
      <c r="S940">
        <v>165</v>
      </c>
      <c r="T940">
        <v>82</v>
      </c>
      <c r="U940">
        <v>73</v>
      </c>
      <c r="V940">
        <v>81</v>
      </c>
      <c r="W940">
        <v>82</v>
      </c>
      <c r="X940">
        <v>81</v>
      </c>
      <c r="Y940">
        <v>165</v>
      </c>
      <c r="Z940">
        <v>83</v>
      </c>
      <c r="AA940" t="s">
        <v>476</v>
      </c>
      <c r="AB940" t="s">
        <v>387</v>
      </c>
      <c r="AC940" t="s">
        <v>448</v>
      </c>
      <c r="AD940" t="s">
        <v>449</v>
      </c>
    </row>
    <row r="941" spans="1:30" x14ac:dyDescent="0.25">
      <c r="A941" t="s">
        <v>1435</v>
      </c>
      <c r="B941">
        <v>44927</v>
      </c>
      <c r="C941">
        <v>44929</v>
      </c>
      <c r="D941" t="s">
        <v>14</v>
      </c>
      <c r="E941">
        <v>6015</v>
      </c>
      <c r="F941">
        <v>188</v>
      </c>
      <c r="G941">
        <v>112</v>
      </c>
      <c r="H941">
        <v>138</v>
      </c>
      <c r="I941">
        <v>0</v>
      </c>
      <c r="J941">
        <v>65</v>
      </c>
      <c r="K941">
        <v>30</v>
      </c>
      <c r="L941">
        <v>14</v>
      </c>
      <c r="M941">
        <v>54</v>
      </c>
      <c r="N941">
        <v>42</v>
      </c>
      <c r="O941">
        <v>121</v>
      </c>
      <c r="P941">
        <v>137</v>
      </c>
      <c r="Q941">
        <v>113</v>
      </c>
      <c r="R941">
        <v>55</v>
      </c>
      <c r="S941">
        <v>146</v>
      </c>
      <c r="T941">
        <v>55</v>
      </c>
      <c r="U941">
        <v>52</v>
      </c>
      <c r="V941">
        <v>55</v>
      </c>
      <c r="W941">
        <v>51</v>
      </c>
      <c r="X941">
        <v>56</v>
      </c>
      <c r="Y941">
        <v>147</v>
      </c>
      <c r="Z941">
        <v>56</v>
      </c>
      <c r="AA941" t="s">
        <v>15</v>
      </c>
      <c r="AB941" t="s">
        <v>16</v>
      </c>
      <c r="AC941" t="s">
        <v>90</v>
      </c>
      <c r="AD941" t="s">
        <v>91</v>
      </c>
    </row>
    <row r="942" spans="1:30" x14ac:dyDescent="0.25">
      <c r="A942" t="s">
        <v>1435</v>
      </c>
      <c r="B942">
        <v>44927</v>
      </c>
      <c r="C942">
        <v>44929</v>
      </c>
      <c r="D942" t="s">
        <v>519</v>
      </c>
      <c r="E942">
        <v>6644</v>
      </c>
      <c r="F942">
        <v>313</v>
      </c>
      <c r="G942">
        <v>91</v>
      </c>
      <c r="H942">
        <v>187</v>
      </c>
      <c r="I942">
        <v>3</v>
      </c>
      <c r="J942">
        <v>80</v>
      </c>
      <c r="K942">
        <v>12</v>
      </c>
      <c r="L942">
        <v>24</v>
      </c>
      <c r="M942">
        <v>33</v>
      </c>
      <c r="N942">
        <v>52</v>
      </c>
      <c r="O942">
        <v>133</v>
      </c>
      <c r="P942">
        <v>186</v>
      </c>
      <c r="Q942">
        <v>150</v>
      </c>
      <c r="R942">
        <v>113</v>
      </c>
      <c r="S942">
        <v>188</v>
      </c>
      <c r="T942">
        <v>53</v>
      </c>
      <c r="U942">
        <v>51</v>
      </c>
      <c r="V942">
        <v>55</v>
      </c>
      <c r="W942">
        <v>54</v>
      </c>
      <c r="X942">
        <v>52</v>
      </c>
      <c r="Y942">
        <v>189</v>
      </c>
      <c r="Z942">
        <v>55</v>
      </c>
      <c r="AA942" t="s">
        <v>520</v>
      </c>
      <c r="AB942" t="s">
        <v>387</v>
      </c>
      <c r="AC942" t="s">
        <v>508</v>
      </c>
      <c r="AD942" t="s">
        <v>509</v>
      </c>
    </row>
    <row r="943" spans="1:30" x14ac:dyDescent="0.25">
      <c r="A943" t="s">
        <v>1435</v>
      </c>
      <c r="B943">
        <v>44927</v>
      </c>
      <c r="C943">
        <v>44929</v>
      </c>
      <c r="D943" t="s">
        <v>39</v>
      </c>
      <c r="E943">
        <v>5864</v>
      </c>
      <c r="F943">
        <v>252</v>
      </c>
      <c r="G943">
        <v>79</v>
      </c>
      <c r="H943">
        <v>96</v>
      </c>
      <c r="I943">
        <v>3</v>
      </c>
      <c r="J943">
        <v>71</v>
      </c>
      <c r="K943">
        <v>23</v>
      </c>
      <c r="L943">
        <v>7</v>
      </c>
      <c r="M943">
        <v>34</v>
      </c>
      <c r="N943">
        <v>33</v>
      </c>
      <c r="O943">
        <v>95</v>
      </c>
      <c r="P943">
        <v>97</v>
      </c>
      <c r="Q943">
        <v>73</v>
      </c>
      <c r="R943">
        <v>44</v>
      </c>
      <c r="S943">
        <v>97</v>
      </c>
      <c r="T943">
        <v>34</v>
      </c>
      <c r="U943">
        <v>32</v>
      </c>
      <c r="V943">
        <v>34</v>
      </c>
      <c r="W943">
        <v>34</v>
      </c>
      <c r="X943">
        <v>34</v>
      </c>
      <c r="Y943">
        <v>97</v>
      </c>
      <c r="Z943">
        <v>34</v>
      </c>
      <c r="AA943" t="s">
        <v>40</v>
      </c>
      <c r="AB943" t="s">
        <v>16</v>
      </c>
      <c r="AC943" t="s">
        <v>41</v>
      </c>
      <c r="AD943" t="s">
        <v>42</v>
      </c>
    </row>
    <row r="944" spans="1:30" x14ac:dyDescent="0.25">
      <c r="A944" t="s">
        <v>1435</v>
      </c>
      <c r="B944">
        <v>44927</v>
      </c>
      <c r="C944">
        <v>44929</v>
      </c>
      <c r="D944" t="s">
        <v>525</v>
      </c>
      <c r="E944">
        <v>13709</v>
      </c>
      <c r="F944">
        <v>637</v>
      </c>
      <c r="G944">
        <v>10</v>
      </c>
      <c r="H944">
        <v>314</v>
      </c>
      <c r="I944">
        <v>0</v>
      </c>
      <c r="J944">
        <v>269</v>
      </c>
      <c r="K944">
        <v>14</v>
      </c>
      <c r="L944">
        <v>15</v>
      </c>
      <c r="M944">
        <v>54</v>
      </c>
      <c r="N944">
        <v>192</v>
      </c>
      <c r="O944">
        <v>265</v>
      </c>
      <c r="P944">
        <v>313</v>
      </c>
      <c r="Q944">
        <v>237</v>
      </c>
      <c r="R944">
        <v>219</v>
      </c>
      <c r="S944">
        <v>313</v>
      </c>
      <c r="T944">
        <v>198</v>
      </c>
      <c r="U944">
        <v>161</v>
      </c>
      <c r="V944">
        <v>198</v>
      </c>
      <c r="W944">
        <v>193</v>
      </c>
      <c r="X944">
        <v>190</v>
      </c>
      <c r="Y944">
        <v>314</v>
      </c>
      <c r="Z944">
        <v>198</v>
      </c>
      <c r="AA944" t="s">
        <v>526</v>
      </c>
      <c r="AB944" t="s">
        <v>387</v>
      </c>
      <c r="AC944" t="s">
        <v>508</v>
      </c>
      <c r="AD944" t="s">
        <v>509</v>
      </c>
    </row>
    <row r="945" spans="1:30" x14ac:dyDescent="0.25">
      <c r="A945" t="s">
        <v>1435</v>
      </c>
      <c r="B945">
        <v>44927</v>
      </c>
      <c r="C945">
        <v>44929</v>
      </c>
      <c r="D945" t="s">
        <v>125</v>
      </c>
      <c r="E945">
        <v>3903</v>
      </c>
      <c r="F945">
        <v>135</v>
      </c>
      <c r="G945">
        <v>88</v>
      </c>
      <c r="H945">
        <v>94</v>
      </c>
      <c r="I945">
        <v>1</v>
      </c>
      <c r="J945">
        <v>105</v>
      </c>
      <c r="K945">
        <v>1</v>
      </c>
      <c r="L945">
        <v>1</v>
      </c>
      <c r="M945">
        <v>88</v>
      </c>
      <c r="N945">
        <v>79</v>
      </c>
      <c r="O945">
        <v>63</v>
      </c>
      <c r="P945">
        <v>94</v>
      </c>
      <c r="Q945">
        <v>69</v>
      </c>
      <c r="R945">
        <v>62</v>
      </c>
      <c r="S945">
        <v>94</v>
      </c>
      <c r="T945">
        <v>89</v>
      </c>
      <c r="U945">
        <v>67</v>
      </c>
      <c r="V945">
        <v>84</v>
      </c>
      <c r="W945">
        <v>79</v>
      </c>
      <c r="X945">
        <v>71</v>
      </c>
      <c r="Y945">
        <v>96</v>
      </c>
      <c r="Z945">
        <v>89</v>
      </c>
      <c r="AA945" t="s">
        <v>126</v>
      </c>
      <c r="AB945" t="s">
        <v>16</v>
      </c>
      <c r="AC945" t="s">
        <v>127</v>
      </c>
      <c r="AD945" t="s">
        <v>128</v>
      </c>
    </row>
    <row r="946" spans="1:30" x14ac:dyDescent="0.25">
      <c r="A946" t="s">
        <v>1435</v>
      </c>
      <c r="B946">
        <v>44927</v>
      </c>
      <c r="C946">
        <v>44929</v>
      </c>
      <c r="D946" t="s">
        <v>430</v>
      </c>
      <c r="E946">
        <v>17331</v>
      </c>
      <c r="F946">
        <v>651</v>
      </c>
      <c r="G946">
        <v>1</v>
      </c>
      <c r="H946">
        <v>353</v>
      </c>
      <c r="I946">
        <v>1</v>
      </c>
      <c r="J946">
        <v>197</v>
      </c>
      <c r="K946">
        <v>15</v>
      </c>
      <c r="L946">
        <v>28</v>
      </c>
      <c r="M946">
        <v>15</v>
      </c>
      <c r="N946">
        <v>61</v>
      </c>
      <c r="O946">
        <v>111</v>
      </c>
      <c r="P946">
        <v>371</v>
      </c>
      <c r="Q946">
        <v>224</v>
      </c>
      <c r="R946">
        <v>148</v>
      </c>
      <c r="S946">
        <v>373</v>
      </c>
      <c r="T946">
        <v>85</v>
      </c>
      <c r="U946">
        <v>78</v>
      </c>
      <c r="V946">
        <v>84</v>
      </c>
      <c r="W946">
        <v>71</v>
      </c>
      <c r="X946">
        <v>81</v>
      </c>
      <c r="Y946">
        <v>373</v>
      </c>
      <c r="Z946">
        <v>85</v>
      </c>
      <c r="AA946" t="s">
        <v>431</v>
      </c>
      <c r="AB946" t="s">
        <v>387</v>
      </c>
      <c r="AC946" t="s">
        <v>432</v>
      </c>
      <c r="AD946" t="s">
        <v>433</v>
      </c>
    </row>
    <row r="947" spans="1:30" x14ac:dyDescent="0.25">
      <c r="A947" t="s">
        <v>1435</v>
      </c>
      <c r="B947">
        <v>44927</v>
      </c>
      <c r="C947">
        <v>44929</v>
      </c>
      <c r="D947" t="s">
        <v>469</v>
      </c>
      <c r="E947">
        <v>7346</v>
      </c>
      <c r="F947">
        <v>352</v>
      </c>
      <c r="G947">
        <v>147</v>
      </c>
      <c r="H947">
        <v>264</v>
      </c>
      <c r="I947">
        <v>0</v>
      </c>
      <c r="J947">
        <v>174</v>
      </c>
      <c r="K947">
        <v>0</v>
      </c>
      <c r="L947">
        <v>79</v>
      </c>
      <c r="M947">
        <v>90</v>
      </c>
      <c r="N947">
        <v>105</v>
      </c>
      <c r="O947">
        <v>110</v>
      </c>
      <c r="P947">
        <v>264</v>
      </c>
      <c r="Q947">
        <v>186</v>
      </c>
      <c r="R947">
        <v>154</v>
      </c>
      <c r="S947">
        <v>262</v>
      </c>
      <c r="T947">
        <v>141</v>
      </c>
      <c r="U947">
        <v>121</v>
      </c>
      <c r="V947">
        <v>147</v>
      </c>
      <c r="W947">
        <v>145</v>
      </c>
      <c r="X947">
        <v>145</v>
      </c>
      <c r="Y947">
        <v>265</v>
      </c>
      <c r="Z947">
        <v>147</v>
      </c>
      <c r="AA947" t="s">
        <v>470</v>
      </c>
      <c r="AB947" t="s">
        <v>387</v>
      </c>
      <c r="AC947" t="s">
        <v>448</v>
      </c>
      <c r="AD947" t="s">
        <v>449</v>
      </c>
    </row>
    <row r="948" spans="1:30" x14ac:dyDescent="0.25">
      <c r="A948" t="s">
        <v>1435</v>
      </c>
      <c r="B948">
        <v>44927</v>
      </c>
      <c r="C948">
        <v>44929</v>
      </c>
      <c r="D948" t="s">
        <v>442</v>
      </c>
      <c r="E948">
        <v>20434</v>
      </c>
      <c r="F948">
        <v>859</v>
      </c>
      <c r="G948">
        <v>52</v>
      </c>
      <c r="H948">
        <v>476</v>
      </c>
      <c r="I948">
        <v>3</v>
      </c>
      <c r="J948">
        <v>270</v>
      </c>
      <c r="K948">
        <v>37</v>
      </c>
      <c r="L948">
        <v>60</v>
      </c>
      <c r="M948">
        <v>21</v>
      </c>
      <c r="N948">
        <v>168</v>
      </c>
      <c r="O948">
        <v>359</v>
      </c>
      <c r="P948">
        <v>487</v>
      </c>
      <c r="Q948">
        <v>361</v>
      </c>
      <c r="R948">
        <v>267</v>
      </c>
      <c r="S948">
        <v>495</v>
      </c>
      <c r="T948">
        <v>185</v>
      </c>
      <c r="U948">
        <v>145</v>
      </c>
      <c r="V948">
        <v>186</v>
      </c>
      <c r="W948">
        <v>179</v>
      </c>
      <c r="X948">
        <v>180</v>
      </c>
      <c r="Y948">
        <v>497</v>
      </c>
      <c r="Z948">
        <v>187</v>
      </c>
      <c r="AA948" t="s">
        <v>443</v>
      </c>
      <c r="AB948" t="s">
        <v>387</v>
      </c>
      <c r="AC948" t="s">
        <v>432</v>
      </c>
      <c r="AD948" t="s">
        <v>433</v>
      </c>
    </row>
    <row r="949" spans="1:30" x14ac:dyDescent="0.25">
      <c r="A949" t="s">
        <v>1435</v>
      </c>
      <c r="B949">
        <v>44927</v>
      </c>
      <c r="C949">
        <v>44929</v>
      </c>
      <c r="D949" t="s">
        <v>451</v>
      </c>
      <c r="E949">
        <v>8173</v>
      </c>
      <c r="F949">
        <v>383</v>
      </c>
      <c r="G949">
        <v>0</v>
      </c>
      <c r="H949">
        <v>91</v>
      </c>
      <c r="I949">
        <v>0</v>
      </c>
      <c r="J949">
        <v>274</v>
      </c>
      <c r="K949">
        <v>1</v>
      </c>
      <c r="L949">
        <v>3</v>
      </c>
      <c r="M949">
        <v>0</v>
      </c>
      <c r="N949">
        <v>4</v>
      </c>
      <c r="O949">
        <v>11</v>
      </c>
      <c r="P949">
        <v>140</v>
      </c>
      <c r="Q949">
        <v>52</v>
      </c>
      <c r="R949">
        <v>55</v>
      </c>
      <c r="S949">
        <v>134</v>
      </c>
      <c r="T949">
        <v>47</v>
      </c>
      <c r="U949">
        <v>53</v>
      </c>
      <c r="V949">
        <v>85</v>
      </c>
      <c r="W949">
        <v>81</v>
      </c>
      <c r="X949">
        <v>79</v>
      </c>
      <c r="Y949">
        <v>142</v>
      </c>
      <c r="Z949">
        <v>85</v>
      </c>
      <c r="AA949" t="s">
        <v>452</v>
      </c>
      <c r="AB949" t="s">
        <v>387</v>
      </c>
      <c r="AC949" t="s">
        <v>448</v>
      </c>
      <c r="AD949" t="s">
        <v>449</v>
      </c>
    </row>
    <row r="950" spans="1:30" x14ac:dyDescent="0.25">
      <c r="A950" t="s">
        <v>1435</v>
      </c>
      <c r="B950">
        <v>44927</v>
      </c>
      <c r="C950">
        <v>44929</v>
      </c>
      <c r="D950" t="s">
        <v>385</v>
      </c>
      <c r="E950">
        <v>10121</v>
      </c>
      <c r="F950">
        <v>458</v>
      </c>
      <c r="G950">
        <v>1</v>
      </c>
      <c r="H950">
        <v>225</v>
      </c>
      <c r="I950">
        <v>2</v>
      </c>
      <c r="J950">
        <v>175</v>
      </c>
      <c r="K950">
        <v>4</v>
      </c>
      <c r="L950">
        <v>1</v>
      </c>
      <c r="M950">
        <v>1</v>
      </c>
      <c r="N950">
        <v>31</v>
      </c>
      <c r="O950">
        <v>147</v>
      </c>
      <c r="P950">
        <v>229</v>
      </c>
      <c r="Q950">
        <v>181</v>
      </c>
      <c r="R950">
        <v>113</v>
      </c>
      <c r="S950">
        <v>233</v>
      </c>
      <c r="T950">
        <v>67</v>
      </c>
      <c r="U950">
        <v>51</v>
      </c>
      <c r="V950">
        <v>71</v>
      </c>
      <c r="W950">
        <v>69</v>
      </c>
      <c r="X950">
        <v>70</v>
      </c>
      <c r="Y950">
        <v>233</v>
      </c>
      <c r="Z950">
        <v>72</v>
      </c>
      <c r="AA950" t="s">
        <v>386</v>
      </c>
      <c r="AB950" t="s">
        <v>387</v>
      </c>
      <c r="AC950" t="s">
        <v>389</v>
      </c>
      <c r="AD950" t="s">
        <v>390</v>
      </c>
    </row>
    <row r="951" spans="1:30" x14ac:dyDescent="0.25">
      <c r="A951" t="s">
        <v>1435</v>
      </c>
      <c r="B951">
        <v>44927</v>
      </c>
      <c r="C951">
        <v>44929</v>
      </c>
      <c r="D951" t="s">
        <v>78</v>
      </c>
      <c r="E951">
        <v>7471</v>
      </c>
      <c r="F951">
        <v>287</v>
      </c>
      <c r="G951">
        <v>0</v>
      </c>
      <c r="H951">
        <v>204</v>
      </c>
      <c r="I951">
        <v>1</v>
      </c>
      <c r="J951">
        <v>45</v>
      </c>
      <c r="K951">
        <v>2</v>
      </c>
      <c r="L951">
        <v>2</v>
      </c>
      <c r="M951">
        <v>0</v>
      </c>
      <c r="N951">
        <v>7</v>
      </c>
      <c r="O951">
        <v>70</v>
      </c>
      <c r="P951">
        <v>203</v>
      </c>
      <c r="Q951">
        <v>161</v>
      </c>
      <c r="R951">
        <v>92</v>
      </c>
      <c r="S951">
        <v>206</v>
      </c>
      <c r="T951">
        <v>29</v>
      </c>
      <c r="U951">
        <v>28</v>
      </c>
      <c r="V951">
        <v>31</v>
      </c>
      <c r="W951">
        <v>31</v>
      </c>
      <c r="X951">
        <v>31</v>
      </c>
      <c r="Y951">
        <v>206</v>
      </c>
      <c r="Z951">
        <v>32</v>
      </c>
      <c r="AA951" t="s">
        <v>79</v>
      </c>
      <c r="AB951" t="s">
        <v>16</v>
      </c>
      <c r="AC951" t="s">
        <v>69</v>
      </c>
      <c r="AD951" t="s">
        <v>1583</v>
      </c>
    </row>
    <row r="952" spans="1:30" x14ac:dyDescent="0.25">
      <c r="A952" t="s">
        <v>1435</v>
      </c>
      <c r="B952">
        <v>44927</v>
      </c>
      <c r="C952">
        <v>44929</v>
      </c>
      <c r="D952" t="s">
        <v>546</v>
      </c>
      <c r="E952">
        <v>5822</v>
      </c>
      <c r="F952">
        <v>189</v>
      </c>
      <c r="G952">
        <v>1</v>
      </c>
      <c r="H952">
        <v>84</v>
      </c>
      <c r="I952">
        <v>0</v>
      </c>
      <c r="J952">
        <v>85</v>
      </c>
      <c r="K952">
        <v>4</v>
      </c>
      <c r="L952">
        <v>0</v>
      </c>
      <c r="M952">
        <v>1</v>
      </c>
      <c r="N952">
        <v>21</v>
      </c>
      <c r="O952">
        <v>63</v>
      </c>
      <c r="P952">
        <v>93</v>
      </c>
      <c r="Q952">
        <v>90</v>
      </c>
      <c r="R952">
        <v>77</v>
      </c>
      <c r="S952">
        <v>139</v>
      </c>
      <c r="T952">
        <v>52</v>
      </c>
      <c r="U952">
        <v>48</v>
      </c>
      <c r="V952">
        <v>59</v>
      </c>
      <c r="W952">
        <v>54</v>
      </c>
      <c r="X952">
        <v>57</v>
      </c>
      <c r="Y952">
        <v>143</v>
      </c>
      <c r="Z952">
        <v>60</v>
      </c>
      <c r="AA952" t="s">
        <v>1476</v>
      </c>
      <c r="AB952" t="s">
        <v>387</v>
      </c>
      <c r="AC952" t="s">
        <v>508</v>
      </c>
      <c r="AD952" t="s">
        <v>509</v>
      </c>
    </row>
    <row r="953" spans="1:30" x14ac:dyDescent="0.25">
      <c r="A953" t="s">
        <v>1435</v>
      </c>
      <c r="B953">
        <v>44927</v>
      </c>
      <c r="C953">
        <v>44929</v>
      </c>
      <c r="D953" t="s">
        <v>496</v>
      </c>
      <c r="E953">
        <v>7159</v>
      </c>
      <c r="F953">
        <v>345</v>
      </c>
      <c r="G953">
        <v>0</v>
      </c>
      <c r="H953">
        <v>157</v>
      </c>
      <c r="I953">
        <v>16</v>
      </c>
      <c r="J953">
        <v>153</v>
      </c>
      <c r="K953">
        <v>4</v>
      </c>
      <c r="L953">
        <v>0</v>
      </c>
      <c r="M953">
        <v>0</v>
      </c>
      <c r="N953">
        <v>1</v>
      </c>
      <c r="O953">
        <v>12</v>
      </c>
      <c r="P953">
        <v>154</v>
      </c>
      <c r="Q953">
        <v>104</v>
      </c>
      <c r="R953">
        <v>80</v>
      </c>
      <c r="S953">
        <v>158</v>
      </c>
      <c r="T953">
        <v>66</v>
      </c>
      <c r="U953">
        <v>62</v>
      </c>
      <c r="V953">
        <v>72</v>
      </c>
      <c r="W953">
        <v>69</v>
      </c>
      <c r="X953">
        <v>71</v>
      </c>
      <c r="Y953">
        <v>159</v>
      </c>
      <c r="Z953">
        <v>72</v>
      </c>
      <c r="AA953" t="s">
        <v>497</v>
      </c>
      <c r="AB953" t="s">
        <v>387</v>
      </c>
      <c r="AC953" t="s">
        <v>448</v>
      </c>
      <c r="AD953" t="s">
        <v>449</v>
      </c>
    </row>
    <row r="954" spans="1:30" x14ac:dyDescent="0.25">
      <c r="A954" t="s">
        <v>1435</v>
      </c>
      <c r="B954">
        <v>44927</v>
      </c>
      <c r="C954">
        <v>44929</v>
      </c>
      <c r="D954" t="s">
        <v>542</v>
      </c>
      <c r="E954">
        <v>3721</v>
      </c>
      <c r="F954">
        <v>116</v>
      </c>
      <c r="G954">
        <v>3</v>
      </c>
      <c r="H954">
        <v>93</v>
      </c>
      <c r="I954">
        <v>0</v>
      </c>
      <c r="J954">
        <v>77</v>
      </c>
      <c r="K954">
        <v>12</v>
      </c>
      <c r="L954">
        <v>23</v>
      </c>
      <c r="M954">
        <v>1</v>
      </c>
      <c r="N954">
        <v>61</v>
      </c>
      <c r="O954">
        <v>55</v>
      </c>
      <c r="P954">
        <v>93</v>
      </c>
      <c r="Q954">
        <v>68</v>
      </c>
      <c r="R954">
        <v>48</v>
      </c>
      <c r="S954">
        <v>91</v>
      </c>
      <c r="T954">
        <v>63</v>
      </c>
      <c r="U954">
        <v>57</v>
      </c>
      <c r="V954">
        <v>63</v>
      </c>
      <c r="W954">
        <v>58</v>
      </c>
      <c r="X954">
        <v>63</v>
      </c>
      <c r="Y954">
        <v>93</v>
      </c>
      <c r="Z954">
        <v>63</v>
      </c>
      <c r="AA954" t="s">
        <v>1475</v>
      </c>
      <c r="AB954" t="s">
        <v>387</v>
      </c>
      <c r="AC954" t="s">
        <v>508</v>
      </c>
      <c r="AD954" t="s">
        <v>509</v>
      </c>
    </row>
    <row r="955" spans="1:30" x14ac:dyDescent="0.25">
      <c r="A955" t="s">
        <v>1435</v>
      </c>
      <c r="B955">
        <v>44927</v>
      </c>
      <c r="C955">
        <v>44929</v>
      </c>
      <c r="D955" t="s">
        <v>56</v>
      </c>
      <c r="E955">
        <v>4667</v>
      </c>
      <c r="F955">
        <v>178</v>
      </c>
      <c r="G955">
        <v>33</v>
      </c>
      <c r="H955">
        <v>81</v>
      </c>
      <c r="I955">
        <v>4</v>
      </c>
      <c r="J955">
        <v>76</v>
      </c>
      <c r="K955">
        <v>6</v>
      </c>
      <c r="L955">
        <v>16</v>
      </c>
      <c r="M955">
        <v>38</v>
      </c>
      <c r="N955">
        <v>49</v>
      </c>
      <c r="O955">
        <v>54</v>
      </c>
      <c r="P955">
        <v>81</v>
      </c>
      <c r="Q955">
        <v>88</v>
      </c>
      <c r="R955">
        <v>94</v>
      </c>
      <c r="S955">
        <v>159</v>
      </c>
      <c r="T955">
        <v>49</v>
      </c>
      <c r="U955">
        <v>42</v>
      </c>
      <c r="V955">
        <v>49</v>
      </c>
      <c r="W955">
        <v>48</v>
      </c>
      <c r="X955">
        <v>46</v>
      </c>
      <c r="Y955">
        <v>171</v>
      </c>
      <c r="Z955">
        <v>49</v>
      </c>
    </row>
    <row r="956" spans="1:30" x14ac:dyDescent="0.25">
      <c r="A956" t="s">
        <v>1435</v>
      </c>
      <c r="B956">
        <v>44927</v>
      </c>
      <c r="C956">
        <v>44929</v>
      </c>
      <c r="D956" t="s">
        <v>576</v>
      </c>
      <c r="E956">
        <v>3949</v>
      </c>
      <c r="F956">
        <v>206</v>
      </c>
      <c r="G956">
        <v>4</v>
      </c>
      <c r="H956">
        <v>190</v>
      </c>
      <c r="I956">
        <v>0</v>
      </c>
      <c r="J956">
        <v>63</v>
      </c>
      <c r="K956">
        <v>19</v>
      </c>
      <c r="L956">
        <v>11</v>
      </c>
      <c r="M956">
        <v>29</v>
      </c>
      <c r="N956">
        <v>34</v>
      </c>
      <c r="O956">
        <v>4</v>
      </c>
      <c r="P956">
        <v>191</v>
      </c>
      <c r="Q956">
        <v>165</v>
      </c>
      <c r="R956">
        <v>84</v>
      </c>
      <c r="S956">
        <v>193</v>
      </c>
      <c r="T956">
        <v>49</v>
      </c>
      <c r="U956">
        <v>61</v>
      </c>
      <c r="V956">
        <v>61</v>
      </c>
      <c r="W956">
        <v>57</v>
      </c>
      <c r="X956">
        <v>60</v>
      </c>
      <c r="Y956">
        <v>193</v>
      </c>
      <c r="Z956">
        <v>61</v>
      </c>
      <c r="AA956" t="s">
        <v>577</v>
      </c>
      <c r="AB956" t="s">
        <v>387</v>
      </c>
      <c r="AC956" t="s">
        <v>508</v>
      </c>
      <c r="AD956" t="s">
        <v>509</v>
      </c>
    </row>
    <row r="957" spans="1:30" x14ac:dyDescent="0.25">
      <c r="A957" t="s">
        <v>1435</v>
      </c>
      <c r="B957">
        <v>44927</v>
      </c>
      <c r="C957">
        <v>44929</v>
      </c>
      <c r="D957" t="s">
        <v>57</v>
      </c>
      <c r="E957">
        <v>5975</v>
      </c>
      <c r="F957">
        <v>135</v>
      </c>
      <c r="G957">
        <v>0</v>
      </c>
      <c r="H957">
        <v>56</v>
      </c>
      <c r="I957">
        <v>0</v>
      </c>
      <c r="J957">
        <v>72</v>
      </c>
      <c r="K957">
        <v>0</v>
      </c>
      <c r="L957">
        <v>0</v>
      </c>
      <c r="M957">
        <v>0</v>
      </c>
      <c r="N957">
        <v>1</v>
      </c>
      <c r="O957">
        <v>12</v>
      </c>
      <c r="P957">
        <v>53</v>
      </c>
      <c r="Q957">
        <v>80</v>
      </c>
      <c r="R957">
        <v>33</v>
      </c>
      <c r="S957">
        <v>80</v>
      </c>
      <c r="T957">
        <v>17</v>
      </c>
      <c r="U957">
        <v>30</v>
      </c>
      <c r="V957">
        <v>29</v>
      </c>
      <c r="W957">
        <v>25</v>
      </c>
      <c r="X957">
        <v>30</v>
      </c>
      <c r="Y957">
        <v>84</v>
      </c>
      <c r="Z957">
        <v>30</v>
      </c>
      <c r="AA957" t="s">
        <v>58</v>
      </c>
      <c r="AB957" t="s">
        <v>16</v>
      </c>
      <c r="AC957" t="s">
        <v>41</v>
      </c>
      <c r="AD957" t="s">
        <v>42</v>
      </c>
    </row>
    <row r="958" spans="1:30" x14ac:dyDescent="0.25">
      <c r="A958" t="s">
        <v>1435</v>
      </c>
      <c r="B958">
        <v>44927</v>
      </c>
      <c r="C958">
        <v>44929</v>
      </c>
      <c r="D958" t="s">
        <v>457</v>
      </c>
      <c r="E958">
        <v>3615</v>
      </c>
      <c r="F958">
        <v>127</v>
      </c>
      <c r="G958">
        <v>12</v>
      </c>
      <c r="H958">
        <v>72</v>
      </c>
      <c r="I958">
        <v>1</v>
      </c>
      <c r="J958">
        <v>65</v>
      </c>
      <c r="K958">
        <v>3</v>
      </c>
      <c r="L958">
        <v>6</v>
      </c>
      <c r="M958">
        <v>12</v>
      </c>
      <c r="N958">
        <v>24</v>
      </c>
      <c r="O958">
        <v>49</v>
      </c>
      <c r="P958">
        <v>75</v>
      </c>
      <c r="Q958">
        <v>53</v>
      </c>
      <c r="R958">
        <v>48</v>
      </c>
      <c r="S958">
        <v>74</v>
      </c>
      <c r="T958">
        <v>41</v>
      </c>
      <c r="U958">
        <v>40</v>
      </c>
      <c r="V958">
        <v>52</v>
      </c>
      <c r="W958">
        <v>49</v>
      </c>
      <c r="X958">
        <v>51</v>
      </c>
      <c r="Y958">
        <v>75</v>
      </c>
      <c r="Z958">
        <v>53</v>
      </c>
      <c r="AA958" t="s">
        <v>458</v>
      </c>
      <c r="AB958" t="s">
        <v>387</v>
      </c>
      <c r="AC958" t="s">
        <v>448</v>
      </c>
      <c r="AD958" t="s">
        <v>449</v>
      </c>
    </row>
    <row r="959" spans="1:30" x14ac:dyDescent="0.25">
      <c r="A959" t="s">
        <v>1435</v>
      </c>
      <c r="B959">
        <v>44927</v>
      </c>
      <c r="C959">
        <v>44929</v>
      </c>
      <c r="D959" t="s">
        <v>550</v>
      </c>
      <c r="E959">
        <v>4503</v>
      </c>
      <c r="F959">
        <v>228</v>
      </c>
      <c r="G959">
        <v>8</v>
      </c>
      <c r="H959">
        <v>173</v>
      </c>
      <c r="I959">
        <v>0</v>
      </c>
      <c r="J959">
        <v>97</v>
      </c>
      <c r="K959">
        <v>6</v>
      </c>
      <c r="L959">
        <v>3</v>
      </c>
      <c r="M959">
        <v>1</v>
      </c>
      <c r="N959">
        <v>53</v>
      </c>
      <c r="O959">
        <v>98</v>
      </c>
      <c r="P959">
        <v>173</v>
      </c>
      <c r="Q959">
        <v>146</v>
      </c>
      <c r="R959">
        <v>99</v>
      </c>
      <c r="S959">
        <v>173</v>
      </c>
      <c r="T959">
        <v>56</v>
      </c>
      <c r="U959">
        <v>54</v>
      </c>
      <c r="V959">
        <v>58</v>
      </c>
      <c r="W959">
        <v>59</v>
      </c>
      <c r="X959">
        <v>57</v>
      </c>
      <c r="Y959">
        <v>174</v>
      </c>
      <c r="Z959">
        <v>59</v>
      </c>
      <c r="AA959" t="s">
        <v>551</v>
      </c>
      <c r="AB959" t="s">
        <v>387</v>
      </c>
      <c r="AC959" t="s">
        <v>508</v>
      </c>
      <c r="AD959" t="s">
        <v>509</v>
      </c>
    </row>
    <row r="960" spans="1:30" x14ac:dyDescent="0.25">
      <c r="A960" t="s">
        <v>1435</v>
      </c>
      <c r="B960">
        <v>44927</v>
      </c>
      <c r="C960">
        <v>44929</v>
      </c>
      <c r="D960" t="s">
        <v>115</v>
      </c>
      <c r="E960">
        <v>9495</v>
      </c>
      <c r="F960">
        <v>308</v>
      </c>
      <c r="G960">
        <v>30</v>
      </c>
      <c r="H960">
        <v>226</v>
      </c>
      <c r="I960">
        <v>8</v>
      </c>
      <c r="J960">
        <v>77</v>
      </c>
      <c r="K960">
        <v>8</v>
      </c>
      <c r="L960">
        <v>6</v>
      </c>
      <c r="M960">
        <v>1</v>
      </c>
      <c r="N960">
        <v>44</v>
      </c>
      <c r="O960">
        <v>176</v>
      </c>
      <c r="P960">
        <v>227</v>
      </c>
      <c r="Q960">
        <v>153</v>
      </c>
      <c r="R960">
        <v>99</v>
      </c>
      <c r="S960">
        <v>228</v>
      </c>
      <c r="T960">
        <v>45</v>
      </c>
      <c r="U960">
        <v>40</v>
      </c>
      <c r="V960">
        <v>46</v>
      </c>
      <c r="W960">
        <v>47</v>
      </c>
      <c r="X960">
        <v>44</v>
      </c>
      <c r="Y960">
        <v>228</v>
      </c>
      <c r="Z960">
        <v>47</v>
      </c>
      <c r="AA960" t="s">
        <v>116</v>
      </c>
      <c r="AB960" t="s">
        <v>16</v>
      </c>
      <c r="AC960" t="s">
        <v>90</v>
      </c>
      <c r="AD960" t="s">
        <v>91</v>
      </c>
    </row>
    <row r="961" spans="1:30" x14ac:dyDescent="0.25">
      <c r="A961" t="s">
        <v>1435</v>
      </c>
      <c r="B961">
        <v>44927</v>
      </c>
      <c r="C961">
        <v>44929</v>
      </c>
      <c r="D961" t="s">
        <v>406</v>
      </c>
      <c r="E961">
        <v>6987</v>
      </c>
      <c r="F961">
        <v>255</v>
      </c>
      <c r="G961">
        <v>27</v>
      </c>
      <c r="H961">
        <v>153</v>
      </c>
      <c r="I961">
        <v>0</v>
      </c>
      <c r="J961">
        <v>81</v>
      </c>
      <c r="K961">
        <v>6</v>
      </c>
      <c r="L961">
        <v>4</v>
      </c>
      <c r="M961">
        <v>9</v>
      </c>
      <c r="N961">
        <v>34</v>
      </c>
      <c r="O961">
        <v>70</v>
      </c>
      <c r="P961">
        <v>149</v>
      </c>
      <c r="Q961">
        <v>118</v>
      </c>
      <c r="R961">
        <v>80</v>
      </c>
      <c r="S961">
        <v>152</v>
      </c>
      <c r="T961">
        <v>42</v>
      </c>
      <c r="U961">
        <v>40</v>
      </c>
      <c r="V961">
        <v>45</v>
      </c>
      <c r="W961">
        <v>45</v>
      </c>
      <c r="X961">
        <v>37</v>
      </c>
      <c r="Y961">
        <v>155</v>
      </c>
      <c r="Z961">
        <v>46</v>
      </c>
      <c r="AA961" t="s">
        <v>407</v>
      </c>
      <c r="AB961" t="s">
        <v>387</v>
      </c>
      <c r="AC961" t="s">
        <v>389</v>
      </c>
      <c r="AD961" t="s">
        <v>390</v>
      </c>
    </row>
    <row r="962" spans="1:30" x14ac:dyDescent="0.25">
      <c r="A962" t="s">
        <v>1435</v>
      </c>
      <c r="B962">
        <v>44927</v>
      </c>
      <c r="C962">
        <v>44929</v>
      </c>
      <c r="D962" t="s">
        <v>147</v>
      </c>
      <c r="E962">
        <v>7122</v>
      </c>
      <c r="F962">
        <v>305</v>
      </c>
      <c r="G962">
        <v>3</v>
      </c>
      <c r="H962">
        <v>81</v>
      </c>
      <c r="I962">
        <v>5</v>
      </c>
      <c r="J962">
        <v>148</v>
      </c>
      <c r="K962">
        <v>3</v>
      </c>
      <c r="L962">
        <v>0</v>
      </c>
      <c r="M962">
        <v>3</v>
      </c>
      <c r="N962">
        <v>12</v>
      </c>
      <c r="O962">
        <v>56</v>
      </c>
      <c r="P962">
        <v>85</v>
      </c>
      <c r="Q962">
        <v>67</v>
      </c>
      <c r="R962">
        <v>54</v>
      </c>
      <c r="S962">
        <v>95</v>
      </c>
      <c r="T962">
        <v>14</v>
      </c>
      <c r="U962">
        <v>12</v>
      </c>
      <c r="V962">
        <v>20</v>
      </c>
      <c r="W962">
        <v>20</v>
      </c>
      <c r="X962">
        <v>19</v>
      </c>
      <c r="Y962">
        <v>95</v>
      </c>
      <c r="Z962">
        <v>21</v>
      </c>
      <c r="AA962" t="s">
        <v>148</v>
      </c>
      <c r="AB962" t="s">
        <v>16</v>
      </c>
      <c r="AC962" t="s">
        <v>127</v>
      </c>
      <c r="AD962" t="s">
        <v>128</v>
      </c>
    </row>
    <row r="963" spans="1:30" x14ac:dyDescent="0.25">
      <c r="A963" t="s">
        <v>1435</v>
      </c>
      <c r="B963">
        <v>44927</v>
      </c>
      <c r="C963">
        <v>44929</v>
      </c>
      <c r="D963" t="s">
        <v>110</v>
      </c>
      <c r="E963">
        <v>4949</v>
      </c>
      <c r="F963">
        <v>150</v>
      </c>
      <c r="G963">
        <v>49</v>
      </c>
      <c r="H963">
        <v>83</v>
      </c>
      <c r="I963">
        <v>1</v>
      </c>
      <c r="J963">
        <v>31</v>
      </c>
      <c r="K963">
        <v>1</v>
      </c>
      <c r="L963">
        <v>7</v>
      </c>
      <c r="M963">
        <v>14</v>
      </c>
      <c r="N963">
        <v>18</v>
      </c>
      <c r="O963">
        <v>42</v>
      </c>
      <c r="P963">
        <v>83</v>
      </c>
      <c r="Q963">
        <v>72</v>
      </c>
      <c r="R963">
        <v>82</v>
      </c>
      <c r="S963">
        <v>129</v>
      </c>
      <c r="T963">
        <v>18</v>
      </c>
      <c r="U963">
        <v>16</v>
      </c>
      <c r="V963">
        <v>18</v>
      </c>
      <c r="W963">
        <v>18</v>
      </c>
      <c r="X963">
        <v>18</v>
      </c>
      <c r="Y963">
        <v>136</v>
      </c>
      <c r="Z963">
        <v>18</v>
      </c>
      <c r="AA963" t="s">
        <v>111</v>
      </c>
      <c r="AB963" t="s">
        <v>16</v>
      </c>
      <c r="AC963" t="s">
        <v>90</v>
      </c>
      <c r="AD963" t="s">
        <v>91</v>
      </c>
    </row>
    <row r="964" spans="1:30" x14ac:dyDescent="0.25">
      <c r="A964" t="s">
        <v>1435</v>
      </c>
      <c r="B964">
        <v>44927</v>
      </c>
      <c r="C964">
        <v>44929</v>
      </c>
      <c r="D964" t="s">
        <v>105</v>
      </c>
      <c r="E964">
        <v>6083</v>
      </c>
      <c r="F964">
        <v>225</v>
      </c>
      <c r="G964">
        <v>23</v>
      </c>
      <c r="H964">
        <v>111</v>
      </c>
      <c r="I964">
        <v>0</v>
      </c>
      <c r="J964">
        <v>80</v>
      </c>
      <c r="K964">
        <v>4</v>
      </c>
      <c r="L964">
        <v>2</v>
      </c>
      <c r="M964">
        <v>3</v>
      </c>
      <c r="N964">
        <v>7</v>
      </c>
      <c r="O964">
        <v>11</v>
      </c>
      <c r="P964">
        <v>111</v>
      </c>
      <c r="Q964">
        <v>58</v>
      </c>
      <c r="R964">
        <v>40</v>
      </c>
      <c r="S964">
        <v>114</v>
      </c>
      <c r="T964">
        <v>29</v>
      </c>
      <c r="U964">
        <v>25</v>
      </c>
      <c r="V964">
        <v>34</v>
      </c>
      <c r="W964">
        <v>28</v>
      </c>
      <c r="X964">
        <v>35</v>
      </c>
      <c r="Y964">
        <v>114</v>
      </c>
      <c r="Z964">
        <v>35</v>
      </c>
      <c r="AA964" t="s">
        <v>106</v>
      </c>
      <c r="AB964" t="s">
        <v>16</v>
      </c>
      <c r="AC964" t="s">
        <v>90</v>
      </c>
      <c r="AD964" t="s">
        <v>91</v>
      </c>
    </row>
    <row r="965" spans="1:30" x14ac:dyDescent="0.25">
      <c r="A965" t="s">
        <v>1435</v>
      </c>
      <c r="B965">
        <v>44927</v>
      </c>
      <c r="C965">
        <v>44929</v>
      </c>
      <c r="D965" t="s">
        <v>100</v>
      </c>
      <c r="E965">
        <v>3267</v>
      </c>
      <c r="F965">
        <v>91</v>
      </c>
      <c r="G965">
        <v>9</v>
      </c>
      <c r="H965">
        <v>37</v>
      </c>
      <c r="I965">
        <v>0</v>
      </c>
      <c r="J965">
        <v>37</v>
      </c>
      <c r="K965">
        <v>2</v>
      </c>
      <c r="L965">
        <v>2</v>
      </c>
      <c r="M965">
        <v>6</v>
      </c>
      <c r="N965">
        <v>7</v>
      </c>
      <c r="O965">
        <v>21</v>
      </c>
      <c r="P965">
        <v>37</v>
      </c>
      <c r="Q965">
        <v>35</v>
      </c>
      <c r="R965">
        <v>19</v>
      </c>
      <c r="S965">
        <v>38</v>
      </c>
      <c r="T965">
        <v>10</v>
      </c>
      <c r="U965">
        <v>12</v>
      </c>
      <c r="V965">
        <v>12</v>
      </c>
      <c r="W965">
        <v>12</v>
      </c>
      <c r="X965">
        <v>11</v>
      </c>
      <c r="Y965">
        <v>38</v>
      </c>
      <c r="Z965">
        <v>12</v>
      </c>
      <c r="AA965" t="s">
        <v>101</v>
      </c>
      <c r="AB965" t="s">
        <v>16</v>
      </c>
      <c r="AC965" t="s">
        <v>90</v>
      </c>
      <c r="AD965" t="s">
        <v>91</v>
      </c>
    </row>
    <row r="966" spans="1:30" x14ac:dyDescent="0.25">
      <c r="A966" t="s">
        <v>1435</v>
      </c>
      <c r="B966">
        <v>44927</v>
      </c>
      <c r="C966">
        <v>44929</v>
      </c>
      <c r="D966" t="s">
        <v>74</v>
      </c>
      <c r="E966">
        <v>19771</v>
      </c>
      <c r="F966">
        <v>650</v>
      </c>
      <c r="G966">
        <v>6</v>
      </c>
      <c r="H966">
        <v>267</v>
      </c>
      <c r="I966">
        <v>10</v>
      </c>
      <c r="J966">
        <v>186</v>
      </c>
      <c r="K966">
        <v>59</v>
      </c>
      <c r="L966">
        <v>34</v>
      </c>
      <c r="M966">
        <v>2</v>
      </c>
      <c r="N966">
        <v>125</v>
      </c>
      <c r="O966">
        <v>63</v>
      </c>
      <c r="P966">
        <v>284</v>
      </c>
      <c r="Q966">
        <v>179</v>
      </c>
      <c r="R966">
        <v>155</v>
      </c>
      <c r="S966">
        <v>289</v>
      </c>
      <c r="T966">
        <v>126</v>
      </c>
      <c r="U966">
        <v>110</v>
      </c>
      <c r="V966">
        <v>131</v>
      </c>
      <c r="W966">
        <v>129</v>
      </c>
      <c r="X966">
        <v>126</v>
      </c>
      <c r="Y966">
        <v>289</v>
      </c>
      <c r="Z966">
        <v>132</v>
      </c>
      <c r="AA966" t="s">
        <v>1412</v>
      </c>
      <c r="AB966" t="s">
        <v>16</v>
      </c>
      <c r="AC966" t="s">
        <v>69</v>
      </c>
      <c r="AD966" t="s">
        <v>1583</v>
      </c>
    </row>
    <row r="967" spans="1:30" x14ac:dyDescent="0.25">
      <c r="A967" t="s">
        <v>1435</v>
      </c>
      <c r="B967">
        <v>44927</v>
      </c>
      <c r="C967">
        <v>44929</v>
      </c>
      <c r="D967" t="s">
        <v>481</v>
      </c>
      <c r="E967">
        <v>3462</v>
      </c>
      <c r="F967">
        <v>134</v>
      </c>
      <c r="G967">
        <v>0</v>
      </c>
      <c r="H967">
        <v>41</v>
      </c>
      <c r="I967">
        <v>0</v>
      </c>
      <c r="J967">
        <v>52</v>
      </c>
      <c r="K967">
        <v>0</v>
      </c>
      <c r="L967">
        <v>0</v>
      </c>
      <c r="M967">
        <v>0</v>
      </c>
      <c r="N967">
        <v>1</v>
      </c>
      <c r="O967">
        <v>0</v>
      </c>
      <c r="P967">
        <v>42</v>
      </c>
      <c r="Q967">
        <v>18</v>
      </c>
      <c r="R967">
        <v>10</v>
      </c>
      <c r="S967">
        <v>41</v>
      </c>
      <c r="T967">
        <v>1</v>
      </c>
      <c r="U967">
        <v>5</v>
      </c>
      <c r="V967">
        <v>7</v>
      </c>
      <c r="W967">
        <v>8</v>
      </c>
      <c r="X967">
        <v>8</v>
      </c>
      <c r="Y967">
        <v>43</v>
      </c>
      <c r="Z967">
        <v>9</v>
      </c>
      <c r="AA967" t="s">
        <v>482</v>
      </c>
      <c r="AB967" t="s">
        <v>387</v>
      </c>
      <c r="AC967" t="s">
        <v>448</v>
      </c>
      <c r="AD967" t="s">
        <v>449</v>
      </c>
    </row>
    <row r="968" spans="1:30" x14ac:dyDescent="0.25">
      <c r="A968" t="s">
        <v>1435</v>
      </c>
      <c r="B968">
        <v>44927</v>
      </c>
      <c r="C968">
        <v>44929</v>
      </c>
      <c r="D968" t="s">
        <v>67</v>
      </c>
      <c r="E968">
        <v>5392</v>
      </c>
      <c r="F968">
        <v>140</v>
      </c>
      <c r="G968">
        <v>32</v>
      </c>
      <c r="H968">
        <v>63</v>
      </c>
      <c r="I968">
        <v>8</v>
      </c>
      <c r="J968">
        <v>36</v>
      </c>
      <c r="K968">
        <v>0</v>
      </c>
      <c r="L968">
        <v>1</v>
      </c>
      <c r="M968">
        <v>2</v>
      </c>
      <c r="N968">
        <v>2</v>
      </c>
      <c r="O968">
        <v>71</v>
      </c>
      <c r="P968">
        <v>71</v>
      </c>
      <c r="Q968">
        <v>83</v>
      </c>
      <c r="R968">
        <v>35</v>
      </c>
      <c r="S968">
        <v>120</v>
      </c>
      <c r="T968">
        <v>5</v>
      </c>
      <c r="U968">
        <v>6</v>
      </c>
      <c r="V968">
        <v>4</v>
      </c>
      <c r="W968">
        <v>6</v>
      </c>
      <c r="X968">
        <v>6</v>
      </c>
      <c r="Y968">
        <v>127</v>
      </c>
      <c r="Z968">
        <v>6</v>
      </c>
      <c r="AA968" t="s">
        <v>68</v>
      </c>
      <c r="AB968" t="s">
        <v>16</v>
      </c>
      <c r="AC968" t="s">
        <v>69</v>
      </c>
      <c r="AD968" t="s">
        <v>1583</v>
      </c>
    </row>
    <row r="969" spans="1:30" x14ac:dyDescent="0.25">
      <c r="A969" t="s">
        <v>1435</v>
      </c>
      <c r="B969">
        <v>44927</v>
      </c>
      <c r="C969">
        <v>44929</v>
      </c>
      <c r="D969" t="s">
        <v>137</v>
      </c>
      <c r="E969">
        <v>5350</v>
      </c>
      <c r="F969">
        <v>206</v>
      </c>
      <c r="G969">
        <v>21</v>
      </c>
      <c r="H969">
        <v>138</v>
      </c>
      <c r="I969">
        <v>0</v>
      </c>
      <c r="J969">
        <v>82</v>
      </c>
      <c r="K969">
        <v>2</v>
      </c>
      <c r="L969">
        <v>2</v>
      </c>
      <c r="M969">
        <v>9</v>
      </c>
      <c r="N969">
        <v>7</v>
      </c>
      <c r="O969">
        <v>23</v>
      </c>
      <c r="P969">
        <v>138</v>
      </c>
      <c r="Q969">
        <v>118</v>
      </c>
      <c r="R969">
        <v>88</v>
      </c>
      <c r="S969">
        <v>175</v>
      </c>
      <c r="T969">
        <v>14</v>
      </c>
      <c r="U969">
        <v>37</v>
      </c>
      <c r="V969">
        <v>41</v>
      </c>
      <c r="W969">
        <v>39</v>
      </c>
      <c r="X969">
        <v>42</v>
      </c>
      <c r="Y969">
        <v>181</v>
      </c>
      <c r="Z969">
        <v>44</v>
      </c>
      <c r="AA969" t="s">
        <v>138</v>
      </c>
      <c r="AB969" t="s">
        <v>16</v>
      </c>
      <c r="AC969" t="s">
        <v>127</v>
      </c>
      <c r="AD969" t="s">
        <v>128</v>
      </c>
    </row>
    <row r="970" spans="1:30" x14ac:dyDescent="0.25">
      <c r="A970" t="s">
        <v>1435</v>
      </c>
      <c r="B970">
        <v>44927</v>
      </c>
      <c r="C970">
        <v>44929</v>
      </c>
      <c r="D970" t="s">
        <v>412</v>
      </c>
      <c r="E970">
        <v>4096</v>
      </c>
      <c r="F970">
        <v>115</v>
      </c>
      <c r="G970">
        <v>2</v>
      </c>
      <c r="H970">
        <v>70</v>
      </c>
      <c r="I970">
        <v>0</v>
      </c>
      <c r="J970">
        <v>46</v>
      </c>
      <c r="K970">
        <v>0</v>
      </c>
      <c r="L970">
        <v>0</v>
      </c>
      <c r="M970">
        <v>0</v>
      </c>
      <c r="N970">
        <v>13</v>
      </c>
      <c r="O970">
        <v>52</v>
      </c>
      <c r="P970">
        <v>69</v>
      </c>
      <c r="Q970">
        <v>53</v>
      </c>
      <c r="R970">
        <v>31</v>
      </c>
      <c r="S970">
        <v>74</v>
      </c>
      <c r="T970">
        <v>30</v>
      </c>
      <c r="U970">
        <v>28</v>
      </c>
      <c r="V970">
        <v>34</v>
      </c>
      <c r="W970">
        <v>31</v>
      </c>
      <c r="X970">
        <v>33</v>
      </c>
      <c r="Y970">
        <v>75</v>
      </c>
      <c r="Z970">
        <v>34</v>
      </c>
      <c r="AA970" t="s">
        <v>413</v>
      </c>
      <c r="AB970" t="s">
        <v>387</v>
      </c>
      <c r="AC970" t="s">
        <v>389</v>
      </c>
      <c r="AD970" t="s">
        <v>390</v>
      </c>
    </row>
    <row r="971" spans="1:30" x14ac:dyDescent="0.25">
      <c r="A971" t="s">
        <v>1435</v>
      </c>
      <c r="B971">
        <v>44927</v>
      </c>
      <c r="C971">
        <v>44929</v>
      </c>
      <c r="D971" t="s">
        <v>142</v>
      </c>
      <c r="E971">
        <v>9617</v>
      </c>
      <c r="F971">
        <v>362</v>
      </c>
      <c r="G971">
        <v>23</v>
      </c>
      <c r="H971">
        <v>161</v>
      </c>
      <c r="I971">
        <v>5</v>
      </c>
      <c r="J971">
        <v>150</v>
      </c>
      <c r="K971">
        <v>13</v>
      </c>
      <c r="L971">
        <v>14</v>
      </c>
      <c r="M971">
        <v>22</v>
      </c>
      <c r="N971">
        <v>43</v>
      </c>
      <c r="O971">
        <v>75</v>
      </c>
      <c r="P971">
        <v>167</v>
      </c>
      <c r="Q971">
        <v>110</v>
      </c>
      <c r="R971">
        <v>92</v>
      </c>
      <c r="S971">
        <v>174</v>
      </c>
      <c r="T971">
        <v>54</v>
      </c>
      <c r="U971">
        <v>58</v>
      </c>
      <c r="V971">
        <v>64</v>
      </c>
      <c r="W971">
        <v>57</v>
      </c>
      <c r="X971">
        <v>61</v>
      </c>
      <c r="Y971">
        <v>177</v>
      </c>
      <c r="Z971">
        <v>65</v>
      </c>
      <c r="AA971" t="s">
        <v>143</v>
      </c>
      <c r="AB971" t="s">
        <v>16</v>
      </c>
      <c r="AC971" t="s">
        <v>127</v>
      </c>
      <c r="AD971" t="s">
        <v>128</v>
      </c>
    </row>
    <row r="972" spans="1:30" x14ac:dyDescent="0.25">
      <c r="A972" t="s">
        <v>1435</v>
      </c>
      <c r="B972">
        <v>44927</v>
      </c>
      <c r="C972">
        <v>44929</v>
      </c>
      <c r="D972" t="s">
        <v>555</v>
      </c>
      <c r="E972">
        <v>5274</v>
      </c>
      <c r="F972">
        <v>224</v>
      </c>
      <c r="G972">
        <v>11</v>
      </c>
      <c r="H972">
        <v>94</v>
      </c>
      <c r="I972">
        <v>0</v>
      </c>
      <c r="J972">
        <v>74</v>
      </c>
      <c r="K972">
        <v>23</v>
      </c>
      <c r="L972">
        <v>2</v>
      </c>
      <c r="M972">
        <v>13</v>
      </c>
      <c r="N972">
        <v>45</v>
      </c>
      <c r="O972">
        <v>11</v>
      </c>
      <c r="P972">
        <v>150</v>
      </c>
      <c r="Q972">
        <v>116</v>
      </c>
      <c r="R972">
        <v>85</v>
      </c>
      <c r="S972">
        <v>151</v>
      </c>
      <c r="T972">
        <v>60</v>
      </c>
      <c r="U972">
        <v>57</v>
      </c>
      <c r="V972">
        <v>63</v>
      </c>
      <c r="W972">
        <v>63</v>
      </c>
      <c r="X972">
        <v>61</v>
      </c>
      <c r="Y972">
        <v>151</v>
      </c>
      <c r="Z972">
        <v>63</v>
      </c>
      <c r="AA972" t="s">
        <v>1450</v>
      </c>
      <c r="AB972" t="s">
        <v>387</v>
      </c>
      <c r="AC972" t="s">
        <v>508</v>
      </c>
      <c r="AD972" t="s">
        <v>509</v>
      </c>
    </row>
    <row r="973" spans="1:30" x14ac:dyDescent="0.25">
      <c r="A973" t="s">
        <v>1435</v>
      </c>
      <c r="B973">
        <v>44927</v>
      </c>
      <c r="C973">
        <v>44929</v>
      </c>
      <c r="D973" t="s">
        <v>515</v>
      </c>
      <c r="E973">
        <v>4551</v>
      </c>
      <c r="F973">
        <v>213</v>
      </c>
      <c r="G973">
        <v>71</v>
      </c>
      <c r="H973">
        <v>77</v>
      </c>
      <c r="I973">
        <v>0</v>
      </c>
      <c r="J973">
        <v>104</v>
      </c>
      <c r="K973">
        <v>0</v>
      </c>
      <c r="L973">
        <v>2</v>
      </c>
      <c r="M973">
        <v>28</v>
      </c>
      <c r="N973">
        <v>51</v>
      </c>
      <c r="O973">
        <v>10</v>
      </c>
      <c r="P973">
        <v>76</v>
      </c>
      <c r="Q973">
        <v>55</v>
      </c>
      <c r="R973">
        <v>47</v>
      </c>
      <c r="S973">
        <v>76</v>
      </c>
      <c r="T973">
        <v>52</v>
      </c>
      <c r="U973">
        <v>48</v>
      </c>
      <c r="V973">
        <v>52</v>
      </c>
      <c r="W973">
        <v>52</v>
      </c>
      <c r="X973">
        <v>52</v>
      </c>
      <c r="Y973">
        <v>77</v>
      </c>
      <c r="Z973">
        <v>52</v>
      </c>
      <c r="AA973" t="s">
        <v>1598</v>
      </c>
      <c r="AB973" t="s">
        <v>387</v>
      </c>
      <c r="AC973" t="s">
        <v>508</v>
      </c>
      <c r="AD973" t="s">
        <v>509</v>
      </c>
    </row>
    <row r="974" spans="1:30" x14ac:dyDescent="0.25">
      <c r="A974" t="s">
        <v>1435</v>
      </c>
      <c r="B974">
        <v>44927</v>
      </c>
      <c r="C974">
        <v>44929</v>
      </c>
      <c r="D974" t="s">
        <v>501</v>
      </c>
      <c r="E974">
        <v>2909</v>
      </c>
      <c r="F974">
        <v>123</v>
      </c>
      <c r="G974">
        <v>48</v>
      </c>
      <c r="H974">
        <v>63</v>
      </c>
      <c r="I974">
        <v>0</v>
      </c>
      <c r="J974">
        <v>47</v>
      </c>
      <c r="K974">
        <v>3</v>
      </c>
      <c r="L974">
        <v>3</v>
      </c>
      <c r="M974">
        <v>26</v>
      </c>
      <c r="N974">
        <v>28</v>
      </c>
      <c r="O974">
        <v>50</v>
      </c>
      <c r="P974">
        <v>63</v>
      </c>
      <c r="Q974">
        <v>49</v>
      </c>
      <c r="R974">
        <v>40</v>
      </c>
      <c r="S974">
        <v>62</v>
      </c>
      <c r="T974">
        <v>29</v>
      </c>
      <c r="U974">
        <v>25</v>
      </c>
      <c r="V974">
        <v>30</v>
      </c>
      <c r="W974">
        <v>27</v>
      </c>
      <c r="X974">
        <v>29</v>
      </c>
      <c r="Y974">
        <v>64</v>
      </c>
      <c r="Z974">
        <v>30</v>
      </c>
      <c r="AA974" t="s">
        <v>502</v>
      </c>
      <c r="AB974" t="s">
        <v>387</v>
      </c>
      <c r="AC974" t="s">
        <v>448</v>
      </c>
      <c r="AD974" t="s">
        <v>449</v>
      </c>
    </row>
    <row r="975" spans="1:30" x14ac:dyDescent="0.25">
      <c r="A975" t="s">
        <v>1435</v>
      </c>
      <c r="B975">
        <v>44927</v>
      </c>
      <c r="C975">
        <v>44929</v>
      </c>
      <c r="D975" t="s">
        <v>571</v>
      </c>
      <c r="E975">
        <v>3278</v>
      </c>
      <c r="F975">
        <v>152</v>
      </c>
      <c r="G975">
        <v>0</v>
      </c>
      <c r="H975">
        <v>53</v>
      </c>
      <c r="I975">
        <v>1</v>
      </c>
      <c r="J975">
        <v>46</v>
      </c>
      <c r="K975">
        <v>0</v>
      </c>
      <c r="L975">
        <v>0</v>
      </c>
      <c r="M975">
        <v>0</v>
      </c>
      <c r="N975">
        <v>0</v>
      </c>
      <c r="O975">
        <v>25</v>
      </c>
      <c r="P975">
        <v>80</v>
      </c>
      <c r="Q975">
        <v>58</v>
      </c>
      <c r="R975">
        <v>35</v>
      </c>
      <c r="S975">
        <v>80</v>
      </c>
      <c r="T975">
        <v>14</v>
      </c>
      <c r="U975">
        <v>21</v>
      </c>
      <c r="V975">
        <v>25</v>
      </c>
      <c r="W975">
        <v>24</v>
      </c>
      <c r="X975">
        <v>23</v>
      </c>
      <c r="Y975">
        <v>80</v>
      </c>
      <c r="Z975">
        <v>25</v>
      </c>
      <c r="AA975" t="s">
        <v>572</v>
      </c>
      <c r="AB975" t="s">
        <v>387</v>
      </c>
      <c r="AC975" t="s">
        <v>508</v>
      </c>
      <c r="AD975" t="s">
        <v>509</v>
      </c>
    </row>
    <row r="976" spans="1:30" x14ac:dyDescent="0.25">
      <c r="A976" t="s">
        <v>1435</v>
      </c>
      <c r="B976">
        <v>44927</v>
      </c>
      <c r="C976">
        <v>44929</v>
      </c>
      <c r="D976" t="s">
        <v>513</v>
      </c>
      <c r="E976">
        <v>9570</v>
      </c>
      <c r="F976">
        <v>415</v>
      </c>
      <c r="G976">
        <v>0</v>
      </c>
      <c r="H976">
        <v>228</v>
      </c>
      <c r="I976">
        <v>0</v>
      </c>
      <c r="J976">
        <v>109</v>
      </c>
      <c r="K976">
        <v>23</v>
      </c>
      <c r="L976">
        <v>40</v>
      </c>
      <c r="M976">
        <v>0</v>
      </c>
      <c r="N976">
        <v>81</v>
      </c>
      <c r="O976">
        <v>87</v>
      </c>
      <c r="P976">
        <v>228</v>
      </c>
      <c r="Q976">
        <v>183</v>
      </c>
      <c r="R976">
        <v>130</v>
      </c>
      <c r="S976">
        <v>231</v>
      </c>
      <c r="T976">
        <v>79</v>
      </c>
      <c r="U976">
        <v>75</v>
      </c>
      <c r="V976">
        <v>88</v>
      </c>
      <c r="W976">
        <v>87</v>
      </c>
      <c r="X976">
        <v>82</v>
      </c>
      <c r="Y976">
        <v>231</v>
      </c>
      <c r="Z976">
        <v>88</v>
      </c>
      <c r="AA976" t="s">
        <v>514</v>
      </c>
      <c r="AB976" t="s">
        <v>387</v>
      </c>
      <c r="AC976" t="s">
        <v>508</v>
      </c>
      <c r="AD976" t="s">
        <v>509</v>
      </c>
    </row>
    <row r="977" spans="1:30" x14ac:dyDescent="0.25">
      <c r="A977" t="s">
        <v>1435</v>
      </c>
      <c r="B977">
        <v>44927</v>
      </c>
      <c r="C977">
        <v>44929</v>
      </c>
      <c r="D977" t="s">
        <v>166</v>
      </c>
      <c r="E977">
        <v>5470</v>
      </c>
      <c r="F977">
        <v>149</v>
      </c>
      <c r="G977">
        <v>0</v>
      </c>
      <c r="H977">
        <v>72</v>
      </c>
      <c r="I977">
        <v>0</v>
      </c>
      <c r="J977">
        <v>63</v>
      </c>
      <c r="K977">
        <v>7</v>
      </c>
      <c r="L977">
        <v>8</v>
      </c>
      <c r="M977">
        <v>2</v>
      </c>
      <c r="N977">
        <v>32</v>
      </c>
      <c r="O977">
        <v>19</v>
      </c>
      <c r="P977">
        <v>72</v>
      </c>
      <c r="Q977">
        <v>45</v>
      </c>
      <c r="R977">
        <v>42</v>
      </c>
      <c r="S977">
        <v>72</v>
      </c>
      <c r="T977">
        <v>34</v>
      </c>
      <c r="U977">
        <v>31</v>
      </c>
      <c r="V977">
        <v>38</v>
      </c>
      <c r="W977">
        <v>37</v>
      </c>
      <c r="X977">
        <v>37</v>
      </c>
      <c r="Y977">
        <v>73</v>
      </c>
      <c r="Z977">
        <v>38</v>
      </c>
      <c r="AA977" t="s">
        <v>167</v>
      </c>
      <c r="AB977" t="s">
        <v>16</v>
      </c>
      <c r="AC977" t="s">
        <v>168</v>
      </c>
      <c r="AD977" t="s">
        <v>1473</v>
      </c>
    </row>
    <row r="978" spans="1:30" x14ac:dyDescent="0.25">
      <c r="A978" t="s">
        <v>1435</v>
      </c>
      <c r="B978">
        <v>44958</v>
      </c>
      <c r="C978">
        <v>44963</v>
      </c>
      <c r="D978" t="s">
        <v>940</v>
      </c>
      <c r="E978">
        <v>9847</v>
      </c>
      <c r="F978">
        <v>450</v>
      </c>
      <c r="G978">
        <v>0</v>
      </c>
      <c r="H978">
        <v>198</v>
      </c>
      <c r="I978">
        <v>2</v>
      </c>
      <c r="J978">
        <v>86</v>
      </c>
      <c r="K978">
        <v>8</v>
      </c>
      <c r="L978">
        <v>0</v>
      </c>
      <c r="M978">
        <v>1</v>
      </c>
      <c r="N978">
        <v>50</v>
      </c>
      <c r="O978">
        <v>21</v>
      </c>
      <c r="P978">
        <v>210</v>
      </c>
      <c r="Q978">
        <v>176</v>
      </c>
      <c r="R978">
        <v>100</v>
      </c>
      <c r="S978">
        <v>261</v>
      </c>
      <c r="T978">
        <v>51</v>
      </c>
      <c r="U978">
        <v>52</v>
      </c>
      <c r="V978">
        <v>56</v>
      </c>
      <c r="W978">
        <v>54</v>
      </c>
      <c r="X978">
        <v>51</v>
      </c>
      <c r="Y978">
        <v>270</v>
      </c>
      <c r="Z978">
        <v>56</v>
      </c>
      <c r="AA978" t="s">
        <v>941</v>
      </c>
      <c r="AB978" t="s">
        <v>803</v>
      </c>
      <c r="AC978" t="s">
        <v>942</v>
      </c>
      <c r="AD978" t="s">
        <v>943</v>
      </c>
    </row>
    <row r="979" spans="1:30" x14ac:dyDescent="0.25">
      <c r="A979" t="s">
        <v>1435</v>
      </c>
      <c r="B979">
        <v>44958</v>
      </c>
      <c r="C979">
        <v>44963</v>
      </c>
      <c r="D979" t="s">
        <v>930</v>
      </c>
      <c r="E979">
        <v>10678</v>
      </c>
      <c r="F979">
        <v>373</v>
      </c>
      <c r="G979">
        <v>14</v>
      </c>
      <c r="H979">
        <v>206</v>
      </c>
      <c r="I979">
        <v>20</v>
      </c>
      <c r="J979">
        <v>52</v>
      </c>
      <c r="K979">
        <v>5</v>
      </c>
      <c r="L979">
        <v>9</v>
      </c>
      <c r="M979">
        <v>3</v>
      </c>
      <c r="N979">
        <v>25</v>
      </c>
      <c r="O979">
        <v>153</v>
      </c>
      <c r="P979">
        <v>217</v>
      </c>
      <c r="Q979">
        <v>201</v>
      </c>
      <c r="R979">
        <v>99</v>
      </c>
      <c r="S979">
        <v>217</v>
      </c>
      <c r="T979">
        <v>26</v>
      </c>
      <c r="U979">
        <v>28</v>
      </c>
      <c r="V979">
        <v>28</v>
      </c>
      <c r="W979">
        <v>28</v>
      </c>
      <c r="X979">
        <v>28</v>
      </c>
      <c r="Y979">
        <v>217</v>
      </c>
      <c r="Z979">
        <v>28</v>
      </c>
      <c r="AA979" t="s">
        <v>931</v>
      </c>
      <c r="AB979" t="s">
        <v>803</v>
      </c>
      <c r="AC979" t="s">
        <v>897</v>
      </c>
      <c r="AD979" t="s">
        <v>898</v>
      </c>
    </row>
    <row r="980" spans="1:30" x14ac:dyDescent="0.25">
      <c r="A980" t="s">
        <v>1435</v>
      </c>
      <c r="B980">
        <v>44958</v>
      </c>
      <c r="C980">
        <v>44963</v>
      </c>
      <c r="D980" t="s">
        <v>948</v>
      </c>
      <c r="E980">
        <v>9391</v>
      </c>
      <c r="F980">
        <v>416</v>
      </c>
      <c r="G980">
        <v>1</v>
      </c>
      <c r="H980">
        <v>92</v>
      </c>
      <c r="I980">
        <v>0</v>
      </c>
      <c r="J980">
        <v>102</v>
      </c>
      <c r="K980">
        <v>0</v>
      </c>
      <c r="L980">
        <v>0</v>
      </c>
      <c r="M980">
        <v>0</v>
      </c>
      <c r="N980">
        <v>1</v>
      </c>
      <c r="O980">
        <v>46</v>
      </c>
      <c r="P980">
        <v>126</v>
      </c>
      <c r="Q980">
        <v>88</v>
      </c>
      <c r="R980">
        <v>47</v>
      </c>
      <c r="S980">
        <v>131</v>
      </c>
      <c r="T980">
        <v>4</v>
      </c>
      <c r="U980">
        <v>29</v>
      </c>
      <c r="V980">
        <v>32</v>
      </c>
      <c r="W980">
        <v>25</v>
      </c>
      <c r="X980">
        <v>30</v>
      </c>
      <c r="Y980">
        <v>134</v>
      </c>
      <c r="Z980">
        <v>33</v>
      </c>
      <c r="AA980" t="s">
        <v>949</v>
      </c>
      <c r="AB980" t="s">
        <v>803</v>
      </c>
      <c r="AC980" t="s">
        <v>942</v>
      </c>
      <c r="AD980" t="s">
        <v>943</v>
      </c>
    </row>
    <row r="981" spans="1:30" x14ac:dyDescent="0.25">
      <c r="A981" t="s">
        <v>1435</v>
      </c>
      <c r="B981">
        <v>44958</v>
      </c>
      <c r="C981">
        <v>44963</v>
      </c>
      <c r="D981" t="s">
        <v>991</v>
      </c>
      <c r="E981">
        <v>9573</v>
      </c>
      <c r="F981">
        <v>464</v>
      </c>
      <c r="G981">
        <v>2</v>
      </c>
      <c r="H981">
        <v>347</v>
      </c>
      <c r="I981">
        <v>2</v>
      </c>
      <c r="J981">
        <v>113</v>
      </c>
      <c r="K981">
        <v>3</v>
      </c>
      <c r="L981">
        <v>23</v>
      </c>
      <c r="M981">
        <v>0</v>
      </c>
      <c r="N981">
        <v>84</v>
      </c>
      <c r="O981">
        <v>226</v>
      </c>
      <c r="P981">
        <v>347</v>
      </c>
      <c r="Q981">
        <v>261</v>
      </c>
      <c r="R981">
        <v>194</v>
      </c>
      <c r="S981">
        <v>346</v>
      </c>
      <c r="T981">
        <v>94</v>
      </c>
      <c r="U981">
        <v>83</v>
      </c>
      <c r="V981">
        <v>96</v>
      </c>
      <c r="W981">
        <v>97</v>
      </c>
      <c r="X981">
        <v>90</v>
      </c>
      <c r="Y981">
        <v>349</v>
      </c>
      <c r="Z981">
        <v>97</v>
      </c>
      <c r="AA981" t="s">
        <v>992</v>
      </c>
      <c r="AB981" t="s">
        <v>803</v>
      </c>
      <c r="AC981" t="s">
        <v>942</v>
      </c>
      <c r="AD981" t="s">
        <v>943</v>
      </c>
    </row>
    <row r="982" spans="1:30" x14ac:dyDescent="0.25">
      <c r="A982" t="s">
        <v>1435</v>
      </c>
      <c r="B982">
        <v>44958</v>
      </c>
      <c r="C982">
        <v>44963</v>
      </c>
      <c r="D982" t="s">
        <v>968</v>
      </c>
      <c r="E982">
        <v>5855</v>
      </c>
      <c r="F982">
        <v>282</v>
      </c>
      <c r="G982">
        <v>86</v>
      </c>
      <c r="H982">
        <v>234</v>
      </c>
      <c r="I982">
        <v>1</v>
      </c>
      <c r="J982">
        <v>42</v>
      </c>
      <c r="K982">
        <v>7</v>
      </c>
      <c r="L982">
        <v>16</v>
      </c>
      <c r="M982">
        <v>8</v>
      </c>
      <c r="N982">
        <v>37</v>
      </c>
      <c r="O982">
        <v>114</v>
      </c>
      <c r="P982">
        <v>235</v>
      </c>
      <c r="Q982">
        <v>194</v>
      </c>
      <c r="R982">
        <v>125</v>
      </c>
      <c r="S982">
        <v>234</v>
      </c>
      <c r="T982">
        <v>37</v>
      </c>
      <c r="U982">
        <v>36</v>
      </c>
      <c r="V982">
        <v>37</v>
      </c>
      <c r="W982">
        <v>36</v>
      </c>
      <c r="X982">
        <v>32</v>
      </c>
      <c r="Y982">
        <v>235</v>
      </c>
      <c r="Z982">
        <v>37</v>
      </c>
      <c r="AA982" t="s">
        <v>969</v>
      </c>
      <c r="AB982" t="s">
        <v>803</v>
      </c>
      <c r="AC982" t="s">
        <v>942</v>
      </c>
      <c r="AD982" t="s">
        <v>943</v>
      </c>
    </row>
    <row r="983" spans="1:30" x14ac:dyDescent="0.25">
      <c r="A983" t="s">
        <v>1435</v>
      </c>
      <c r="B983">
        <v>44958</v>
      </c>
      <c r="C983">
        <v>44963</v>
      </c>
      <c r="D983" t="s">
        <v>996</v>
      </c>
      <c r="E983">
        <v>14594</v>
      </c>
      <c r="F983">
        <v>558</v>
      </c>
      <c r="G983">
        <v>0</v>
      </c>
      <c r="H983">
        <v>440</v>
      </c>
      <c r="I983">
        <v>13</v>
      </c>
      <c r="J983">
        <v>144</v>
      </c>
      <c r="K983">
        <v>12</v>
      </c>
      <c r="L983">
        <v>33</v>
      </c>
      <c r="M983">
        <v>2</v>
      </c>
      <c r="N983">
        <v>123</v>
      </c>
      <c r="O983">
        <v>252</v>
      </c>
      <c r="P983">
        <v>438</v>
      </c>
      <c r="Q983">
        <v>257</v>
      </c>
      <c r="R983">
        <v>185</v>
      </c>
      <c r="S983">
        <v>439</v>
      </c>
      <c r="T983">
        <v>121</v>
      </c>
      <c r="U983">
        <v>111</v>
      </c>
      <c r="V983">
        <v>123</v>
      </c>
      <c r="W983">
        <v>111</v>
      </c>
      <c r="X983">
        <v>122</v>
      </c>
      <c r="Y983">
        <v>441</v>
      </c>
      <c r="Z983">
        <v>123</v>
      </c>
      <c r="AA983" t="s">
        <v>997</v>
      </c>
      <c r="AB983" t="s">
        <v>803</v>
      </c>
      <c r="AC983" t="s">
        <v>998</v>
      </c>
      <c r="AD983" t="s">
        <v>999</v>
      </c>
    </row>
    <row r="984" spans="1:30" x14ac:dyDescent="0.25">
      <c r="A984" t="s">
        <v>1435</v>
      </c>
      <c r="B984">
        <v>44958</v>
      </c>
      <c r="C984">
        <v>44963</v>
      </c>
      <c r="D984" t="s">
        <v>924</v>
      </c>
      <c r="E984">
        <v>6048</v>
      </c>
      <c r="F984">
        <v>223</v>
      </c>
      <c r="G984">
        <v>36</v>
      </c>
      <c r="H984">
        <v>145</v>
      </c>
      <c r="I984">
        <v>1</v>
      </c>
      <c r="J984">
        <v>46</v>
      </c>
      <c r="K984">
        <v>8</v>
      </c>
      <c r="L984">
        <v>3</v>
      </c>
      <c r="M984">
        <v>2</v>
      </c>
      <c r="N984">
        <v>16</v>
      </c>
      <c r="O984">
        <v>102</v>
      </c>
      <c r="P984">
        <v>146</v>
      </c>
      <c r="Q984">
        <v>78</v>
      </c>
      <c r="R984">
        <v>86</v>
      </c>
      <c r="S984">
        <v>146</v>
      </c>
      <c r="T984">
        <v>26</v>
      </c>
      <c r="U984">
        <v>29</v>
      </c>
      <c r="V984">
        <v>34</v>
      </c>
      <c r="W984">
        <v>34</v>
      </c>
      <c r="X984">
        <v>31</v>
      </c>
      <c r="Y984">
        <v>146</v>
      </c>
      <c r="Z984">
        <v>35</v>
      </c>
      <c r="AA984" t="s">
        <v>925</v>
      </c>
      <c r="AB984" t="s">
        <v>803</v>
      </c>
      <c r="AC984" t="s">
        <v>897</v>
      </c>
      <c r="AD984" t="s">
        <v>898</v>
      </c>
    </row>
    <row r="985" spans="1:30" x14ac:dyDescent="0.25">
      <c r="A985" t="s">
        <v>1435</v>
      </c>
      <c r="B985">
        <v>44958</v>
      </c>
      <c r="C985">
        <v>44963</v>
      </c>
      <c r="D985" t="s">
        <v>903</v>
      </c>
      <c r="E985">
        <v>15707</v>
      </c>
      <c r="F985">
        <v>566</v>
      </c>
      <c r="G985">
        <v>21</v>
      </c>
      <c r="H985">
        <v>356</v>
      </c>
      <c r="I985">
        <v>1</v>
      </c>
      <c r="J985">
        <v>75</v>
      </c>
      <c r="K985">
        <v>4</v>
      </c>
      <c r="L985">
        <v>0</v>
      </c>
      <c r="M985">
        <v>6</v>
      </c>
      <c r="N985">
        <v>64</v>
      </c>
      <c r="O985">
        <v>56</v>
      </c>
      <c r="P985">
        <v>355</v>
      </c>
      <c r="Q985">
        <v>346</v>
      </c>
      <c r="R985">
        <v>186</v>
      </c>
      <c r="S985">
        <v>357</v>
      </c>
      <c r="T985">
        <v>64</v>
      </c>
      <c r="U985">
        <v>65</v>
      </c>
      <c r="V985">
        <v>65</v>
      </c>
      <c r="W985">
        <v>62</v>
      </c>
      <c r="X985">
        <v>64</v>
      </c>
      <c r="Y985">
        <v>358</v>
      </c>
      <c r="Z985">
        <v>66</v>
      </c>
      <c r="AA985" t="s">
        <v>904</v>
      </c>
      <c r="AB985" t="s">
        <v>803</v>
      </c>
      <c r="AC985" t="s">
        <v>1451</v>
      </c>
      <c r="AD985" t="s">
        <v>1452</v>
      </c>
    </row>
    <row r="986" spans="1:30" x14ac:dyDescent="0.25">
      <c r="A986" t="s">
        <v>1435</v>
      </c>
      <c r="B986">
        <v>44958</v>
      </c>
      <c r="C986">
        <v>44963</v>
      </c>
      <c r="D986" t="s">
        <v>973</v>
      </c>
      <c r="E986">
        <v>4802</v>
      </c>
      <c r="F986">
        <v>237</v>
      </c>
      <c r="G986">
        <v>0</v>
      </c>
      <c r="H986">
        <v>156</v>
      </c>
      <c r="I986">
        <v>0</v>
      </c>
      <c r="J986">
        <v>41</v>
      </c>
      <c r="K986">
        <v>7</v>
      </c>
      <c r="L986">
        <v>4</v>
      </c>
      <c r="M986">
        <v>0</v>
      </c>
      <c r="N986">
        <v>29</v>
      </c>
      <c r="O986">
        <v>72</v>
      </c>
      <c r="P986">
        <v>159</v>
      </c>
      <c r="Q986">
        <v>146</v>
      </c>
      <c r="R986">
        <v>105</v>
      </c>
      <c r="S986">
        <v>160</v>
      </c>
      <c r="T986">
        <v>37</v>
      </c>
      <c r="U986">
        <v>37</v>
      </c>
      <c r="V986">
        <v>39</v>
      </c>
      <c r="W986">
        <v>39</v>
      </c>
      <c r="X986">
        <v>38</v>
      </c>
      <c r="Y986">
        <v>160</v>
      </c>
      <c r="Z986">
        <v>39</v>
      </c>
      <c r="AA986" t="s">
        <v>974</v>
      </c>
      <c r="AB986" t="s">
        <v>803</v>
      </c>
      <c r="AC986" t="s">
        <v>942</v>
      </c>
      <c r="AD986" t="s">
        <v>943</v>
      </c>
    </row>
    <row r="987" spans="1:30" x14ac:dyDescent="0.25">
      <c r="A987" t="s">
        <v>1435</v>
      </c>
      <c r="B987">
        <v>44958</v>
      </c>
      <c r="C987">
        <v>44963</v>
      </c>
      <c r="D987" t="s">
        <v>959</v>
      </c>
      <c r="E987">
        <v>8066</v>
      </c>
      <c r="F987">
        <v>320</v>
      </c>
      <c r="G987">
        <v>1</v>
      </c>
      <c r="H987">
        <v>169</v>
      </c>
      <c r="I987">
        <v>1</v>
      </c>
      <c r="J987">
        <v>71</v>
      </c>
      <c r="K987">
        <v>9</v>
      </c>
      <c r="L987">
        <v>1</v>
      </c>
      <c r="M987">
        <v>2</v>
      </c>
      <c r="N987">
        <v>34</v>
      </c>
      <c r="O987">
        <v>40</v>
      </c>
      <c r="P987">
        <v>184</v>
      </c>
      <c r="Q987">
        <v>137</v>
      </c>
      <c r="R987">
        <v>78</v>
      </c>
      <c r="S987">
        <v>189</v>
      </c>
      <c r="T987">
        <v>35</v>
      </c>
      <c r="U987">
        <v>36</v>
      </c>
      <c r="V987">
        <v>38</v>
      </c>
      <c r="W987">
        <v>36</v>
      </c>
      <c r="X987">
        <v>36</v>
      </c>
      <c r="Y987">
        <v>190</v>
      </c>
      <c r="Z987">
        <v>38</v>
      </c>
      <c r="AA987" t="s">
        <v>960</v>
      </c>
      <c r="AB987" t="s">
        <v>803</v>
      </c>
      <c r="AC987" t="s">
        <v>942</v>
      </c>
      <c r="AD987" t="s">
        <v>943</v>
      </c>
    </row>
    <row r="988" spans="1:30" x14ac:dyDescent="0.25">
      <c r="A988" t="s">
        <v>1435</v>
      </c>
      <c r="B988">
        <v>44958</v>
      </c>
      <c r="C988">
        <v>44963</v>
      </c>
      <c r="D988" t="s">
        <v>157</v>
      </c>
      <c r="E988">
        <v>5615</v>
      </c>
      <c r="F988">
        <v>141</v>
      </c>
      <c r="G988">
        <v>0</v>
      </c>
      <c r="H988">
        <v>84</v>
      </c>
      <c r="I988">
        <v>0</v>
      </c>
      <c r="J988">
        <v>57</v>
      </c>
      <c r="K988">
        <v>8</v>
      </c>
      <c r="L988">
        <v>0</v>
      </c>
      <c r="M988">
        <v>1</v>
      </c>
      <c r="N988">
        <v>3</v>
      </c>
      <c r="O988">
        <v>6</v>
      </c>
      <c r="P988">
        <v>83</v>
      </c>
      <c r="Q988">
        <v>62</v>
      </c>
      <c r="R988">
        <v>29</v>
      </c>
      <c r="S988">
        <v>85</v>
      </c>
      <c r="T988">
        <v>7</v>
      </c>
      <c r="U988">
        <v>47</v>
      </c>
      <c r="V988">
        <v>49</v>
      </c>
      <c r="W988">
        <v>48</v>
      </c>
      <c r="X988">
        <v>47</v>
      </c>
      <c r="Y988">
        <v>85</v>
      </c>
      <c r="Z988">
        <v>50</v>
      </c>
      <c r="AA988" t="s">
        <v>158</v>
      </c>
      <c r="AB988" t="s">
        <v>16</v>
      </c>
      <c r="AC988" t="s">
        <v>127</v>
      </c>
      <c r="AD988" t="s">
        <v>128</v>
      </c>
    </row>
    <row r="989" spans="1:30" x14ac:dyDescent="0.25">
      <c r="A989" t="s">
        <v>1435</v>
      </c>
      <c r="B989">
        <v>44958</v>
      </c>
      <c r="C989">
        <v>44963</v>
      </c>
      <c r="D989" t="s">
        <v>826</v>
      </c>
      <c r="E989">
        <v>6337</v>
      </c>
      <c r="F989">
        <v>203</v>
      </c>
      <c r="G989">
        <v>156</v>
      </c>
      <c r="H989">
        <v>172</v>
      </c>
      <c r="I989">
        <v>0</v>
      </c>
      <c r="J989">
        <v>19</v>
      </c>
      <c r="K989">
        <v>13</v>
      </c>
      <c r="L989">
        <v>0</v>
      </c>
      <c r="M989">
        <v>6</v>
      </c>
      <c r="N989">
        <v>18</v>
      </c>
      <c r="O989">
        <v>154</v>
      </c>
      <c r="P989">
        <v>172</v>
      </c>
      <c r="Q989">
        <v>153</v>
      </c>
      <c r="R989">
        <v>88</v>
      </c>
      <c r="S989">
        <v>172</v>
      </c>
      <c r="T989">
        <v>18</v>
      </c>
      <c r="U989">
        <v>18</v>
      </c>
      <c r="V989">
        <v>18</v>
      </c>
      <c r="W989">
        <v>18</v>
      </c>
      <c r="X989">
        <v>18</v>
      </c>
      <c r="Y989">
        <v>172</v>
      </c>
      <c r="Z989">
        <v>18</v>
      </c>
      <c r="AA989" t="s">
        <v>827</v>
      </c>
      <c r="AB989" t="s">
        <v>803</v>
      </c>
      <c r="AC989" t="s">
        <v>805</v>
      </c>
      <c r="AD989" t="s">
        <v>806</v>
      </c>
    </row>
    <row r="990" spans="1:30" x14ac:dyDescent="0.25">
      <c r="A990" t="s">
        <v>1435</v>
      </c>
      <c r="B990">
        <v>44958</v>
      </c>
      <c r="C990">
        <v>44963</v>
      </c>
      <c r="D990" t="s">
        <v>887</v>
      </c>
      <c r="E990">
        <v>6531</v>
      </c>
      <c r="F990">
        <v>294</v>
      </c>
      <c r="G990">
        <v>14</v>
      </c>
      <c r="H990">
        <v>159</v>
      </c>
      <c r="I990">
        <v>1</v>
      </c>
      <c r="J990">
        <v>85</v>
      </c>
      <c r="K990">
        <v>28</v>
      </c>
      <c r="L990">
        <v>4</v>
      </c>
      <c r="M990">
        <v>6</v>
      </c>
      <c r="N990">
        <v>42</v>
      </c>
      <c r="O990">
        <v>147</v>
      </c>
      <c r="P990">
        <v>164</v>
      </c>
      <c r="Q990">
        <v>88</v>
      </c>
      <c r="R990">
        <v>67</v>
      </c>
      <c r="S990">
        <v>166</v>
      </c>
      <c r="T990">
        <v>45</v>
      </c>
      <c r="U990">
        <v>34</v>
      </c>
      <c r="V990">
        <v>45</v>
      </c>
      <c r="W990">
        <v>35</v>
      </c>
      <c r="X990">
        <v>45</v>
      </c>
      <c r="Y990">
        <v>166</v>
      </c>
      <c r="Z990">
        <v>45</v>
      </c>
      <c r="AA990" t="s">
        <v>888</v>
      </c>
      <c r="AB990" t="s">
        <v>803</v>
      </c>
      <c r="AC990" t="s">
        <v>849</v>
      </c>
      <c r="AD990" t="s">
        <v>850</v>
      </c>
    </row>
    <row r="991" spans="1:30" x14ac:dyDescent="0.25">
      <c r="A991" t="s">
        <v>1435</v>
      </c>
      <c r="B991">
        <v>44958</v>
      </c>
      <c r="C991">
        <v>44963</v>
      </c>
      <c r="D991" t="s">
        <v>876</v>
      </c>
      <c r="E991">
        <v>15690</v>
      </c>
      <c r="F991">
        <v>564</v>
      </c>
      <c r="G991">
        <v>18</v>
      </c>
      <c r="H991">
        <v>332</v>
      </c>
      <c r="I991">
        <v>0</v>
      </c>
      <c r="J991">
        <v>122</v>
      </c>
      <c r="K991">
        <v>1</v>
      </c>
      <c r="L991">
        <v>1</v>
      </c>
      <c r="M991">
        <v>1</v>
      </c>
      <c r="N991">
        <v>4</v>
      </c>
      <c r="O991">
        <v>27</v>
      </c>
      <c r="P991">
        <v>350</v>
      </c>
      <c r="Q991">
        <v>242</v>
      </c>
      <c r="R991">
        <v>135</v>
      </c>
      <c r="S991">
        <v>355</v>
      </c>
      <c r="T991">
        <v>64</v>
      </c>
      <c r="U991">
        <v>67</v>
      </c>
      <c r="V991">
        <v>69</v>
      </c>
      <c r="W991">
        <v>61</v>
      </c>
      <c r="X991">
        <v>69</v>
      </c>
      <c r="Y991">
        <v>355</v>
      </c>
      <c r="Z991">
        <v>70</v>
      </c>
      <c r="AA991" t="s">
        <v>877</v>
      </c>
      <c r="AB991" t="s">
        <v>803</v>
      </c>
      <c r="AC991" t="s">
        <v>1451</v>
      </c>
      <c r="AD991" t="s">
        <v>1452</v>
      </c>
    </row>
    <row r="992" spans="1:30" x14ac:dyDescent="0.25">
      <c r="A992" t="s">
        <v>1435</v>
      </c>
      <c r="B992">
        <v>44958</v>
      </c>
      <c r="C992">
        <v>44963</v>
      </c>
      <c r="D992" t="s">
        <v>462</v>
      </c>
      <c r="E992">
        <v>3273</v>
      </c>
      <c r="F992">
        <v>107</v>
      </c>
      <c r="G992">
        <v>0</v>
      </c>
      <c r="H992">
        <v>66</v>
      </c>
      <c r="I992">
        <v>0</v>
      </c>
      <c r="J992">
        <v>78</v>
      </c>
      <c r="K992">
        <v>2</v>
      </c>
      <c r="L992">
        <v>0</v>
      </c>
      <c r="M992">
        <v>0</v>
      </c>
      <c r="N992">
        <v>59</v>
      </c>
      <c r="O992">
        <v>1</v>
      </c>
      <c r="P992">
        <v>67</v>
      </c>
      <c r="Q992">
        <v>51</v>
      </c>
      <c r="R992">
        <v>27</v>
      </c>
      <c r="S992">
        <v>68</v>
      </c>
      <c r="T992">
        <v>61</v>
      </c>
      <c r="U992">
        <v>50</v>
      </c>
      <c r="V992">
        <v>66</v>
      </c>
      <c r="W992">
        <v>60</v>
      </c>
      <c r="X992">
        <v>62</v>
      </c>
      <c r="Y992">
        <v>68</v>
      </c>
      <c r="Z992">
        <v>66</v>
      </c>
      <c r="AA992" t="s">
        <v>463</v>
      </c>
      <c r="AB992" t="s">
        <v>387</v>
      </c>
      <c r="AC992" t="s">
        <v>448</v>
      </c>
      <c r="AD992" t="s">
        <v>449</v>
      </c>
    </row>
    <row r="993" spans="1:30" x14ac:dyDescent="0.25">
      <c r="A993" t="s">
        <v>1435</v>
      </c>
      <c r="B993">
        <v>44958</v>
      </c>
      <c r="C993">
        <v>44963</v>
      </c>
      <c r="D993" t="s">
        <v>560</v>
      </c>
      <c r="E993">
        <v>5364</v>
      </c>
      <c r="F993">
        <v>239</v>
      </c>
      <c r="G993">
        <v>17</v>
      </c>
      <c r="H993">
        <v>200</v>
      </c>
      <c r="I993">
        <v>5</v>
      </c>
      <c r="J993">
        <v>82</v>
      </c>
      <c r="K993">
        <v>24</v>
      </c>
      <c r="L993">
        <v>18</v>
      </c>
      <c r="M993">
        <v>31</v>
      </c>
      <c r="N993">
        <v>69</v>
      </c>
      <c r="O993">
        <v>51</v>
      </c>
      <c r="P993">
        <v>202</v>
      </c>
      <c r="Q993">
        <v>153</v>
      </c>
      <c r="R993">
        <v>84</v>
      </c>
      <c r="S993">
        <v>202</v>
      </c>
      <c r="T993">
        <v>69</v>
      </c>
      <c r="U993">
        <v>77</v>
      </c>
      <c r="V993">
        <v>77</v>
      </c>
      <c r="W993">
        <v>77</v>
      </c>
      <c r="X993">
        <v>73</v>
      </c>
      <c r="Y993">
        <v>202</v>
      </c>
      <c r="Z993">
        <v>77</v>
      </c>
      <c r="AA993" t="s">
        <v>561</v>
      </c>
      <c r="AB993" t="s">
        <v>387</v>
      </c>
      <c r="AC993" t="s">
        <v>508</v>
      </c>
      <c r="AD993" t="s">
        <v>509</v>
      </c>
    </row>
    <row r="994" spans="1:30" x14ac:dyDescent="0.25">
      <c r="A994" t="s">
        <v>1435</v>
      </c>
      <c r="B994">
        <v>44958</v>
      </c>
      <c r="C994">
        <v>44963</v>
      </c>
      <c r="D994" t="s">
        <v>425</v>
      </c>
      <c r="E994">
        <v>3547</v>
      </c>
      <c r="F994">
        <v>132</v>
      </c>
      <c r="G994">
        <v>4</v>
      </c>
      <c r="H994">
        <v>111</v>
      </c>
      <c r="I994">
        <v>0</v>
      </c>
      <c r="J994">
        <v>53</v>
      </c>
      <c r="K994">
        <v>1</v>
      </c>
      <c r="L994">
        <v>4</v>
      </c>
      <c r="M994">
        <v>0</v>
      </c>
      <c r="N994">
        <v>11</v>
      </c>
      <c r="O994">
        <v>62</v>
      </c>
      <c r="P994">
        <v>109</v>
      </c>
      <c r="Q994">
        <v>86</v>
      </c>
      <c r="R994">
        <v>53</v>
      </c>
      <c r="S994">
        <v>111</v>
      </c>
      <c r="T994">
        <v>29</v>
      </c>
      <c r="U994">
        <v>38</v>
      </c>
      <c r="V994">
        <v>39</v>
      </c>
      <c r="W994">
        <v>41</v>
      </c>
      <c r="X994">
        <v>42</v>
      </c>
      <c r="Y994">
        <v>111</v>
      </c>
      <c r="Z994">
        <v>42</v>
      </c>
      <c r="AA994" t="s">
        <v>426</v>
      </c>
      <c r="AB994" t="s">
        <v>387</v>
      </c>
      <c r="AC994" t="s">
        <v>508</v>
      </c>
      <c r="AD994" t="s">
        <v>509</v>
      </c>
    </row>
    <row r="995" spans="1:30" x14ac:dyDescent="0.25">
      <c r="A995" t="s">
        <v>1435</v>
      </c>
      <c r="B995">
        <v>44958</v>
      </c>
      <c r="C995">
        <v>44963</v>
      </c>
      <c r="D995" t="s">
        <v>152</v>
      </c>
      <c r="E995">
        <v>4021</v>
      </c>
      <c r="F995">
        <v>93</v>
      </c>
      <c r="G995">
        <v>1</v>
      </c>
      <c r="H995">
        <v>74</v>
      </c>
      <c r="I995">
        <v>0</v>
      </c>
      <c r="J995">
        <v>24</v>
      </c>
      <c r="K995">
        <v>6</v>
      </c>
      <c r="L995">
        <v>2</v>
      </c>
      <c r="M995">
        <v>1</v>
      </c>
      <c r="N995">
        <v>21</v>
      </c>
      <c r="O995">
        <v>7</v>
      </c>
      <c r="P995">
        <v>74</v>
      </c>
      <c r="Q995">
        <v>53</v>
      </c>
      <c r="R995">
        <v>45</v>
      </c>
      <c r="S995">
        <v>74</v>
      </c>
      <c r="T995">
        <v>22</v>
      </c>
      <c r="U995">
        <v>20</v>
      </c>
      <c r="V995">
        <v>23</v>
      </c>
      <c r="W995">
        <v>18</v>
      </c>
      <c r="X995">
        <v>21</v>
      </c>
      <c r="Y995">
        <v>74</v>
      </c>
      <c r="Z995">
        <v>23</v>
      </c>
      <c r="AA995" t="s">
        <v>153</v>
      </c>
      <c r="AB995" t="s">
        <v>16</v>
      </c>
      <c r="AC995" t="s">
        <v>127</v>
      </c>
      <c r="AD995" t="s">
        <v>128</v>
      </c>
    </row>
    <row r="996" spans="1:30" x14ac:dyDescent="0.25">
      <c r="A996" t="s">
        <v>1435</v>
      </c>
      <c r="B996">
        <v>44958</v>
      </c>
      <c r="C996">
        <v>44963</v>
      </c>
      <c r="D996" t="s">
        <v>395</v>
      </c>
      <c r="E996">
        <v>4008</v>
      </c>
      <c r="F996">
        <v>109</v>
      </c>
      <c r="G996">
        <v>18</v>
      </c>
      <c r="H996">
        <v>23</v>
      </c>
      <c r="I996">
        <v>0</v>
      </c>
      <c r="J996">
        <v>45</v>
      </c>
      <c r="K996">
        <v>1</v>
      </c>
      <c r="L996">
        <v>6</v>
      </c>
      <c r="M996">
        <v>7</v>
      </c>
      <c r="N996">
        <v>6</v>
      </c>
      <c r="O996">
        <v>18</v>
      </c>
      <c r="P996">
        <v>23</v>
      </c>
      <c r="Q996">
        <v>21</v>
      </c>
      <c r="R996">
        <v>6</v>
      </c>
      <c r="S996">
        <v>25</v>
      </c>
      <c r="T996">
        <v>7</v>
      </c>
      <c r="U996">
        <v>7</v>
      </c>
      <c r="V996">
        <v>7</v>
      </c>
      <c r="W996">
        <v>6</v>
      </c>
      <c r="X996">
        <v>7</v>
      </c>
      <c r="Y996">
        <v>25</v>
      </c>
      <c r="Z996">
        <v>7</v>
      </c>
      <c r="AA996" t="s">
        <v>396</v>
      </c>
      <c r="AB996" t="s">
        <v>387</v>
      </c>
      <c r="AC996" t="s">
        <v>389</v>
      </c>
      <c r="AD996" t="s">
        <v>390</v>
      </c>
    </row>
    <row r="997" spans="1:30" x14ac:dyDescent="0.25">
      <c r="A997" t="s">
        <v>1435</v>
      </c>
      <c r="B997">
        <v>44958</v>
      </c>
      <c r="C997">
        <v>44963</v>
      </c>
      <c r="D997" t="s">
        <v>465</v>
      </c>
      <c r="E997">
        <v>3643</v>
      </c>
      <c r="F997">
        <v>171</v>
      </c>
      <c r="G997">
        <v>2</v>
      </c>
      <c r="H997">
        <v>134</v>
      </c>
      <c r="I997">
        <v>0</v>
      </c>
      <c r="J997">
        <v>49</v>
      </c>
      <c r="K997">
        <v>0</v>
      </c>
      <c r="L997">
        <v>0</v>
      </c>
      <c r="M997">
        <v>0</v>
      </c>
      <c r="N997">
        <v>22</v>
      </c>
      <c r="O997">
        <v>98</v>
      </c>
      <c r="P997">
        <v>135</v>
      </c>
      <c r="Q997">
        <v>102</v>
      </c>
      <c r="R997">
        <v>63</v>
      </c>
      <c r="S997">
        <v>135</v>
      </c>
      <c r="T997">
        <v>44</v>
      </c>
      <c r="U997">
        <v>40</v>
      </c>
      <c r="V997">
        <v>44</v>
      </c>
      <c r="W997">
        <v>43</v>
      </c>
      <c r="X997">
        <v>41</v>
      </c>
      <c r="Y997">
        <v>136</v>
      </c>
      <c r="Z997">
        <v>44</v>
      </c>
      <c r="AA997" t="s">
        <v>1474</v>
      </c>
      <c r="AB997" t="s">
        <v>387</v>
      </c>
      <c r="AC997" t="s">
        <v>448</v>
      </c>
      <c r="AD997" t="s">
        <v>449</v>
      </c>
    </row>
    <row r="998" spans="1:30" x14ac:dyDescent="0.25">
      <c r="A998" t="s">
        <v>1435</v>
      </c>
      <c r="B998">
        <v>44958</v>
      </c>
      <c r="C998">
        <v>44963</v>
      </c>
      <c r="D998" t="s">
        <v>178</v>
      </c>
      <c r="E998">
        <v>7263</v>
      </c>
      <c r="F998">
        <v>322</v>
      </c>
      <c r="G998">
        <v>53</v>
      </c>
      <c r="H998">
        <v>108</v>
      </c>
      <c r="I998">
        <v>1</v>
      </c>
      <c r="J998">
        <v>107</v>
      </c>
      <c r="K998">
        <v>7</v>
      </c>
      <c r="L998">
        <v>11</v>
      </c>
      <c r="M998">
        <v>16</v>
      </c>
      <c r="N998">
        <v>14</v>
      </c>
      <c r="O998">
        <v>66</v>
      </c>
      <c r="P998">
        <v>122</v>
      </c>
      <c r="Q998">
        <v>117</v>
      </c>
      <c r="R998">
        <v>120</v>
      </c>
      <c r="S998">
        <v>135</v>
      </c>
      <c r="T998">
        <v>40</v>
      </c>
      <c r="U998">
        <v>44</v>
      </c>
      <c r="V998">
        <v>44</v>
      </c>
      <c r="W998">
        <v>44</v>
      </c>
      <c r="X998">
        <v>45</v>
      </c>
      <c r="Y998">
        <v>136</v>
      </c>
      <c r="Z998">
        <v>45</v>
      </c>
      <c r="AA998" t="s">
        <v>179</v>
      </c>
      <c r="AB998" t="s">
        <v>16</v>
      </c>
      <c r="AC998" t="s">
        <v>168</v>
      </c>
      <c r="AD998" t="s">
        <v>1473</v>
      </c>
    </row>
    <row r="999" spans="1:30" x14ac:dyDescent="0.25">
      <c r="A999" t="s">
        <v>1435</v>
      </c>
      <c r="B999">
        <v>44958</v>
      </c>
      <c r="C999">
        <v>44963</v>
      </c>
      <c r="D999" t="s">
        <v>893</v>
      </c>
      <c r="E999">
        <v>13690</v>
      </c>
      <c r="F999">
        <v>636</v>
      </c>
      <c r="G999">
        <v>2</v>
      </c>
      <c r="H999">
        <v>309</v>
      </c>
      <c r="I999">
        <v>0</v>
      </c>
      <c r="J999">
        <v>143</v>
      </c>
      <c r="K999">
        <v>8</v>
      </c>
      <c r="L999">
        <v>0</v>
      </c>
      <c r="M999">
        <v>0</v>
      </c>
      <c r="N999">
        <v>54</v>
      </c>
      <c r="O999">
        <v>242</v>
      </c>
      <c r="P999">
        <v>316</v>
      </c>
      <c r="Q999">
        <v>212</v>
      </c>
      <c r="R999">
        <v>157</v>
      </c>
      <c r="S999">
        <v>319</v>
      </c>
      <c r="T999">
        <v>52</v>
      </c>
      <c r="U999">
        <v>47</v>
      </c>
      <c r="V999">
        <v>55</v>
      </c>
      <c r="W999">
        <v>53</v>
      </c>
      <c r="X999">
        <v>52</v>
      </c>
      <c r="Y999">
        <v>320</v>
      </c>
      <c r="Z999">
        <v>55</v>
      </c>
      <c r="AA999" t="s">
        <v>894</v>
      </c>
      <c r="AB999" t="s">
        <v>803</v>
      </c>
      <c r="AC999" t="s">
        <v>849</v>
      </c>
      <c r="AD999" t="s">
        <v>850</v>
      </c>
    </row>
    <row r="1000" spans="1:30" x14ac:dyDescent="0.25">
      <c r="A1000" t="s">
        <v>1435</v>
      </c>
      <c r="B1000">
        <v>44958</v>
      </c>
      <c r="C1000">
        <v>44963</v>
      </c>
      <c r="D1000" t="s">
        <v>836</v>
      </c>
      <c r="E1000">
        <v>11456</v>
      </c>
      <c r="F1000">
        <v>353</v>
      </c>
      <c r="G1000">
        <v>0</v>
      </c>
      <c r="H1000">
        <v>207</v>
      </c>
      <c r="I1000">
        <v>0</v>
      </c>
      <c r="J1000">
        <v>41</v>
      </c>
      <c r="K1000">
        <v>1</v>
      </c>
      <c r="L1000">
        <v>0</v>
      </c>
      <c r="M1000">
        <v>0</v>
      </c>
      <c r="N1000">
        <v>0</v>
      </c>
      <c r="O1000">
        <v>168</v>
      </c>
      <c r="P1000">
        <v>209</v>
      </c>
      <c r="Q1000">
        <v>177</v>
      </c>
      <c r="R1000">
        <v>119</v>
      </c>
      <c r="S1000">
        <v>248</v>
      </c>
      <c r="T1000">
        <v>21</v>
      </c>
      <c r="U1000">
        <v>20</v>
      </c>
      <c r="V1000">
        <v>22</v>
      </c>
      <c r="W1000">
        <v>20</v>
      </c>
      <c r="X1000">
        <v>21</v>
      </c>
      <c r="Y1000">
        <v>252</v>
      </c>
      <c r="Z1000">
        <v>23</v>
      </c>
      <c r="AA1000" t="s">
        <v>837</v>
      </c>
      <c r="AB1000" t="s">
        <v>803</v>
      </c>
      <c r="AC1000" t="s">
        <v>805</v>
      </c>
      <c r="AD1000" t="s">
        <v>806</v>
      </c>
    </row>
    <row r="1001" spans="1:30" x14ac:dyDescent="0.25">
      <c r="A1001" t="s">
        <v>1435</v>
      </c>
      <c r="B1001">
        <v>44958</v>
      </c>
      <c r="C1001">
        <v>44963</v>
      </c>
      <c r="D1001" t="s">
        <v>895</v>
      </c>
      <c r="E1001">
        <v>7560</v>
      </c>
      <c r="F1001">
        <v>328</v>
      </c>
      <c r="G1001">
        <v>1</v>
      </c>
      <c r="H1001">
        <v>116</v>
      </c>
      <c r="I1001">
        <v>1</v>
      </c>
      <c r="J1001">
        <v>45</v>
      </c>
      <c r="K1001">
        <v>0</v>
      </c>
      <c r="L1001">
        <v>0</v>
      </c>
      <c r="M1001">
        <v>0</v>
      </c>
      <c r="N1001">
        <v>0</v>
      </c>
      <c r="O1001">
        <v>93</v>
      </c>
      <c r="P1001">
        <v>193</v>
      </c>
      <c r="Q1001">
        <v>126</v>
      </c>
      <c r="R1001">
        <v>116</v>
      </c>
      <c r="S1001">
        <v>191</v>
      </c>
      <c r="T1001">
        <v>9</v>
      </c>
      <c r="U1001">
        <v>11</v>
      </c>
      <c r="V1001">
        <v>15</v>
      </c>
      <c r="W1001">
        <v>13</v>
      </c>
      <c r="X1001">
        <v>12</v>
      </c>
      <c r="Y1001">
        <v>194</v>
      </c>
      <c r="Z1001">
        <v>15</v>
      </c>
      <c r="AA1001" t="s">
        <v>896</v>
      </c>
      <c r="AB1001" t="s">
        <v>803</v>
      </c>
      <c r="AC1001" t="s">
        <v>897</v>
      </c>
      <c r="AD1001" t="s">
        <v>898</v>
      </c>
    </row>
    <row r="1002" spans="1:30" x14ac:dyDescent="0.25">
      <c r="A1002" t="s">
        <v>1435</v>
      </c>
      <c r="B1002">
        <v>44958</v>
      </c>
      <c r="C1002">
        <v>44963</v>
      </c>
      <c r="D1002" t="s">
        <v>60</v>
      </c>
      <c r="E1002">
        <v>4918</v>
      </c>
      <c r="F1002">
        <v>208</v>
      </c>
      <c r="G1002">
        <v>1</v>
      </c>
      <c r="H1002">
        <v>106</v>
      </c>
      <c r="I1002">
        <v>3</v>
      </c>
      <c r="J1002">
        <v>122</v>
      </c>
      <c r="K1002">
        <v>4</v>
      </c>
      <c r="L1002">
        <v>2</v>
      </c>
      <c r="M1002">
        <v>4</v>
      </c>
      <c r="N1002">
        <v>13</v>
      </c>
      <c r="O1002">
        <v>93</v>
      </c>
      <c r="P1002">
        <v>106</v>
      </c>
      <c r="Q1002">
        <v>86</v>
      </c>
      <c r="R1002">
        <v>79</v>
      </c>
      <c r="S1002">
        <v>108</v>
      </c>
      <c r="T1002">
        <v>53</v>
      </c>
      <c r="U1002">
        <v>62</v>
      </c>
      <c r="V1002">
        <v>64</v>
      </c>
      <c r="W1002">
        <v>62</v>
      </c>
      <c r="X1002">
        <v>62</v>
      </c>
      <c r="Y1002">
        <v>108</v>
      </c>
      <c r="Z1002">
        <v>64</v>
      </c>
      <c r="AA1002" t="s">
        <v>61</v>
      </c>
      <c r="AB1002" t="s">
        <v>16</v>
      </c>
      <c r="AC1002" t="s">
        <v>41</v>
      </c>
      <c r="AD1002" t="s">
        <v>42</v>
      </c>
    </row>
    <row r="1003" spans="1:30" x14ac:dyDescent="0.25">
      <c r="A1003" t="s">
        <v>1435</v>
      </c>
      <c r="B1003">
        <v>44958</v>
      </c>
      <c r="C1003">
        <v>44963</v>
      </c>
      <c r="D1003" t="s">
        <v>62</v>
      </c>
      <c r="E1003">
        <v>5476</v>
      </c>
      <c r="F1003">
        <v>155</v>
      </c>
      <c r="G1003">
        <v>6</v>
      </c>
      <c r="H1003">
        <v>53</v>
      </c>
      <c r="I1003">
        <v>0</v>
      </c>
      <c r="J1003">
        <v>67</v>
      </c>
      <c r="K1003">
        <v>2</v>
      </c>
      <c r="L1003">
        <v>2</v>
      </c>
      <c r="M1003">
        <v>1</v>
      </c>
      <c r="N1003">
        <v>11</v>
      </c>
      <c r="O1003">
        <v>18</v>
      </c>
      <c r="P1003">
        <v>52</v>
      </c>
      <c r="Q1003">
        <v>44</v>
      </c>
      <c r="R1003">
        <v>25</v>
      </c>
      <c r="S1003">
        <v>52</v>
      </c>
      <c r="T1003">
        <v>16</v>
      </c>
      <c r="U1003">
        <v>48</v>
      </c>
      <c r="V1003">
        <v>22</v>
      </c>
      <c r="W1003">
        <v>58</v>
      </c>
      <c r="X1003">
        <v>39</v>
      </c>
      <c r="Y1003">
        <v>53</v>
      </c>
      <c r="Z1003">
        <v>59</v>
      </c>
      <c r="AA1003" t="s">
        <v>63</v>
      </c>
      <c r="AB1003" t="s">
        <v>16</v>
      </c>
      <c r="AC1003" t="s">
        <v>41</v>
      </c>
      <c r="AD1003" t="s">
        <v>42</v>
      </c>
    </row>
    <row r="1004" spans="1:30" x14ac:dyDescent="0.25">
      <c r="A1004" t="s">
        <v>1435</v>
      </c>
      <c r="B1004">
        <v>44958</v>
      </c>
      <c r="C1004">
        <v>44963</v>
      </c>
      <c r="D1004" t="s">
        <v>447</v>
      </c>
      <c r="E1004">
        <v>3877</v>
      </c>
      <c r="F1004">
        <v>114</v>
      </c>
      <c r="G1004">
        <v>0</v>
      </c>
      <c r="H1004">
        <v>61</v>
      </c>
      <c r="I1004">
        <v>0</v>
      </c>
      <c r="J1004">
        <v>16</v>
      </c>
      <c r="K1004">
        <v>2</v>
      </c>
      <c r="L1004">
        <v>0</v>
      </c>
      <c r="M1004">
        <v>0</v>
      </c>
      <c r="N1004">
        <v>5</v>
      </c>
      <c r="O1004">
        <v>59</v>
      </c>
      <c r="P1004">
        <v>66</v>
      </c>
      <c r="Q1004">
        <v>64</v>
      </c>
      <c r="R1004">
        <v>40</v>
      </c>
      <c r="S1004">
        <v>104</v>
      </c>
      <c r="T1004">
        <v>9</v>
      </c>
      <c r="U1004">
        <v>9</v>
      </c>
      <c r="V1004">
        <v>10</v>
      </c>
      <c r="W1004">
        <v>11</v>
      </c>
      <c r="X1004">
        <v>11</v>
      </c>
      <c r="Y1004">
        <v>107</v>
      </c>
      <c r="Z1004">
        <v>11</v>
      </c>
      <c r="AA1004" t="s">
        <v>1529</v>
      </c>
      <c r="AB1004" t="s">
        <v>387</v>
      </c>
      <c r="AC1004" t="s">
        <v>448</v>
      </c>
      <c r="AD1004" t="s">
        <v>449</v>
      </c>
    </row>
    <row r="1005" spans="1:30" x14ac:dyDescent="0.25">
      <c r="A1005" t="s">
        <v>1435</v>
      </c>
      <c r="B1005">
        <v>44958</v>
      </c>
      <c r="C1005">
        <v>44963</v>
      </c>
      <c r="D1005" t="s">
        <v>953</v>
      </c>
      <c r="E1005">
        <v>4613</v>
      </c>
      <c r="F1005">
        <v>214</v>
      </c>
      <c r="G1005">
        <v>2</v>
      </c>
      <c r="H1005">
        <v>170</v>
      </c>
      <c r="I1005">
        <v>0</v>
      </c>
      <c r="J1005">
        <v>51</v>
      </c>
      <c r="K1005">
        <v>2</v>
      </c>
      <c r="L1005">
        <v>3</v>
      </c>
      <c r="M1005">
        <v>3</v>
      </c>
      <c r="N1005">
        <v>35</v>
      </c>
      <c r="O1005">
        <v>75</v>
      </c>
      <c r="P1005">
        <v>169</v>
      </c>
      <c r="Q1005">
        <v>151</v>
      </c>
      <c r="R1005">
        <v>71</v>
      </c>
      <c r="S1005">
        <v>170</v>
      </c>
      <c r="T1005">
        <v>46</v>
      </c>
      <c r="U1005">
        <v>45</v>
      </c>
      <c r="V1005">
        <v>47</v>
      </c>
      <c r="W1005">
        <v>46</v>
      </c>
      <c r="X1005">
        <v>45</v>
      </c>
      <c r="Y1005">
        <v>171</v>
      </c>
      <c r="Z1005">
        <v>47</v>
      </c>
      <c r="AA1005" t="s">
        <v>954</v>
      </c>
      <c r="AB1005" t="s">
        <v>803</v>
      </c>
      <c r="AC1005" t="s">
        <v>942</v>
      </c>
      <c r="AD1005" t="s">
        <v>943</v>
      </c>
    </row>
    <row r="1006" spans="1:30" x14ac:dyDescent="0.25">
      <c r="A1006" t="s">
        <v>1435</v>
      </c>
      <c r="B1006">
        <v>44958</v>
      </c>
      <c r="C1006">
        <v>44963</v>
      </c>
      <c r="D1006" t="s">
        <v>919</v>
      </c>
      <c r="E1006">
        <v>8217</v>
      </c>
      <c r="F1006">
        <v>376</v>
      </c>
      <c r="G1006">
        <v>11</v>
      </c>
      <c r="H1006">
        <v>339</v>
      </c>
      <c r="I1006">
        <v>8</v>
      </c>
      <c r="J1006">
        <v>61</v>
      </c>
      <c r="K1006">
        <v>11</v>
      </c>
      <c r="L1006">
        <v>12</v>
      </c>
      <c r="M1006">
        <v>7</v>
      </c>
      <c r="N1006">
        <v>53</v>
      </c>
      <c r="O1006">
        <v>90</v>
      </c>
      <c r="P1006">
        <v>341</v>
      </c>
      <c r="Q1006">
        <v>237</v>
      </c>
      <c r="R1006">
        <v>169</v>
      </c>
      <c r="S1006">
        <v>340</v>
      </c>
      <c r="T1006">
        <v>55</v>
      </c>
      <c r="U1006">
        <v>46</v>
      </c>
      <c r="V1006">
        <v>55</v>
      </c>
      <c r="W1006">
        <v>54</v>
      </c>
      <c r="X1006">
        <v>56</v>
      </c>
      <c r="Y1006">
        <v>342</v>
      </c>
      <c r="Z1006">
        <v>58</v>
      </c>
      <c r="AA1006" t="s">
        <v>920</v>
      </c>
      <c r="AB1006" t="s">
        <v>803</v>
      </c>
      <c r="AC1006" t="s">
        <v>897</v>
      </c>
      <c r="AD1006" t="s">
        <v>898</v>
      </c>
    </row>
    <row r="1007" spans="1:30" x14ac:dyDescent="0.25">
      <c r="A1007" t="s">
        <v>1435</v>
      </c>
      <c r="B1007">
        <v>44958</v>
      </c>
      <c r="C1007">
        <v>44963</v>
      </c>
      <c r="D1007" t="s">
        <v>473</v>
      </c>
      <c r="E1007">
        <v>4846</v>
      </c>
      <c r="F1007">
        <v>200</v>
      </c>
      <c r="G1007">
        <v>0</v>
      </c>
      <c r="H1007">
        <v>108</v>
      </c>
      <c r="I1007">
        <v>0</v>
      </c>
      <c r="J1007">
        <v>61</v>
      </c>
      <c r="K1007">
        <v>3</v>
      </c>
      <c r="L1007">
        <v>6</v>
      </c>
      <c r="M1007">
        <v>0</v>
      </c>
      <c r="N1007">
        <v>17</v>
      </c>
      <c r="O1007">
        <v>89</v>
      </c>
      <c r="P1007">
        <v>104</v>
      </c>
      <c r="Q1007">
        <v>60</v>
      </c>
      <c r="R1007">
        <v>47</v>
      </c>
      <c r="S1007">
        <v>107</v>
      </c>
      <c r="T1007">
        <v>33</v>
      </c>
      <c r="U1007">
        <v>24</v>
      </c>
      <c r="V1007">
        <v>39</v>
      </c>
      <c r="W1007">
        <v>41</v>
      </c>
      <c r="X1007">
        <v>41</v>
      </c>
      <c r="Y1007">
        <v>108</v>
      </c>
      <c r="Z1007">
        <v>47</v>
      </c>
      <c r="AA1007" t="s">
        <v>474</v>
      </c>
      <c r="AB1007" t="s">
        <v>387</v>
      </c>
      <c r="AC1007" t="s">
        <v>448</v>
      </c>
      <c r="AD1007" t="s">
        <v>449</v>
      </c>
    </row>
    <row r="1008" spans="1:30" x14ac:dyDescent="0.25">
      <c r="A1008" t="s">
        <v>1435</v>
      </c>
      <c r="B1008">
        <v>44958</v>
      </c>
      <c r="C1008">
        <v>44963</v>
      </c>
      <c r="D1008" t="s">
        <v>816</v>
      </c>
      <c r="E1008">
        <v>5193</v>
      </c>
      <c r="F1008">
        <v>207</v>
      </c>
      <c r="G1008">
        <v>2</v>
      </c>
      <c r="H1008">
        <v>138</v>
      </c>
      <c r="I1008">
        <v>0</v>
      </c>
      <c r="J1008">
        <v>25</v>
      </c>
      <c r="K1008">
        <v>8</v>
      </c>
      <c r="L1008">
        <v>0</v>
      </c>
      <c r="M1008">
        <v>0</v>
      </c>
      <c r="N1008">
        <v>19</v>
      </c>
      <c r="O1008">
        <v>83</v>
      </c>
      <c r="P1008">
        <v>150</v>
      </c>
      <c r="Q1008">
        <v>108</v>
      </c>
      <c r="R1008">
        <v>78</v>
      </c>
      <c r="S1008">
        <v>148</v>
      </c>
      <c r="T1008">
        <v>19</v>
      </c>
      <c r="U1008">
        <v>19</v>
      </c>
      <c r="V1008">
        <v>23</v>
      </c>
      <c r="W1008">
        <v>17</v>
      </c>
      <c r="X1008">
        <v>22</v>
      </c>
      <c r="Y1008">
        <v>151</v>
      </c>
      <c r="Z1008">
        <v>23</v>
      </c>
      <c r="AA1008" t="s">
        <v>817</v>
      </c>
      <c r="AB1008" t="s">
        <v>803</v>
      </c>
      <c r="AC1008" t="s">
        <v>805</v>
      </c>
      <c r="AD1008" t="s">
        <v>806</v>
      </c>
    </row>
    <row r="1009" spans="1:30" x14ac:dyDescent="0.25">
      <c r="A1009" t="s">
        <v>1435</v>
      </c>
      <c r="B1009">
        <v>44958</v>
      </c>
      <c r="C1009">
        <v>44963</v>
      </c>
      <c r="D1009" t="s">
        <v>842</v>
      </c>
      <c r="E1009">
        <v>3847</v>
      </c>
      <c r="F1009">
        <v>184</v>
      </c>
      <c r="G1009">
        <v>7</v>
      </c>
      <c r="H1009">
        <v>54</v>
      </c>
      <c r="I1009">
        <v>2</v>
      </c>
      <c r="J1009">
        <v>18</v>
      </c>
      <c r="K1009">
        <v>0</v>
      </c>
      <c r="L1009">
        <v>0</v>
      </c>
      <c r="M1009">
        <v>0</v>
      </c>
      <c r="N1009">
        <v>0</v>
      </c>
      <c r="O1009">
        <v>17</v>
      </c>
      <c r="P1009">
        <v>53</v>
      </c>
      <c r="Q1009">
        <v>35</v>
      </c>
      <c r="R1009">
        <v>27</v>
      </c>
      <c r="S1009">
        <v>58</v>
      </c>
      <c r="T1009">
        <v>0</v>
      </c>
      <c r="U1009">
        <v>1</v>
      </c>
      <c r="V1009">
        <v>2</v>
      </c>
      <c r="W1009">
        <v>0</v>
      </c>
      <c r="X1009">
        <v>1</v>
      </c>
      <c r="Y1009">
        <v>59</v>
      </c>
      <c r="Z1009">
        <v>2</v>
      </c>
      <c r="AA1009" t="s">
        <v>843</v>
      </c>
      <c r="AB1009" t="s">
        <v>803</v>
      </c>
      <c r="AC1009" t="s">
        <v>805</v>
      </c>
      <c r="AD1009" t="s">
        <v>806</v>
      </c>
    </row>
    <row r="1010" spans="1:30" x14ac:dyDescent="0.25">
      <c r="A1010" t="s">
        <v>1435</v>
      </c>
      <c r="B1010">
        <v>44958</v>
      </c>
      <c r="C1010">
        <v>44963</v>
      </c>
      <c r="D1010" t="s">
        <v>871</v>
      </c>
      <c r="E1010">
        <v>6794</v>
      </c>
      <c r="F1010">
        <v>215</v>
      </c>
      <c r="G1010">
        <v>4</v>
      </c>
      <c r="H1010">
        <v>134</v>
      </c>
      <c r="I1010">
        <v>0</v>
      </c>
      <c r="J1010">
        <v>55</v>
      </c>
      <c r="K1010">
        <v>2</v>
      </c>
      <c r="L1010">
        <v>1</v>
      </c>
      <c r="M1010">
        <v>1</v>
      </c>
      <c r="N1010">
        <v>45</v>
      </c>
      <c r="O1010">
        <v>107</v>
      </c>
      <c r="P1010">
        <v>134</v>
      </c>
      <c r="Q1010">
        <v>81</v>
      </c>
      <c r="R1010">
        <v>76</v>
      </c>
      <c r="S1010">
        <v>134</v>
      </c>
      <c r="T1010">
        <v>45</v>
      </c>
      <c r="U1010">
        <v>39</v>
      </c>
      <c r="V1010">
        <v>45</v>
      </c>
      <c r="W1010">
        <v>45</v>
      </c>
      <c r="X1010">
        <v>45</v>
      </c>
      <c r="Y1010">
        <v>134</v>
      </c>
      <c r="Z1010">
        <v>45</v>
      </c>
      <c r="AA1010" t="s">
        <v>872</v>
      </c>
      <c r="AB1010" t="s">
        <v>803</v>
      </c>
      <c r="AC1010" t="s">
        <v>849</v>
      </c>
      <c r="AD1010" t="s">
        <v>850</v>
      </c>
    </row>
    <row r="1011" spans="1:30" x14ac:dyDescent="0.25">
      <c r="A1011" t="s">
        <v>1435</v>
      </c>
      <c r="B1011">
        <v>44958</v>
      </c>
      <c r="C1011">
        <v>44963</v>
      </c>
      <c r="D1011" t="s">
        <v>821</v>
      </c>
      <c r="E1011">
        <v>6626</v>
      </c>
      <c r="F1011">
        <v>343</v>
      </c>
      <c r="G1011">
        <v>12</v>
      </c>
      <c r="H1011">
        <v>207</v>
      </c>
      <c r="I1011">
        <v>1</v>
      </c>
      <c r="J1011">
        <v>23</v>
      </c>
      <c r="K1011">
        <v>1</v>
      </c>
      <c r="L1011">
        <v>0</v>
      </c>
      <c r="M1011">
        <v>0</v>
      </c>
      <c r="N1011">
        <v>22</v>
      </c>
      <c r="O1011">
        <v>88</v>
      </c>
      <c r="P1011">
        <v>209</v>
      </c>
      <c r="Q1011">
        <v>165</v>
      </c>
      <c r="R1011">
        <v>119</v>
      </c>
      <c r="S1011">
        <v>209</v>
      </c>
      <c r="T1011">
        <v>22</v>
      </c>
      <c r="U1011">
        <v>20</v>
      </c>
      <c r="V1011">
        <v>21</v>
      </c>
      <c r="W1011">
        <v>20</v>
      </c>
      <c r="X1011">
        <v>21</v>
      </c>
      <c r="Y1011">
        <v>210</v>
      </c>
      <c r="Z1011">
        <v>22</v>
      </c>
      <c r="AA1011" t="s">
        <v>822</v>
      </c>
      <c r="AB1011" t="s">
        <v>803</v>
      </c>
      <c r="AC1011" t="s">
        <v>805</v>
      </c>
      <c r="AD1011" t="s">
        <v>806</v>
      </c>
    </row>
    <row r="1012" spans="1:30" x14ac:dyDescent="0.25">
      <c r="A1012" t="s">
        <v>1435</v>
      </c>
      <c r="B1012">
        <v>44958</v>
      </c>
      <c r="C1012">
        <v>44963</v>
      </c>
      <c r="D1012" t="s">
        <v>34</v>
      </c>
      <c r="E1012">
        <v>21269</v>
      </c>
      <c r="F1012">
        <v>420</v>
      </c>
      <c r="G1012">
        <v>13</v>
      </c>
      <c r="H1012">
        <v>289</v>
      </c>
      <c r="I1012">
        <v>2</v>
      </c>
      <c r="J1012">
        <v>90</v>
      </c>
      <c r="K1012">
        <v>3</v>
      </c>
      <c r="L1012">
        <v>6</v>
      </c>
      <c r="M1012">
        <v>1</v>
      </c>
      <c r="N1012">
        <v>33</v>
      </c>
      <c r="O1012">
        <v>196</v>
      </c>
      <c r="P1012">
        <v>295</v>
      </c>
      <c r="Q1012">
        <v>213</v>
      </c>
      <c r="R1012">
        <v>139</v>
      </c>
      <c r="S1012">
        <v>301</v>
      </c>
      <c r="T1012">
        <v>66</v>
      </c>
      <c r="U1012">
        <v>64</v>
      </c>
      <c r="V1012">
        <v>85</v>
      </c>
      <c r="W1012">
        <v>78</v>
      </c>
      <c r="X1012">
        <v>81</v>
      </c>
      <c r="Y1012">
        <v>302</v>
      </c>
      <c r="Z1012">
        <v>85</v>
      </c>
      <c r="AA1012" t="s">
        <v>35</v>
      </c>
      <c r="AB1012" t="s">
        <v>16</v>
      </c>
      <c r="AC1012" t="s">
        <v>18</v>
      </c>
      <c r="AD1012" t="s">
        <v>19</v>
      </c>
    </row>
    <row r="1013" spans="1:30" x14ac:dyDescent="0.25">
      <c r="A1013" t="s">
        <v>1435</v>
      </c>
      <c r="B1013">
        <v>44958</v>
      </c>
      <c r="C1013">
        <v>44963</v>
      </c>
      <c r="D1013" t="s">
        <v>486</v>
      </c>
      <c r="E1013">
        <v>8634</v>
      </c>
      <c r="F1013">
        <v>313</v>
      </c>
      <c r="G1013">
        <v>0</v>
      </c>
      <c r="H1013">
        <v>128</v>
      </c>
      <c r="I1013">
        <v>39</v>
      </c>
      <c r="J1013">
        <v>66</v>
      </c>
      <c r="K1013">
        <v>3</v>
      </c>
      <c r="L1013">
        <v>2</v>
      </c>
      <c r="M1013">
        <v>0</v>
      </c>
      <c r="N1013">
        <v>8</v>
      </c>
      <c r="O1013">
        <v>71</v>
      </c>
      <c r="P1013">
        <v>135</v>
      </c>
      <c r="Q1013">
        <v>64</v>
      </c>
      <c r="R1013">
        <v>56</v>
      </c>
      <c r="S1013">
        <v>136</v>
      </c>
      <c r="T1013">
        <v>31</v>
      </c>
      <c r="U1013">
        <v>31</v>
      </c>
      <c r="V1013">
        <v>47</v>
      </c>
      <c r="W1013">
        <v>43</v>
      </c>
      <c r="X1013">
        <v>44</v>
      </c>
      <c r="Y1013">
        <v>136</v>
      </c>
      <c r="Z1013">
        <v>48</v>
      </c>
      <c r="AA1013" t="s">
        <v>1454</v>
      </c>
      <c r="AB1013" t="s">
        <v>387</v>
      </c>
      <c r="AC1013" t="s">
        <v>448</v>
      </c>
      <c r="AD1013" t="s">
        <v>449</v>
      </c>
    </row>
    <row r="1014" spans="1:30" x14ac:dyDescent="0.25">
      <c r="A1014" t="s">
        <v>1435</v>
      </c>
      <c r="B1014">
        <v>44958</v>
      </c>
      <c r="C1014">
        <v>44963</v>
      </c>
      <c r="D1014" t="s">
        <v>1008</v>
      </c>
      <c r="E1014">
        <v>28875</v>
      </c>
      <c r="F1014">
        <v>632</v>
      </c>
      <c r="G1014">
        <v>3</v>
      </c>
      <c r="H1014">
        <v>312</v>
      </c>
      <c r="I1014">
        <v>1</v>
      </c>
      <c r="J1014">
        <v>98</v>
      </c>
      <c r="K1014">
        <v>7</v>
      </c>
      <c r="L1014">
        <v>12</v>
      </c>
      <c r="M1014">
        <v>0</v>
      </c>
      <c r="N1014">
        <v>11</v>
      </c>
      <c r="O1014">
        <v>268</v>
      </c>
      <c r="P1014">
        <v>325</v>
      </c>
      <c r="Q1014">
        <v>244</v>
      </c>
      <c r="R1014">
        <v>108</v>
      </c>
      <c r="S1014">
        <v>327</v>
      </c>
      <c r="T1014">
        <v>26</v>
      </c>
      <c r="U1014">
        <v>31</v>
      </c>
      <c r="V1014">
        <v>30</v>
      </c>
      <c r="W1014">
        <v>27</v>
      </c>
      <c r="X1014">
        <v>29</v>
      </c>
      <c r="Y1014">
        <v>327</v>
      </c>
      <c r="Z1014">
        <v>33</v>
      </c>
      <c r="AA1014" t="s">
        <v>1009</v>
      </c>
      <c r="AB1014" t="s">
        <v>803</v>
      </c>
      <c r="AC1014" t="s">
        <v>998</v>
      </c>
      <c r="AD1014" t="s">
        <v>999</v>
      </c>
    </row>
    <row r="1015" spans="1:30" x14ac:dyDescent="0.25">
      <c r="A1015" t="s">
        <v>1435</v>
      </c>
      <c r="B1015">
        <v>44958</v>
      </c>
      <c r="C1015">
        <v>44963</v>
      </c>
      <c r="D1015" t="s">
        <v>83</v>
      </c>
      <c r="E1015">
        <v>2356</v>
      </c>
      <c r="F1015">
        <v>45</v>
      </c>
      <c r="G1015">
        <v>1</v>
      </c>
      <c r="H1015">
        <v>44</v>
      </c>
      <c r="I1015">
        <v>0</v>
      </c>
      <c r="J1015">
        <v>8</v>
      </c>
      <c r="K1015">
        <v>0</v>
      </c>
      <c r="L1015">
        <v>0</v>
      </c>
      <c r="M1015">
        <v>0</v>
      </c>
      <c r="N1015">
        <v>0</v>
      </c>
      <c r="O1015">
        <v>1</v>
      </c>
      <c r="P1015">
        <v>44</v>
      </c>
      <c r="Q1015">
        <v>29</v>
      </c>
      <c r="R1015">
        <v>10</v>
      </c>
      <c r="S1015">
        <v>43</v>
      </c>
      <c r="T1015">
        <v>0</v>
      </c>
      <c r="U1015">
        <v>5</v>
      </c>
      <c r="V1015">
        <v>8</v>
      </c>
      <c r="W1015">
        <v>2</v>
      </c>
      <c r="X1015">
        <v>7</v>
      </c>
      <c r="Y1015">
        <v>44</v>
      </c>
      <c r="Z1015">
        <v>8</v>
      </c>
      <c r="AA1015" t="s">
        <v>84</v>
      </c>
      <c r="AB1015" t="s">
        <v>16</v>
      </c>
      <c r="AC1015" t="s">
        <v>69</v>
      </c>
      <c r="AD1015" t="s">
        <v>1583</v>
      </c>
    </row>
    <row r="1016" spans="1:30" x14ac:dyDescent="0.25">
      <c r="A1016" t="s">
        <v>1435</v>
      </c>
      <c r="B1016">
        <v>44958</v>
      </c>
      <c r="C1016">
        <v>44963</v>
      </c>
      <c r="D1016" t="s">
        <v>29</v>
      </c>
      <c r="E1016">
        <v>7409</v>
      </c>
      <c r="F1016">
        <v>228</v>
      </c>
      <c r="G1016">
        <v>9</v>
      </c>
      <c r="H1016">
        <v>165</v>
      </c>
      <c r="I1016">
        <v>2</v>
      </c>
      <c r="J1016">
        <v>70</v>
      </c>
      <c r="K1016">
        <v>5</v>
      </c>
      <c r="L1016">
        <v>8</v>
      </c>
      <c r="M1016">
        <v>6</v>
      </c>
      <c r="N1016">
        <v>33</v>
      </c>
      <c r="O1016">
        <v>49</v>
      </c>
      <c r="P1016">
        <v>165</v>
      </c>
      <c r="Q1016">
        <v>135</v>
      </c>
      <c r="R1016">
        <v>61</v>
      </c>
      <c r="S1016">
        <v>167</v>
      </c>
      <c r="T1016">
        <v>42</v>
      </c>
      <c r="U1016">
        <v>59</v>
      </c>
      <c r="V1016">
        <v>60</v>
      </c>
      <c r="W1016">
        <v>46</v>
      </c>
      <c r="X1016">
        <v>59</v>
      </c>
      <c r="Y1016">
        <v>168</v>
      </c>
      <c r="Z1016">
        <v>61</v>
      </c>
      <c r="AA1016" t="s">
        <v>30</v>
      </c>
      <c r="AB1016" t="s">
        <v>16</v>
      </c>
      <c r="AC1016" t="s">
        <v>18</v>
      </c>
      <c r="AD1016" t="s">
        <v>19</v>
      </c>
    </row>
    <row r="1017" spans="1:30" x14ac:dyDescent="0.25">
      <c r="A1017" t="s">
        <v>1435</v>
      </c>
      <c r="B1017">
        <v>44958</v>
      </c>
      <c r="C1017">
        <v>44963</v>
      </c>
      <c r="D1017" t="s">
        <v>162</v>
      </c>
      <c r="E1017">
        <v>4477</v>
      </c>
      <c r="F1017">
        <v>172</v>
      </c>
      <c r="G1017">
        <v>4</v>
      </c>
      <c r="H1017">
        <v>116</v>
      </c>
      <c r="I1017">
        <v>0</v>
      </c>
      <c r="J1017">
        <v>45</v>
      </c>
      <c r="K1017">
        <v>9</v>
      </c>
      <c r="L1017">
        <v>0</v>
      </c>
      <c r="M1017">
        <v>0</v>
      </c>
      <c r="N1017">
        <v>22</v>
      </c>
      <c r="O1017">
        <v>25</v>
      </c>
      <c r="P1017">
        <v>117</v>
      </c>
      <c r="Q1017">
        <v>86</v>
      </c>
      <c r="R1017">
        <v>68</v>
      </c>
      <c r="S1017">
        <v>116</v>
      </c>
      <c r="T1017">
        <v>25</v>
      </c>
      <c r="U1017">
        <v>29</v>
      </c>
      <c r="V1017">
        <v>29</v>
      </c>
      <c r="W1017">
        <v>29</v>
      </c>
      <c r="X1017">
        <v>27</v>
      </c>
      <c r="Y1017">
        <v>117</v>
      </c>
      <c r="Z1017">
        <v>29</v>
      </c>
      <c r="AA1017" t="s">
        <v>1584</v>
      </c>
      <c r="AB1017" t="s">
        <v>16</v>
      </c>
      <c r="AC1017" t="s">
        <v>127</v>
      </c>
      <c r="AD1017" t="s">
        <v>128</v>
      </c>
    </row>
    <row r="1018" spans="1:30" x14ac:dyDescent="0.25">
      <c r="A1018" t="s">
        <v>1435</v>
      </c>
      <c r="B1018">
        <v>44958</v>
      </c>
      <c r="C1018">
        <v>44963</v>
      </c>
      <c r="D1018" t="s">
        <v>831</v>
      </c>
      <c r="E1018">
        <v>5394</v>
      </c>
      <c r="F1018">
        <v>262</v>
      </c>
      <c r="G1018">
        <v>5</v>
      </c>
      <c r="H1018">
        <v>174</v>
      </c>
      <c r="I1018">
        <v>0</v>
      </c>
      <c r="J1018">
        <v>31</v>
      </c>
      <c r="K1018">
        <v>1</v>
      </c>
      <c r="L1018">
        <v>2</v>
      </c>
      <c r="M1018">
        <v>0</v>
      </c>
      <c r="N1018">
        <v>1</v>
      </c>
      <c r="O1018">
        <v>93</v>
      </c>
      <c r="P1018">
        <v>175</v>
      </c>
      <c r="Q1018">
        <v>153</v>
      </c>
      <c r="R1018">
        <v>99</v>
      </c>
      <c r="S1018">
        <v>175</v>
      </c>
      <c r="T1018">
        <v>23</v>
      </c>
      <c r="U1018">
        <v>25</v>
      </c>
      <c r="V1018">
        <v>25</v>
      </c>
      <c r="W1018">
        <v>23</v>
      </c>
      <c r="X1018">
        <v>25</v>
      </c>
      <c r="Y1018">
        <v>175</v>
      </c>
      <c r="Z1018">
        <v>25</v>
      </c>
      <c r="AA1018" t="s">
        <v>832</v>
      </c>
      <c r="AB1018" t="s">
        <v>803</v>
      </c>
      <c r="AC1018" t="s">
        <v>805</v>
      </c>
      <c r="AD1018" t="s">
        <v>806</v>
      </c>
    </row>
    <row r="1019" spans="1:30" x14ac:dyDescent="0.25">
      <c r="A1019" t="s">
        <v>1435</v>
      </c>
      <c r="B1019">
        <v>44958</v>
      </c>
      <c r="C1019">
        <v>44963</v>
      </c>
      <c r="D1019" t="s">
        <v>908</v>
      </c>
      <c r="E1019">
        <v>7623</v>
      </c>
      <c r="F1019">
        <v>216</v>
      </c>
      <c r="G1019">
        <v>11</v>
      </c>
      <c r="H1019">
        <v>135</v>
      </c>
      <c r="I1019">
        <v>2</v>
      </c>
      <c r="J1019">
        <v>39</v>
      </c>
      <c r="K1019">
        <v>3</v>
      </c>
      <c r="L1019">
        <v>9</v>
      </c>
      <c r="M1019">
        <v>1</v>
      </c>
      <c r="N1019">
        <v>35</v>
      </c>
      <c r="O1019">
        <v>109</v>
      </c>
      <c r="P1019">
        <v>134</v>
      </c>
      <c r="Q1019">
        <v>101</v>
      </c>
      <c r="R1019">
        <v>79</v>
      </c>
      <c r="S1019">
        <v>135</v>
      </c>
      <c r="T1019">
        <v>34</v>
      </c>
      <c r="U1019">
        <v>32</v>
      </c>
      <c r="V1019">
        <v>35</v>
      </c>
      <c r="W1019">
        <v>34</v>
      </c>
      <c r="X1019">
        <v>34</v>
      </c>
      <c r="Y1019">
        <v>136</v>
      </c>
      <c r="Z1019">
        <v>35</v>
      </c>
      <c r="AA1019" t="s">
        <v>909</v>
      </c>
      <c r="AB1019" t="s">
        <v>803</v>
      </c>
      <c r="AC1019" t="s">
        <v>897</v>
      </c>
      <c r="AD1019" t="s">
        <v>898</v>
      </c>
    </row>
    <row r="1020" spans="1:30" x14ac:dyDescent="0.25">
      <c r="A1020" t="s">
        <v>1435</v>
      </c>
      <c r="B1020">
        <v>44958</v>
      </c>
      <c r="C1020">
        <v>44963</v>
      </c>
      <c r="D1020" t="s">
        <v>859</v>
      </c>
      <c r="E1020">
        <v>3409</v>
      </c>
      <c r="F1020">
        <v>152</v>
      </c>
      <c r="G1020">
        <v>2</v>
      </c>
      <c r="H1020">
        <v>63</v>
      </c>
      <c r="I1020">
        <v>0</v>
      </c>
      <c r="J1020">
        <v>22</v>
      </c>
      <c r="K1020">
        <v>1</v>
      </c>
      <c r="L1020">
        <v>0</v>
      </c>
      <c r="M1020">
        <v>0</v>
      </c>
      <c r="N1020">
        <v>7</v>
      </c>
      <c r="O1020">
        <v>53</v>
      </c>
      <c r="P1020">
        <v>72</v>
      </c>
      <c r="Q1020">
        <v>62</v>
      </c>
      <c r="R1020">
        <v>32</v>
      </c>
      <c r="S1020">
        <v>72</v>
      </c>
      <c r="T1020">
        <v>12</v>
      </c>
      <c r="U1020">
        <v>12</v>
      </c>
      <c r="V1020">
        <v>13</v>
      </c>
      <c r="W1020">
        <v>13</v>
      </c>
      <c r="X1020">
        <v>11</v>
      </c>
      <c r="Y1020">
        <v>73</v>
      </c>
      <c r="Z1020">
        <v>13</v>
      </c>
      <c r="AA1020" t="s">
        <v>860</v>
      </c>
      <c r="AB1020" t="s">
        <v>803</v>
      </c>
      <c r="AC1020" t="s">
        <v>849</v>
      </c>
      <c r="AD1020" t="s">
        <v>850</v>
      </c>
    </row>
    <row r="1021" spans="1:30" x14ac:dyDescent="0.25">
      <c r="A1021" t="s">
        <v>1435</v>
      </c>
      <c r="B1021">
        <v>44958</v>
      </c>
      <c r="C1021">
        <v>44963</v>
      </c>
      <c r="D1021" t="s">
        <v>865</v>
      </c>
      <c r="E1021">
        <v>3128</v>
      </c>
      <c r="F1021">
        <v>123</v>
      </c>
      <c r="G1021">
        <v>4</v>
      </c>
      <c r="H1021">
        <v>102</v>
      </c>
      <c r="I1021">
        <v>1</v>
      </c>
      <c r="J1021">
        <v>17</v>
      </c>
      <c r="K1021">
        <v>1</v>
      </c>
      <c r="L1021">
        <v>0</v>
      </c>
      <c r="M1021">
        <v>0</v>
      </c>
      <c r="N1021">
        <v>9</v>
      </c>
      <c r="O1021">
        <v>48</v>
      </c>
      <c r="P1021">
        <v>104</v>
      </c>
      <c r="Q1021">
        <v>91</v>
      </c>
      <c r="R1021">
        <v>52</v>
      </c>
      <c r="S1021">
        <v>108</v>
      </c>
      <c r="T1021">
        <v>9</v>
      </c>
      <c r="U1021">
        <v>10</v>
      </c>
      <c r="V1021">
        <v>12</v>
      </c>
      <c r="W1021">
        <v>10</v>
      </c>
      <c r="X1021">
        <v>10</v>
      </c>
      <c r="Y1021">
        <v>109</v>
      </c>
      <c r="Z1021">
        <v>12</v>
      </c>
      <c r="AA1021" t="s">
        <v>866</v>
      </c>
      <c r="AB1021" t="s">
        <v>803</v>
      </c>
      <c r="AC1021" t="s">
        <v>849</v>
      </c>
      <c r="AD1021" t="s">
        <v>850</v>
      </c>
    </row>
    <row r="1022" spans="1:30" x14ac:dyDescent="0.25">
      <c r="A1022" t="s">
        <v>1435</v>
      </c>
      <c r="B1022">
        <v>44958</v>
      </c>
      <c r="C1022">
        <v>44963</v>
      </c>
      <c r="D1022" t="s">
        <v>847</v>
      </c>
      <c r="E1022">
        <v>6420</v>
      </c>
      <c r="F1022">
        <v>253</v>
      </c>
      <c r="G1022">
        <v>35</v>
      </c>
      <c r="H1022">
        <v>201</v>
      </c>
      <c r="I1022">
        <v>1</v>
      </c>
      <c r="J1022">
        <v>32</v>
      </c>
      <c r="K1022">
        <v>2</v>
      </c>
      <c r="L1022">
        <v>2</v>
      </c>
      <c r="M1022">
        <v>9</v>
      </c>
      <c r="N1022">
        <v>25</v>
      </c>
      <c r="O1022">
        <v>160</v>
      </c>
      <c r="P1022">
        <v>203</v>
      </c>
      <c r="Q1022">
        <v>156</v>
      </c>
      <c r="R1022">
        <v>104</v>
      </c>
      <c r="S1022">
        <v>202</v>
      </c>
      <c r="T1022">
        <v>31</v>
      </c>
      <c r="U1022">
        <v>31</v>
      </c>
      <c r="V1022">
        <v>31</v>
      </c>
      <c r="W1022">
        <v>30</v>
      </c>
      <c r="X1022">
        <v>31</v>
      </c>
      <c r="Y1022">
        <v>203</v>
      </c>
      <c r="Z1022">
        <v>31</v>
      </c>
      <c r="AA1022" t="s">
        <v>848</v>
      </c>
      <c r="AB1022" t="s">
        <v>803</v>
      </c>
      <c r="AC1022" t="s">
        <v>849</v>
      </c>
      <c r="AD1022" t="s">
        <v>850</v>
      </c>
    </row>
    <row r="1023" spans="1:30" x14ac:dyDescent="0.25">
      <c r="A1023" t="s">
        <v>1435</v>
      </c>
      <c r="B1023">
        <v>44958</v>
      </c>
      <c r="C1023">
        <v>44963</v>
      </c>
      <c r="D1023" t="s">
        <v>854</v>
      </c>
      <c r="E1023">
        <v>6760</v>
      </c>
      <c r="F1023">
        <v>284</v>
      </c>
      <c r="G1023">
        <v>17</v>
      </c>
      <c r="H1023">
        <v>141</v>
      </c>
      <c r="I1023">
        <v>2</v>
      </c>
      <c r="J1023">
        <v>33</v>
      </c>
      <c r="K1023">
        <v>2</v>
      </c>
      <c r="L1023">
        <v>0</v>
      </c>
      <c r="M1023">
        <v>2</v>
      </c>
      <c r="N1023">
        <v>25</v>
      </c>
      <c r="O1023">
        <v>120</v>
      </c>
      <c r="P1023">
        <v>143</v>
      </c>
      <c r="Q1023">
        <v>126</v>
      </c>
      <c r="R1023">
        <v>85</v>
      </c>
      <c r="S1023">
        <v>145</v>
      </c>
      <c r="T1023">
        <v>26</v>
      </c>
      <c r="U1023">
        <v>26</v>
      </c>
      <c r="V1023">
        <v>26</v>
      </c>
      <c r="W1023">
        <v>25</v>
      </c>
      <c r="X1023">
        <v>25</v>
      </c>
      <c r="Y1023">
        <v>145</v>
      </c>
      <c r="Z1023">
        <v>26</v>
      </c>
      <c r="AA1023" t="s">
        <v>855</v>
      </c>
      <c r="AB1023" t="s">
        <v>803</v>
      </c>
      <c r="AC1023" t="s">
        <v>849</v>
      </c>
      <c r="AD1023" t="s">
        <v>850</v>
      </c>
    </row>
    <row r="1024" spans="1:30" x14ac:dyDescent="0.25">
      <c r="A1024" t="s">
        <v>1435</v>
      </c>
      <c r="B1024">
        <v>44958</v>
      </c>
      <c r="C1024">
        <v>44963</v>
      </c>
      <c r="D1024" t="s">
        <v>881</v>
      </c>
      <c r="E1024">
        <v>3594</v>
      </c>
      <c r="F1024">
        <v>113</v>
      </c>
      <c r="G1024">
        <v>1</v>
      </c>
      <c r="H1024">
        <v>54</v>
      </c>
      <c r="I1024">
        <v>0</v>
      </c>
      <c r="J1024">
        <v>25</v>
      </c>
      <c r="K1024">
        <v>0</v>
      </c>
      <c r="L1024">
        <v>3</v>
      </c>
      <c r="M1024">
        <v>0</v>
      </c>
      <c r="N1024">
        <v>6</v>
      </c>
      <c r="O1024">
        <v>20</v>
      </c>
      <c r="P1024">
        <v>54</v>
      </c>
      <c r="Q1024">
        <v>43</v>
      </c>
      <c r="R1024">
        <v>28</v>
      </c>
      <c r="S1024">
        <v>54</v>
      </c>
      <c r="T1024">
        <v>10</v>
      </c>
      <c r="U1024">
        <v>13</v>
      </c>
      <c r="V1024">
        <v>14</v>
      </c>
      <c r="W1024">
        <v>12</v>
      </c>
      <c r="X1024">
        <v>13</v>
      </c>
      <c r="Y1024">
        <v>54</v>
      </c>
      <c r="Z1024">
        <v>14</v>
      </c>
      <c r="AA1024" t="s">
        <v>882</v>
      </c>
      <c r="AB1024" t="s">
        <v>803</v>
      </c>
      <c r="AC1024" t="s">
        <v>1451</v>
      </c>
      <c r="AD1024" t="s">
        <v>1452</v>
      </c>
    </row>
    <row r="1025" spans="1:30" x14ac:dyDescent="0.25">
      <c r="A1025" t="s">
        <v>1435</v>
      </c>
      <c r="B1025">
        <v>44958</v>
      </c>
      <c r="C1025">
        <v>44963</v>
      </c>
      <c r="D1025" t="s">
        <v>914</v>
      </c>
      <c r="E1025">
        <v>4981</v>
      </c>
      <c r="F1025">
        <v>253</v>
      </c>
      <c r="G1025">
        <v>3</v>
      </c>
      <c r="H1025">
        <v>178</v>
      </c>
      <c r="I1025">
        <v>1</v>
      </c>
      <c r="J1025">
        <v>30</v>
      </c>
      <c r="K1025">
        <v>8</v>
      </c>
      <c r="L1025">
        <v>0</v>
      </c>
      <c r="M1025">
        <v>1</v>
      </c>
      <c r="N1025">
        <v>9</v>
      </c>
      <c r="O1025">
        <v>147</v>
      </c>
      <c r="P1025">
        <v>180</v>
      </c>
      <c r="Q1025">
        <v>136</v>
      </c>
      <c r="R1025">
        <v>85</v>
      </c>
      <c r="S1025">
        <v>180</v>
      </c>
      <c r="T1025">
        <v>16</v>
      </c>
      <c r="U1025">
        <v>17</v>
      </c>
      <c r="V1025">
        <v>19</v>
      </c>
      <c r="W1025">
        <v>20</v>
      </c>
      <c r="X1025">
        <v>19</v>
      </c>
      <c r="Y1025">
        <v>182</v>
      </c>
      <c r="Z1025">
        <v>20</v>
      </c>
      <c r="AA1025" t="s">
        <v>915</v>
      </c>
      <c r="AB1025" t="s">
        <v>803</v>
      </c>
      <c r="AC1025" t="s">
        <v>897</v>
      </c>
      <c r="AD1025" t="s">
        <v>898</v>
      </c>
    </row>
    <row r="1026" spans="1:30" x14ac:dyDescent="0.25">
      <c r="A1026" t="s">
        <v>1435</v>
      </c>
      <c r="B1026">
        <v>44958</v>
      </c>
      <c r="C1026">
        <v>44963</v>
      </c>
      <c r="D1026" t="s">
        <v>978</v>
      </c>
      <c r="E1026">
        <v>5510</v>
      </c>
      <c r="F1026">
        <v>222</v>
      </c>
      <c r="G1026">
        <v>0</v>
      </c>
      <c r="H1026">
        <v>135</v>
      </c>
      <c r="I1026">
        <v>1</v>
      </c>
      <c r="J1026">
        <v>22</v>
      </c>
      <c r="K1026">
        <v>1</v>
      </c>
      <c r="L1026">
        <v>1</v>
      </c>
      <c r="M1026">
        <v>1</v>
      </c>
      <c r="N1026">
        <v>16</v>
      </c>
      <c r="O1026">
        <v>26</v>
      </c>
      <c r="P1026">
        <v>150</v>
      </c>
      <c r="Q1026">
        <v>110</v>
      </c>
      <c r="R1026">
        <v>82</v>
      </c>
      <c r="S1026">
        <v>176</v>
      </c>
      <c r="T1026">
        <v>20</v>
      </c>
      <c r="U1026">
        <v>20</v>
      </c>
      <c r="V1026">
        <v>21</v>
      </c>
      <c r="W1026">
        <v>21</v>
      </c>
      <c r="X1026">
        <v>19</v>
      </c>
      <c r="Y1026">
        <v>179</v>
      </c>
      <c r="Z1026">
        <v>21</v>
      </c>
      <c r="AA1026" t="s">
        <v>979</v>
      </c>
      <c r="AB1026" t="s">
        <v>803</v>
      </c>
      <c r="AC1026" t="s">
        <v>942</v>
      </c>
      <c r="AD1026" t="s">
        <v>943</v>
      </c>
    </row>
    <row r="1027" spans="1:30" x14ac:dyDescent="0.25">
      <c r="A1027" t="s">
        <v>1435</v>
      </c>
      <c r="B1027">
        <v>44958</v>
      </c>
      <c r="C1027">
        <v>44963</v>
      </c>
      <c r="D1027" t="s">
        <v>980</v>
      </c>
      <c r="E1027">
        <v>10950</v>
      </c>
      <c r="F1027">
        <v>669</v>
      </c>
      <c r="G1027">
        <v>3</v>
      </c>
      <c r="H1027">
        <v>563</v>
      </c>
      <c r="I1027">
        <v>3</v>
      </c>
      <c r="J1027">
        <v>98</v>
      </c>
      <c r="K1027">
        <v>4</v>
      </c>
      <c r="L1027">
        <v>10</v>
      </c>
      <c r="M1027">
        <v>4</v>
      </c>
      <c r="N1027">
        <v>86</v>
      </c>
      <c r="O1027">
        <v>373</v>
      </c>
      <c r="P1027">
        <v>563</v>
      </c>
      <c r="Q1027">
        <v>257</v>
      </c>
      <c r="R1027">
        <v>251</v>
      </c>
      <c r="S1027">
        <v>559</v>
      </c>
      <c r="T1027">
        <v>86</v>
      </c>
      <c r="U1027">
        <v>71</v>
      </c>
      <c r="V1027">
        <v>88</v>
      </c>
      <c r="W1027">
        <v>82</v>
      </c>
      <c r="X1027">
        <v>81</v>
      </c>
      <c r="Y1027">
        <v>565</v>
      </c>
      <c r="Z1027">
        <v>88</v>
      </c>
      <c r="AA1027" t="s">
        <v>981</v>
      </c>
      <c r="AB1027" t="s">
        <v>803</v>
      </c>
      <c r="AC1027" t="s">
        <v>942</v>
      </c>
      <c r="AD1027" t="s">
        <v>943</v>
      </c>
    </row>
    <row r="1028" spans="1:30" x14ac:dyDescent="0.25">
      <c r="A1028" t="s">
        <v>1435</v>
      </c>
      <c r="B1028">
        <v>44958</v>
      </c>
      <c r="C1028">
        <v>44963</v>
      </c>
      <c r="D1028" t="s">
        <v>1010</v>
      </c>
      <c r="E1028">
        <v>10943</v>
      </c>
      <c r="F1028">
        <v>417</v>
      </c>
      <c r="G1028">
        <v>100</v>
      </c>
      <c r="H1028">
        <v>184</v>
      </c>
      <c r="I1028">
        <v>0</v>
      </c>
      <c r="J1028">
        <v>48</v>
      </c>
      <c r="K1028">
        <v>0</v>
      </c>
      <c r="L1028">
        <v>1</v>
      </c>
      <c r="M1028">
        <v>19</v>
      </c>
      <c r="N1028">
        <v>19</v>
      </c>
      <c r="O1028">
        <v>113</v>
      </c>
      <c r="P1028">
        <v>190</v>
      </c>
      <c r="Q1028">
        <v>143</v>
      </c>
      <c r="R1028">
        <v>106</v>
      </c>
      <c r="S1028">
        <v>191</v>
      </c>
      <c r="T1028">
        <v>27</v>
      </c>
      <c r="U1028">
        <v>26</v>
      </c>
      <c r="V1028">
        <v>29</v>
      </c>
      <c r="W1028">
        <v>28</v>
      </c>
      <c r="X1028">
        <v>29</v>
      </c>
      <c r="Y1028">
        <v>191</v>
      </c>
      <c r="Z1028">
        <v>29</v>
      </c>
      <c r="AA1028" t="s">
        <v>1011</v>
      </c>
      <c r="AB1028" t="s">
        <v>803</v>
      </c>
      <c r="AC1028" t="s">
        <v>998</v>
      </c>
      <c r="AD1028" t="s">
        <v>999</v>
      </c>
    </row>
    <row r="1029" spans="1:30" x14ac:dyDescent="0.25">
      <c r="A1029" t="s">
        <v>1435</v>
      </c>
      <c r="B1029">
        <v>44958</v>
      </c>
      <c r="C1029">
        <v>44963</v>
      </c>
      <c r="D1029" t="s">
        <v>965</v>
      </c>
      <c r="E1029">
        <v>7906</v>
      </c>
      <c r="F1029">
        <v>351</v>
      </c>
      <c r="G1029">
        <v>2</v>
      </c>
      <c r="H1029">
        <v>241</v>
      </c>
      <c r="I1029">
        <v>0</v>
      </c>
      <c r="J1029">
        <v>65</v>
      </c>
      <c r="K1029">
        <v>8</v>
      </c>
      <c r="L1029">
        <v>21</v>
      </c>
      <c r="M1029">
        <v>3</v>
      </c>
      <c r="N1029">
        <v>50</v>
      </c>
      <c r="O1029">
        <v>60</v>
      </c>
      <c r="P1029">
        <v>243</v>
      </c>
      <c r="Q1029">
        <v>174</v>
      </c>
      <c r="R1029">
        <v>105</v>
      </c>
      <c r="S1029">
        <v>240</v>
      </c>
      <c r="T1029">
        <v>51</v>
      </c>
      <c r="U1029">
        <v>46</v>
      </c>
      <c r="V1029">
        <v>54</v>
      </c>
      <c r="W1029">
        <v>51</v>
      </c>
      <c r="X1029">
        <v>53</v>
      </c>
      <c r="Y1029">
        <v>243</v>
      </c>
      <c r="Z1029">
        <v>54</v>
      </c>
      <c r="AA1029" t="s">
        <v>966</v>
      </c>
      <c r="AB1029" t="s">
        <v>803</v>
      </c>
      <c r="AC1029" t="s">
        <v>942</v>
      </c>
      <c r="AD1029" t="s">
        <v>943</v>
      </c>
    </row>
    <row r="1030" spans="1:30" x14ac:dyDescent="0.25">
      <c r="A1030" t="s">
        <v>1435</v>
      </c>
      <c r="B1030">
        <v>44958</v>
      </c>
      <c r="C1030">
        <v>44963</v>
      </c>
      <c r="D1030" t="s">
        <v>929</v>
      </c>
      <c r="E1030">
        <v>5004</v>
      </c>
      <c r="F1030">
        <v>191</v>
      </c>
      <c r="G1030">
        <v>0</v>
      </c>
      <c r="H1030">
        <v>160</v>
      </c>
      <c r="I1030">
        <v>0</v>
      </c>
      <c r="J1030">
        <v>20</v>
      </c>
      <c r="K1030">
        <v>1</v>
      </c>
      <c r="L1030">
        <v>1</v>
      </c>
      <c r="M1030">
        <v>0</v>
      </c>
      <c r="N1030">
        <v>6</v>
      </c>
      <c r="O1030">
        <v>65</v>
      </c>
      <c r="P1030">
        <v>161</v>
      </c>
      <c r="Q1030">
        <v>76</v>
      </c>
      <c r="R1030">
        <v>70</v>
      </c>
      <c r="S1030">
        <v>157</v>
      </c>
      <c r="T1030">
        <v>9</v>
      </c>
      <c r="U1030">
        <v>12</v>
      </c>
      <c r="V1030">
        <v>14</v>
      </c>
      <c r="W1030">
        <v>10</v>
      </c>
      <c r="X1030">
        <v>13</v>
      </c>
      <c r="Y1030">
        <v>161</v>
      </c>
      <c r="Z1030">
        <v>14</v>
      </c>
    </row>
    <row r="1031" spans="1:30" x14ac:dyDescent="0.25">
      <c r="A1031" t="s">
        <v>1435</v>
      </c>
      <c r="B1031">
        <v>44958</v>
      </c>
      <c r="C1031">
        <v>44963</v>
      </c>
      <c r="D1031" t="s">
        <v>801</v>
      </c>
      <c r="E1031">
        <v>7156</v>
      </c>
      <c r="F1031">
        <v>353</v>
      </c>
      <c r="G1031">
        <v>8</v>
      </c>
      <c r="H1031">
        <v>134</v>
      </c>
      <c r="I1031">
        <v>0</v>
      </c>
      <c r="J1031">
        <v>41</v>
      </c>
      <c r="K1031">
        <v>6</v>
      </c>
      <c r="L1031">
        <v>0</v>
      </c>
      <c r="M1031">
        <v>2</v>
      </c>
      <c r="N1031">
        <v>14</v>
      </c>
      <c r="O1031">
        <v>101</v>
      </c>
      <c r="P1031">
        <v>177</v>
      </c>
      <c r="Q1031">
        <v>124</v>
      </c>
      <c r="R1031">
        <v>97</v>
      </c>
      <c r="S1031">
        <v>179</v>
      </c>
      <c r="T1031">
        <v>18</v>
      </c>
      <c r="U1031">
        <v>24</v>
      </c>
      <c r="V1031">
        <v>27</v>
      </c>
      <c r="W1031">
        <v>25</v>
      </c>
      <c r="X1031">
        <v>26</v>
      </c>
      <c r="Y1031">
        <v>179</v>
      </c>
      <c r="Z1031">
        <v>27</v>
      </c>
      <c r="AA1031" t="s">
        <v>802</v>
      </c>
      <c r="AB1031" t="s">
        <v>803</v>
      </c>
      <c r="AC1031" t="s">
        <v>805</v>
      </c>
      <c r="AD1031" t="s">
        <v>806</v>
      </c>
    </row>
    <row r="1032" spans="1:30" x14ac:dyDescent="0.25">
      <c r="A1032" t="s">
        <v>1435</v>
      </c>
      <c r="B1032">
        <v>44958</v>
      </c>
      <c r="C1032">
        <v>44963</v>
      </c>
      <c r="D1032" t="s">
        <v>173</v>
      </c>
      <c r="E1032">
        <v>20613</v>
      </c>
      <c r="F1032">
        <v>872</v>
      </c>
      <c r="G1032">
        <v>31</v>
      </c>
      <c r="H1032">
        <v>382</v>
      </c>
      <c r="I1032">
        <v>4</v>
      </c>
      <c r="J1032">
        <v>436</v>
      </c>
      <c r="K1032">
        <v>69</v>
      </c>
      <c r="L1032">
        <v>23</v>
      </c>
      <c r="M1032">
        <v>14</v>
      </c>
      <c r="N1032">
        <v>70</v>
      </c>
      <c r="O1032">
        <v>272</v>
      </c>
      <c r="P1032">
        <v>423</v>
      </c>
      <c r="Q1032">
        <v>341</v>
      </c>
      <c r="R1032">
        <v>258</v>
      </c>
      <c r="S1032">
        <v>434</v>
      </c>
      <c r="T1032">
        <v>267</v>
      </c>
      <c r="U1032">
        <v>245</v>
      </c>
      <c r="V1032">
        <v>288</v>
      </c>
      <c r="W1032">
        <v>274</v>
      </c>
      <c r="X1032">
        <v>274</v>
      </c>
      <c r="Y1032">
        <v>437</v>
      </c>
      <c r="Z1032">
        <v>289</v>
      </c>
      <c r="AA1032" t="s">
        <v>174</v>
      </c>
      <c r="AB1032" t="s">
        <v>16</v>
      </c>
      <c r="AC1032" t="s">
        <v>168</v>
      </c>
      <c r="AD1032" t="s">
        <v>1473</v>
      </c>
    </row>
    <row r="1033" spans="1:30" x14ac:dyDescent="0.25">
      <c r="A1033" t="s">
        <v>1435</v>
      </c>
      <c r="B1033">
        <v>44958</v>
      </c>
      <c r="C1033">
        <v>44963</v>
      </c>
      <c r="D1033" t="s">
        <v>400</v>
      </c>
      <c r="E1033">
        <v>6570</v>
      </c>
      <c r="F1033">
        <v>323</v>
      </c>
      <c r="G1033">
        <v>29</v>
      </c>
      <c r="H1033">
        <v>171</v>
      </c>
      <c r="I1033">
        <v>0</v>
      </c>
      <c r="J1033">
        <v>95</v>
      </c>
      <c r="K1033">
        <v>5</v>
      </c>
      <c r="L1033">
        <v>2</v>
      </c>
      <c r="M1033">
        <v>9</v>
      </c>
      <c r="N1033">
        <v>19</v>
      </c>
      <c r="O1033">
        <v>164</v>
      </c>
      <c r="P1033">
        <v>190</v>
      </c>
      <c r="Q1033">
        <v>148</v>
      </c>
      <c r="R1033">
        <v>112</v>
      </c>
      <c r="S1033">
        <v>191</v>
      </c>
      <c r="T1033">
        <v>58</v>
      </c>
      <c r="U1033">
        <v>64</v>
      </c>
      <c r="V1033">
        <v>72</v>
      </c>
      <c r="W1033">
        <v>70</v>
      </c>
      <c r="X1033">
        <v>70</v>
      </c>
      <c r="Y1033">
        <v>191</v>
      </c>
      <c r="Z1033">
        <v>72</v>
      </c>
      <c r="AA1033" t="s">
        <v>401</v>
      </c>
      <c r="AB1033" t="s">
        <v>387</v>
      </c>
      <c r="AC1033" t="s">
        <v>389</v>
      </c>
      <c r="AD1033" t="s">
        <v>390</v>
      </c>
    </row>
    <row r="1034" spans="1:30" x14ac:dyDescent="0.25">
      <c r="A1034" t="s">
        <v>1435</v>
      </c>
      <c r="B1034">
        <v>44958</v>
      </c>
      <c r="C1034">
        <v>44963</v>
      </c>
      <c r="D1034" t="s">
        <v>437</v>
      </c>
      <c r="E1034">
        <v>9975</v>
      </c>
      <c r="F1034">
        <v>456</v>
      </c>
      <c r="G1034">
        <v>1</v>
      </c>
      <c r="H1034">
        <v>262</v>
      </c>
      <c r="I1034">
        <v>1</v>
      </c>
      <c r="J1034">
        <v>122</v>
      </c>
      <c r="K1034">
        <v>1</v>
      </c>
      <c r="L1034">
        <v>2</v>
      </c>
      <c r="M1034">
        <v>1</v>
      </c>
      <c r="N1034">
        <v>80</v>
      </c>
      <c r="O1034">
        <v>16</v>
      </c>
      <c r="P1034">
        <v>315</v>
      </c>
      <c r="Q1034">
        <v>229</v>
      </c>
      <c r="R1034">
        <v>202</v>
      </c>
      <c r="S1034">
        <v>315</v>
      </c>
      <c r="T1034">
        <v>94</v>
      </c>
      <c r="U1034">
        <v>90</v>
      </c>
      <c r="V1034">
        <v>104</v>
      </c>
      <c r="W1034">
        <v>101</v>
      </c>
      <c r="X1034">
        <v>100</v>
      </c>
      <c r="Y1034">
        <v>315</v>
      </c>
      <c r="Z1034">
        <v>104</v>
      </c>
      <c r="AA1034" t="s">
        <v>438</v>
      </c>
      <c r="AB1034" t="s">
        <v>387</v>
      </c>
      <c r="AC1034" t="s">
        <v>432</v>
      </c>
      <c r="AD1034" t="s">
        <v>433</v>
      </c>
    </row>
    <row r="1035" spans="1:30" x14ac:dyDescent="0.25">
      <c r="A1035" t="s">
        <v>1435</v>
      </c>
      <c r="B1035">
        <v>44958</v>
      </c>
      <c r="C1035">
        <v>44963</v>
      </c>
      <c r="D1035" t="s">
        <v>536</v>
      </c>
      <c r="E1035">
        <v>12382</v>
      </c>
      <c r="F1035">
        <v>577</v>
      </c>
      <c r="G1035">
        <v>0</v>
      </c>
      <c r="H1035">
        <v>302</v>
      </c>
      <c r="I1035">
        <v>1</v>
      </c>
      <c r="J1035">
        <v>221</v>
      </c>
      <c r="K1035">
        <v>4</v>
      </c>
      <c r="L1035">
        <v>4</v>
      </c>
      <c r="M1035">
        <v>4</v>
      </c>
      <c r="N1035">
        <v>14</v>
      </c>
      <c r="O1035">
        <v>114</v>
      </c>
      <c r="P1035">
        <v>306</v>
      </c>
      <c r="Q1035">
        <v>282</v>
      </c>
      <c r="R1035">
        <v>202</v>
      </c>
      <c r="S1035">
        <v>371</v>
      </c>
      <c r="T1035">
        <v>52</v>
      </c>
      <c r="U1035">
        <v>150</v>
      </c>
      <c r="V1035">
        <v>162</v>
      </c>
      <c r="W1035">
        <v>156</v>
      </c>
      <c r="X1035">
        <v>156</v>
      </c>
      <c r="Y1035">
        <v>380</v>
      </c>
      <c r="Z1035">
        <v>162</v>
      </c>
      <c r="AA1035" t="s">
        <v>537</v>
      </c>
      <c r="AB1035" t="s">
        <v>387</v>
      </c>
      <c r="AC1035" t="s">
        <v>508</v>
      </c>
      <c r="AD1035" t="s">
        <v>509</v>
      </c>
    </row>
    <row r="1036" spans="1:30" x14ac:dyDescent="0.25">
      <c r="A1036" t="s">
        <v>1435</v>
      </c>
      <c r="B1036">
        <v>44958</v>
      </c>
      <c r="C1036">
        <v>44963</v>
      </c>
      <c r="D1036" t="s">
        <v>471</v>
      </c>
      <c r="E1036">
        <v>6865</v>
      </c>
      <c r="F1036">
        <v>293</v>
      </c>
      <c r="G1036">
        <v>26</v>
      </c>
      <c r="H1036">
        <v>228</v>
      </c>
      <c r="I1036">
        <v>2</v>
      </c>
      <c r="J1036">
        <v>128</v>
      </c>
      <c r="K1036">
        <v>16</v>
      </c>
      <c r="L1036">
        <v>26</v>
      </c>
      <c r="M1036">
        <v>22</v>
      </c>
      <c r="N1036">
        <v>111</v>
      </c>
      <c r="O1036">
        <v>23</v>
      </c>
      <c r="P1036">
        <v>229</v>
      </c>
      <c r="Q1036">
        <v>133</v>
      </c>
      <c r="R1036">
        <v>90</v>
      </c>
      <c r="S1036">
        <v>229</v>
      </c>
      <c r="T1036">
        <v>111</v>
      </c>
      <c r="U1036">
        <v>87</v>
      </c>
      <c r="V1036">
        <v>111</v>
      </c>
      <c r="W1036">
        <v>106</v>
      </c>
      <c r="X1036">
        <v>103</v>
      </c>
      <c r="Y1036">
        <v>229</v>
      </c>
      <c r="Z1036">
        <v>111</v>
      </c>
      <c r="AA1036" t="s">
        <v>472</v>
      </c>
      <c r="AB1036" t="s">
        <v>387</v>
      </c>
      <c r="AC1036" t="s">
        <v>448</v>
      </c>
      <c r="AD1036" t="s">
        <v>449</v>
      </c>
    </row>
    <row r="1037" spans="1:30" x14ac:dyDescent="0.25">
      <c r="A1037" t="s">
        <v>1435</v>
      </c>
      <c r="B1037">
        <v>44958</v>
      </c>
      <c r="C1037">
        <v>44963</v>
      </c>
      <c r="D1037" t="s">
        <v>51</v>
      </c>
      <c r="E1037">
        <v>8714</v>
      </c>
      <c r="F1037">
        <v>383</v>
      </c>
      <c r="G1037">
        <v>5</v>
      </c>
      <c r="H1037">
        <v>190</v>
      </c>
      <c r="I1037">
        <v>3</v>
      </c>
      <c r="J1037">
        <v>201</v>
      </c>
      <c r="K1037">
        <v>38</v>
      </c>
      <c r="L1037">
        <v>25</v>
      </c>
      <c r="M1037">
        <v>11</v>
      </c>
      <c r="N1037">
        <v>42</v>
      </c>
      <c r="O1037">
        <v>145</v>
      </c>
      <c r="P1037">
        <v>189</v>
      </c>
      <c r="Q1037">
        <v>146</v>
      </c>
      <c r="R1037">
        <v>135</v>
      </c>
      <c r="S1037">
        <v>193</v>
      </c>
      <c r="T1037">
        <v>116</v>
      </c>
      <c r="U1037">
        <v>111</v>
      </c>
      <c r="V1037">
        <v>118</v>
      </c>
      <c r="W1037">
        <v>116</v>
      </c>
      <c r="X1037">
        <v>106</v>
      </c>
      <c r="Y1037">
        <v>193</v>
      </c>
      <c r="Z1037">
        <v>118</v>
      </c>
      <c r="AA1037" t="s">
        <v>52</v>
      </c>
      <c r="AB1037" t="s">
        <v>16</v>
      </c>
      <c r="AC1037" t="s">
        <v>41</v>
      </c>
      <c r="AD1037" t="s">
        <v>42</v>
      </c>
    </row>
    <row r="1038" spans="1:30" x14ac:dyDescent="0.25">
      <c r="A1038" t="s">
        <v>1435</v>
      </c>
      <c r="B1038">
        <v>44958</v>
      </c>
      <c r="C1038">
        <v>44963</v>
      </c>
      <c r="D1038" t="s">
        <v>88</v>
      </c>
      <c r="E1038">
        <v>11419</v>
      </c>
      <c r="F1038">
        <v>500</v>
      </c>
      <c r="G1038">
        <v>65</v>
      </c>
      <c r="H1038">
        <v>393</v>
      </c>
      <c r="I1038">
        <v>6</v>
      </c>
      <c r="J1038">
        <v>78</v>
      </c>
      <c r="K1038">
        <v>1</v>
      </c>
      <c r="L1038">
        <v>1</v>
      </c>
      <c r="M1038">
        <v>5</v>
      </c>
      <c r="N1038">
        <v>8</v>
      </c>
      <c r="O1038">
        <v>114</v>
      </c>
      <c r="P1038">
        <v>405</v>
      </c>
      <c r="Q1038">
        <v>296</v>
      </c>
      <c r="R1038">
        <v>216</v>
      </c>
      <c r="S1038">
        <v>410</v>
      </c>
      <c r="T1038">
        <v>61</v>
      </c>
      <c r="U1038">
        <v>66</v>
      </c>
      <c r="V1038">
        <v>69</v>
      </c>
      <c r="W1038">
        <v>68</v>
      </c>
      <c r="X1038">
        <v>66</v>
      </c>
      <c r="Y1038">
        <v>414</v>
      </c>
      <c r="Z1038">
        <v>69</v>
      </c>
      <c r="AA1038" t="s">
        <v>89</v>
      </c>
      <c r="AB1038" t="s">
        <v>16</v>
      </c>
      <c r="AC1038" t="s">
        <v>90</v>
      </c>
      <c r="AD1038" t="s">
        <v>91</v>
      </c>
    </row>
    <row r="1039" spans="1:30" x14ac:dyDescent="0.25">
      <c r="A1039" t="s">
        <v>1435</v>
      </c>
      <c r="B1039">
        <v>44958</v>
      </c>
      <c r="C1039">
        <v>44963</v>
      </c>
      <c r="D1039" t="s">
        <v>419</v>
      </c>
      <c r="E1039">
        <v>3312</v>
      </c>
      <c r="F1039">
        <v>105</v>
      </c>
      <c r="G1039">
        <v>6</v>
      </c>
      <c r="H1039">
        <v>92</v>
      </c>
      <c r="I1039">
        <v>0</v>
      </c>
      <c r="J1039">
        <v>54</v>
      </c>
      <c r="K1039">
        <v>14</v>
      </c>
      <c r="L1039">
        <v>2</v>
      </c>
      <c r="M1039">
        <v>6</v>
      </c>
      <c r="N1039">
        <v>29</v>
      </c>
      <c r="O1039">
        <v>41</v>
      </c>
      <c r="P1039">
        <v>95</v>
      </c>
      <c r="Q1039">
        <v>72</v>
      </c>
      <c r="R1039">
        <v>43</v>
      </c>
      <c r="S1039">
        <v>95</v>
      </c>
      <c r="T1039">
        <v>41</v>
      </c>
      <c r="U1039">
        <v>49</v>
      </c>
      <c r="V1039">
        <v>51</v>
      </c>
      <c r="W1039">
        <v>51</v>
      </c>
      <c r="X1039">
        <v>50</v>
      </c>
      <c r="Y1039">
        <v>95</v>
      </c>
      <c r="Z1039">
        <v>51</v>
      </c>
      <c r="AA1039" t="s">
        <v>420</v>
      </c>
      <c r="AB1039" t="s">
        <v>387</v>
      </c>
      <c r="AC1039" t="s">
        <v>389</v>
      </c>
      <c r="AD1039" t="s">
        <v>390</v>
      </c>
    </row>
    <row r="1040" spans="1:30" x14ac:dyDescent="0.25">
      <c r="A1040" t="s">
        <v>1435</v>
      </c>
      <c r="B1040">
        <v>44958</v>
      </c>
      <c r="C1040">
        <v>44963</v>
      </c>
      <c r="D1040" t="s">
        <v>490</v>
      </c>
      <c r="E1040">
        <v>14211</v>
      </c>
      <c r="F1040">
        <v>626</v>
      </c>
      <c r="G1040">
        <v>46</v>
      </c>
      <c r="H1040">
        <v>395</v>
      </c>
      <c r="I1040">
        <v>0</v>
      </c>
      <c r="J1040">
        <v>269</v>
      </c>
      <c r="K1040">
        <v>3</v>
      </c>
      <c r="L1040">
        <v>45</v>
      </c>
      <c r="M1040">
        <v>58</v>
      </c>
      <c r="N1040">
        <v>189</v>
      </c>
      <c r="O1040">
        <v>359</v>
      </c>
      <c r="P1040">
        <v>396</v>
      </c>
      <c r="Q1040">
        <v>264</v>
      </c>
      <c r="R1040">
        <v>284</v>
      </c>
      <c r="S1040">
        <v>395</v>
      </c>
      <c r="T1040">
        <v>192</v>
      </c>
      <c r="U1040">
        <v>159</v>
      </c>
      <c r="V1040">
        <v>194</v>
      </c>
      <c r="W1040">
        <v>181</v>
      </c>
      <c r="X1040">
        <v>189</v>
      </c>
      <c r="Y1040">
        <v>396</v>
      </c>
      <c r="Z1040">
        <v>194</v>
      </c>
      <c r="AA1040" t="s">
        <v>491</v>
      </c>
      <c r="AB1040" t="s">
        <v>387</v>
      </c>
      <c r="AC1040" t="s">
        <v>448</v>
      </c>
      <c r="AD1040" t="s">
        <v>449</v>
      </c>
    </row>
    <row r="1041" spans="1:30" x14ac:dyDescent="0.25">
      <c r="A1041" t="s">
        <v>1435</v>
      </c>
      <c r="B1041">
        <v>44958</v>
      </c>
      <c r="C1041">
        <v>44963</v>
      </c>
      <c r="D1041" t="s">
        <v>417</v>
      </c>
      <c r="E1041">
        <v>4346</v>
      </c>
      <c r="F1041">
        <v>200</v>
      </c>
      <c r="G1041">
        <v>121</v>
      </c>
      <c r="H1041">
        <v>145</v>
      </c>
      <c r="I1041">
        <v>0</v>
      </c>
      <c r="J1041">
        <v>73</v>
      </c>
      <c r="K1041">
        <v>17</v>
      </c>
      <c r="L1041">
        <v>42</v>
      </c>
      <c r="M1041">
        <v>66</v>
      </c>
      <c r="N1041">
        <v>61</v>
      </c>
      <c r="O1041">
        <v>135</v>
      </c>
      <c r="P1041">
        <v>146</v>
      </c>
      <c r="Q1041">
        <v>120</v>
      </c>
      <c r="R1041">
        <v>104</v>
      </c>
      <c r="S1041">
        <v>148</v>
      </c>
      <c r="T1041">
        <v>69</v>
      </c>
      <c r="U1041">
        <v>68</v>
      </c>
      <c r="V1041">
        <v>72</v>
      </c>
      <c r="W1041">
        <v>72</v>
      </c>
      <c r="X1041">
        <v>71</v>
      </c>
      <c r="Y1041">
        <v>148</v>
      </c>
      <c r="Z1041">
        <v>72</v>
      </c>
      <c r="AA1041" t="s">
        <v>418</v>
      </c>
      <c r="AB1041" t="s">
        <v>387</v>
      </c>
      <c r="AC1041" t="s">
        <v>389</v>
      </c>
      <c r="AD1041" t="s">
        <v>390</v>
      </c>
    </row>
    <row r="1042" spans="1:30" x14ac:dyDescent="0.25">
      <c r="A1042" t="s">
        <v>1435</v>
      </c>
      <c r="B1042">
        <v>44958</v>
      </c>
      <c r="C1042">
        <v>44963</v>
      </c>
      <c r="D1042" t="s">
        <v>506</v>
      </c>
      <c r="E1042">
        <v>3503</v>
      </c>
      <c r="F1042">
        <v>161</v>
      </c>
      <c r="G1042">
        <v>4</v>
      </c>
      <c r="H1042">
        <v>128</v>
      </c>
      <c r="I1042">
        <v>0</v>
      </c>
      <c r="J1042">
        <v>53</v>
      </c>
      <c r="K1042">
        <v>0</v>
      </c>
      <c r="L1042">
        <v>1</v>
      </c>
      <c r="M1042">
        <v>0</v>
      </c>
      <c r="N1042">
        <v>13</v>
      </c>
      <c r="O1042">
        <v>94</v>
      </c>
      <c r="P1042">
        <v>133</v>
      </c>
      <c r="Q1042">
        <v>95</v>
      </c>
      <c r="R1042">
        <v>78</v>
      </c>
      <c r="S1042">
        <v>133</v>
      </c>
      <c r="T1042">
        <v>47</v>
      </c>
      <c r="U1042">
        <v>45</v>
      </c>
      <c r="V1042">
        <v>49</v>
      </c>
      <c r="W1042">
        <v>47</v>
      </c>
      <c r="X1042">
        <v>48</v>
      </c>
      <c r="Y1042">
        <v>133</v>
      </c>
      <c r="Z1042">
        <v>49</v>
      </c>
      <c r="AA1042" t="s">
        <v>1456</v>
      </c>
      <c r="AB1042" t="s">
        <v>387</v>
      </c>
      <c r="AC1042" t="s">
        <v>508</v>
      </c>
      <c r="AD1042" t="s">
        <v>509</v>
      </c>
    </row>
    <row r="1043" spans="1:30" x14ac:dyDescent="0.25">
      <c r="A1043" t="s">
        <v>1435</v>
      </c>
      <c r="B1043">
        <v>44958</v>
      </c>
      <c r="C1043">
        <v>44963</v>
      </c>
      <c r="D1043" t="s">
        <v>132</v>
      </c>
      <c r="E1043">
        <v>5814</v>
      </c>
      <c r="F1043">
        <v>198</v>
      </c>
      <c r="G1043">
        <v>62</v>
      </c>
      <c r="H1043">
        <v>160</v>
      </c>
      <c r="I1043">
        <v>0</v>
      </c>
      <c r="J1043">
        <v>98</v>
      </c>
      <c r="K1043">
        <v>1</v>
      </c>
      <c r="L1043">
        <v>0</v>
      </c>
      <c r="M1043">
        <v>29</v>
      </c>
      <c r="N1043">
        <v>60</v>
      </c>
      <c r="O1043">
        <v>126</v>
      </c>
      <c r="P1043">
        <v>165</v>
      </c>
      <c r="Q1043">
        <v>137</v>
      </c>
      <c r="R1043">
        <v>120</v>
      </c>
      <c r="S1043">
        <v>166</v>
      </c>
      <c r="T1043">
        <v>75</v>
      </c>
      <c r="U1043">
        <v>78</v>
      </c>
      <c r="V1043">
        <v>81</v>
      </c>
      <c r="W1043">
        <v>80</v>
      </c>
      <c r="X1043">
        <v>82</v>
      </c>
      <c r="Y1043">
        <v>168</v>
      </c>
      <c r="Z1043">
        <v>83</v>
      </c>
      <c r="AA1043" t="s">
        <v>133</v>
      </c>
      <c r="AB1043" t="s">
        <v>16</v>
      </c>
      <c r="AC1043" t="s">
        <v>127</v>
      </c>
      <c r="AD1043" t="s">
        <v>128</v>
      </c>
    </row>
    <row r="1044" spans="1:30" x14ac:dyDescent="0.25">
      <c r="A1044" t="s">
        <v>1435</v>
      </c>
      <c r="B1044">
        <v>44958</v>
      </c>
      <c r="C1044">
        <v>44963</v>
      </c>
      <c r="D1044" t="s">
        <v>95</v>
      </c>
      <c r="E1044">
        <v>2104</v>
      </c>
      <c r="F1044">
        <v>75</v>
      </c>
      <c r="G1044">
        <v>28</v>
      </c>
      <c r="H1044">
        <v>37</v>
      </c>
      <c r="I1044">
        <v>0</v>
      </c>
      <c r="J1044">
        <v>26</v>
      </c>
      <c r="K1044">
        <v>1</v>
      </c>
      <c r="L1044">
        <v>5</v>
      </c>
      <c r="M1044">
        <v>9</v>
      </c>
      <c r="N1044">
        <v>10</v>
      </c>
      <c r="O1044">
        <v>37</v>
      </c>
      <c r="P1044">
        <v>37</v>
      </c>
      <c r="Q1044">
        <v>34</v>
      </c>
      <c r="R1044">
        <v>30</v>
      </c>
      <c r="S1044">
        <v>38</v>
      </c>
      <c r="T1044">
        <v>12</v>
      </c>
      <c r="U1044">
        <v>12</v>
      </c>
      <c r="V1044">
        <v>12</v>
      </c>
      <c r="W1044">
        <v>11</v>
      </c>
      <c r="X1044">
        <v>11</v>
      </c>
      <c r="Y1044">
        <v>39</v>
      </c>
      <c r="Z1044">
        <v>12</v>
      </c>
      <c r="AA1044" t="s">
        <v>96</v>
      </c>
      <c r="AB1044" t="s">
        <v>16</v>
      </c>
      <c r="AC1044" t="s">
        <v>69</v>
      </c>
      <c r="AD1044" t="s">
        <v>1583</v>
      </c>
    </row>
    <row r="1045" spans="1:30" x14ac:dyDescent="0.25">
      <c r="A1045" t="s">
        <v>1435</v>
      </c>
      <c r="B1045">
        <v>44958</v>
      </c>
      <c r="C1045">
        <v>44963</v>
      </c>
      <c r="D1045" t="s">
        <v>531</v>
      </c>
      <c r="E1045">
        <v>9613</v>
      </c>
      <c r="F1045">
        <v>366</v>
      </c>
      <c r="G1045">
        <v>43</v>
      </c>
      <c r="H1045">
        <v>233</v>
      </c>
      <c r="I1045">
        <v>0</v>
      </c>
      <c r="J1045">
        <v>142</v>
      </c>
      <c r="K1045">
        <v>27</v>
      </c>
      <c r="L1045">
        <v>36</v>
      </c>
      <c r="M1045">
        <v>35</v>
      </c>
      <c r="N1045">
        <v>98</v>
      </c>
      <c r="O1045">
        <v>160</v>
      </c>
      <c r="P1045">
        <v>246</v>
      </c>
      <c r="Q1045">
        <v>158</v>
      </c>
      <c r="R1045">
        <v>84</v>
      </c>
      <c r="S1045">
        <v>245</v>
      </c>
      <c r="T1045">
        <v>108</v>
      </c>
      <c r="U1045">
        <v>95</v>
      </c>
      <c r="V1045">
        <v>115</v>
      </c>
      <c r="W1045">
        <v>103</v>
      </c>
      <c r="X1045">
        <v>112</v>
      </c>
      <c r="Y1045">
        <v>247</v>
      </c>
      <c r="Z1045">
        <v>115</v>
      </c>
      <c r="AA1045" t="s">
        <v>1455</v>
      </c>
      <c r="AB1045" t="s">
        <v>387</v>
      </c>
      <c r="AC1045" t="s">
        <v>508</v>
      </c>
      <c r="AD1045" t="s">
        <v>509</v>
      </c>
    </row>
    <row r="1046" spans="1:30" x14ac:dyDescent="0.25">
      <c r="A1046" t="s">
        <v>1435</v>
      </c>
      <c r="B1046">
        <v>44958</v>
      </c>
      <c r="C1046">
        <v>44963</v>
      </c>
      <c r="D1046" t="s">
        <v>46</v>
      </c>
      <c r="E1046">
        <v>5126</v>
      </c>
      <c r="F1046">
        <v>204</v>
      </c>
      <c r="G1046">
        <v>1</v>
      </c>
      <c r="H1046">
        <v>180</v>
      </c>
      <c r="I1046">
        <v>1</v>
      </c>
      <c r="J1046">
        <v>99</v>
      </c>
      <c r="K1046">
        <v>40</v>
      </c>
      <c r="L1046">
        <v>5</v>
      </c>
      <c r="M1046">
        <v>0</v>
      </c>
      <c r="N1046">
        <v>13</v>
      </c>
      <c r="O1046">
        <v>158</v>
      </c>
      <c r="P1046">
        <v>184</v>
      </c>
      <c r="Q1046">
        <v>156</v>
      </c>
      <c r="R1046">
        <v>107</v>
      </c>
      <c r="S1046">
        <v>184</v>
      </c>
      <c r="T1046">
        <v>86</v>
      </c>
      <c r="U1046">
        <v>87</v>
      </c>
      <c r="V1046">
        <v>89</v>
      </c>
      <c r="W1046">
        <v>89</v>
      </c>
      <c r="X1046">
        <v>87</v>
      </c>
      <c r="Y1046">
        <v>184</v>
      </c>
      <c r="Z1046">
        <v>89</v>
      </c>
      <c r="AA1046" t="s">
        <v>47</v>
      </c>
      <c r="AB1046" t="s">
        <v>16</v>
      </c>
      <c r="AC1046" t="s">
        <v>41</v>
      </c>
      <c r="AD1046" t="s">
        <v>42</v>
      </c>
    </row>
    <row r="1047" spans="1:30" x14ac:dyDescent="0.25">
      <c r="A1047" t="s">
        <v>1435</v>
      </c>
      <c r="B1047">
        <v>44958</v>
      </c>
      <c r="C1047">
        <v>44963</v>
      </c>
      <c r="D1047" t="s">
        <v>24</v>
      </c>
      <c r="E1047">
        <v>6516</v>
      </c>
      <c r="F1047">
        <v>214</v>
      </c>
      <c r="G1047">
        <v>76</v>
      </c>
      <c r="H1047">
        <v>163</v>
      </c>
      <c r="I1047">
        <v>52</v>
      </c>
      <c r="J1047">
        <v>118</v>
      </c>
      <c r="K1047">
        <v>11</v>
      </c>
      <c r="L1047">
        <v>34</v>
      </c>
      <c r="M1047">
        <v>60</v>
      </c>
      <c r="N1047">
        <v>68</v>
      </c>
      <c r="O1047">
        <v>106</v>
      </c>
      <c r="P1047">
        <v>168</v>
      </c>
      <c r="Q1047">
        <v>143</v>
      </c>
      <c r="R1047">
        <v>103</v>
      </c>
      <c r="S1047">
        <v>169</v>
      </c>
      <c r="T1047">
        <v>78</v>
      </c>
      <c r="U1047">
        <v>91</v>
      </c>
      <c r="V1047">
        <v>98</v>
      </c>
      <c r="W1047">
        <v>98</v>
      </c>
      <c r="X1047">
        <v>97</v>
      </c>
      <c r="Y1047">
        <v>169</v>
      </c>
      <c r="Z1047">
        <v>98</v>
      </c>
      <c r="AA1047" t="s">
        <v>25</v>
      </c>
      <c r="AB1047" t="s">
        <v>16</v>
      </c>
      <c r="AC1047" t="s">
        <v>18</v>
      </c>
      <c r="AD1047" t="s">
        <v>19</v>
      </c>
    </row>
    <row r="1048" spans="1:30" x14ac:dyDescent="0.25">
      <c r="A1048" t="s">
        <v>1435</v>
      </c>
      <c r="B1048">
        <v>44958</v>
      </c>
      <c r="C1048">
        <v>44963</v>
      </c>
      <c r="D1048" t="s">
        <v>566</v>
      </c>
      <c r="E1048">
        <v>12481</v>
      </c>
      <c r="F1048">
        <v>600</v>
      </c>
      <c r="G1048">
        <v>32</v>
      </c>
      <c r="H1048">
        <v>359</v>
      </c>
      <c r="I1048">
        <v>2</v>
      </c>
      <c r="J1048">
        <v>175</v>
      </c>
      <c r="K1048">
        <v>18</v>
      </c>
      <c r="L1048">
        <v>75</v>
      </c>
      <c r="M1048">
        <v>31</v>
      </c>
      <c r="N1048">
        <v>8</v>
      </c>
      <c r="O1048">
        <v>281</v>
      </c>
      <c r="P1048">
        <v>353</v>
      </c>
      <c r="Q1048">
        <v>314</v>
      </c>
      <c r="R1048">
        <v>197</v>
      </c>
      <c r="S1048">
        <v>358</v>
      </c>
      <c r="T1048">
        <v>76</v>
      </c>
      <c r="U1048">
        <v>97</v>
      </c>
      <c r="V1048">
        <v>98</v>
      </c>
      <c r="W1048">
        <v>100</v>
      </c>
      <c r="X1048">
        <v>92</v>
      </c>
      <c r="Y1048">
        <v>362</v>
      </c>
      <c r="Z1048">
        <v>101</v>
      </c>
      <c r="AA1048" t="s">
        <v>567</v>
      </c>
      <c r="AB1048" t="s">
        <v>387</v>
      </c>
      <c r="AC1048" t="s">
        <v>508</v>
      </c>
      <c r="AD1048" t="s">
        <v>509</v>
      </c>
    </row>
    <row r="1049" spans="1:30" x14ac:dyDescent="0.25">
      <c r="A1049" t="s">
        <v>1435</v>
      </c>
      <c r="B1049">
        <v>44958</v>
      </c>
      <c r="C1049">
        <v>44963</v>
      </c>
      <c r="D1049" t="s">
        <v>475</v>
      </c>
      <c r="E1049">
        <v>11096</v>
      </c>
      <c r="F1049">
        <v>490</v>
      </c>
      <c r="G1049">
        <v>13</v>
      </c>
      <c r="H1049">
        <v>170</v>
      </c>
      <c r="I1049">
        <v>0</v>
      </c>
      <c r="J1049">
        <v>171</v>
      </c>
      <c r="K1049">
        <v>4</v>
      </c>
      <c r="L1049">
        <v>2</v>
      </c>
      <c r="M1049">
        <v>3</v>
      </c>
      <c r="N1049">
        <v>18</v>
      </c>
      <c r="O1049">
        <v>155</v>
      </c>
      <c r="P1049">
        <v>180</v>
      </c>
      <c r="Q1049">
        <v>153</v>
      </c>
      <c r="R1049">
        <v>119</v>
      </c>
      <c r="S1049">
        <v>180</v>
      </c>
      <c r="T1049">
        <v>86</v>
      </c>
      <c r="U1049">
        <v>78</v>
      </c>
      <c r="V1049">
        <v>85</v>
      </c>
      <c r="W1049">
        <v>87</v>
      </c>
      <c r="X1049">
        <v>85</v>
      </c>
      <c r="Y1049">
        <v>180</v>
      </c>
      <c r="Z1049">
        <v>88</v>
      </c>
      <c r="AA1049" t="s">
        <v>476</v>
      </c>
      <c r="AB1049" t="s">
        <v>387</v>
      </c>
      <c r="AC1049" t="s">
        <v>448</v>
      </c>
      <c r="AD1049" t="s">
        <v>449</v>
      </c>
    </row>
    <row r="1050" spans="1:30" x14ac:dyDescent="0.25">
      <c r="A1050" t="s">
        <v>1435</v>
      </c>
      <c r="B1050">
        <v>44958</v>
      </c>
      <c r="C1050">
        <v>44963</v>
      </c>
      <c r="D1050" t="s">
        <v>14</v>
      </c>
      <c r="E1050">
        <v>6000</v>
      </c>
      <c r="F1050">
        <v>187</v>
      </c>
      <c r="G1050">
        <v>121</v>
      </c>
      <c r="H1050">
        <v>148</v>
      </c>
      <c r="I1050">
        <v>0</v>
      </c>
      <c r="J1050">
        <v>66</v>
      </c>
      <c r="K1050">
        <v>32</v>
      </c>
      <c r="L1050">
        <v>15</v>
      </c>
      <c r="M1050">
        <v>57</v>
      </c>
      <c r="N1050">
        <v>58</v>
      </c>
      <c r="O1050">
        <v>132</v>
      </c>
      <c r="P1050">
        <v>147</v>
      </c>
      <c r="Q1050">
        <v>121</v>
      </c>
      <c r="R1050">
        <v>55</v>
      </c>
      <c r="S1050">
        <v>148</v>
      </c>
      <c r="T1050">
        <v>58</v>
      </c>
      <c r="U1050">
        <v>54</v>
      </c>
      <c r="V1050">
        <v>58</v>
      </c>
      <c r="W1050">
        <v>53</v>
      </c>
      <c r="X1050">
        <v>41</v>
      </c>
      <c r="Y1050">
        <v>148</v>
      </c>
      <c r="Z1050">
        <v>58</v>
      </c>
      <c r="AA1050" t="s">
        <v>15</v>
      </c>
      <c r="AB1050" t="s">
        <v>16</v>
      </c>
      <c r="AC1050" t="s">
        <v>90</v>
      </c>
      <c r="AD1050" t="s">
        <v>91</v>
      </c>
    </row>
    <row r="1051" spans="1:30" x14ac:dyDescent="0.25">
      <c r="A1051" t="s">
        <v>1435</v>
      </c>
      <c r="B1051">
        <v>44958</v>
      </c>
      <c r="C1051">
        <v>44963</v>
      </c>
      <c r="D1051" t="s">
        <v>519</v>
      </c>
      <c r="E1051">
        <v>6633</v>
      </c>
      <c r="F1051">
        <v>312</v>
      </c>
      <c r="G1051">
        <v>97</v>
      </c>
      <c r="H1051">
        <v>209</v>
      </c>
      <c r="I1051">
        <v>3</v>
      </c>
      <c r="J1051">
        <v>78</v>
      </c>
      <c r="K1051">
        <v>13</v>
      </c>
      <c r="L1051">
        <v>24</v>
      </c>
      <c r="M1051">
        <v>34</v>
      </c>
      <c r="N1051">
        <v>55</v>
      </c>
      <c r="O1051">
        <v>151</v>
      </c>
      <c r="P1051">
        <v>210</v>
      </c>
      <c r="Q1051">
        <v>170</v>
      </c>
      <c r="R1051">
        <v>127</v>
      </c>
      <c r="S1051">
        <v>209</v>
      </c>
      <c r="T1051">
        <v>55</v>
      </c>
      <c r="U1051">
        <v>52</v>
      </c>
      <c r="V1051">
        <v>57</v>
      </c>
      <c r="W1051">
        <v>56</v>
      </c>
      <c r="X1051">
        <v>54</v>
      </c>
      <c r="Y1051">
        <v>210</v>
      </c>
      <c r="Z1051">
        <v>57</v>
      </c>
      <c r="AA1051" t="s">
        <v>520</v>
      </c>
      <c r="AB1051" t="s">
        <v>387</v>
      </c>
      <c r="AC1051" t="s">
        <v>508</v>
      </c>
      <c r="AD1051" t="s">
        <v>509</v>
      </c>
    </row>
    <row r="1052" spans="1:30" x14ac:dyDescent="0.25">
      <c r="A1052" t="s">
        <v>1435</v>
      </c>
      <c r="B1052">
        <v>44958</v>
      </c>
      <c r="C1052">
        <v>44963</v>
      </c>
      <c r="D1052" t="s">
        <v>39</v>
      </c>
      <c r="E1052">
        <v>5903</v>
      </c>
      <c r="F1052">
        <v>251</v>
      </c>
      <c r="G1052">
        <v>103</v>
      </c>
      <c r="H1052">
        <v>121</v>
      </c>
      <c r="I1052">
        <v>4</v>
      </c>
      <c r="J1052">
        <v>68</v>
      </c>
      <c r="K1052">
        <v>34</v>
      </c>
      <c r="L1052">
        <v>11</v>
      </c>
      <c r="M1052">
        <v>49</v>
      </c>
      <c r="N1052">
        <v>47</v>
      </c>
      <c r="O1052">
        <v>119</v>
      </c>
      <c r="P1052">
        <v>123</v>
      </c>
      <c r="Q1052">
        <v>100</v>
      </c>
      <c r="R1052">
        <v>61</v>
      </c>
      <c r="S1052">
        <v>123</v>
      </c>
      <c r="T1052">
        <v>49</v>
      </c>
      <c r="U1052">
        <v>45</v>
      </c>
      <c r="V1052">
        <v>49</v>
      </c>
      <c r="W1052">
        <v>49</v>
      </c>
      <c r="X1052">
        <v>49</v>
      </c>
      <c r="Y1052">
        <v>123</v>
      </c>
      <c r="Z1052">
        <v>49</v>
      </c>
      <c r="AA1052" t="s">
        <v>40</v>
      </c>
      <c r="AB1052" t="s">
        <v>16</v>
      </c>
      <c r="AC1052" t="s">
        <v>41</v>
      </c>
      <c r="AD1052" t="s">
        <v>42</v>
      </c>
    </row>
    <row r="1053" spans="1:30" x14ac:dyDescent="0.25">
      <c r="A1053" t="s">
        <v>1435</v>
      </c>
      <c r="B1053">
        <v>44958</v>
      </c>
      <c r="C1053">
        <v>44963</v>
      </c>
      <c r="D1053" t="s">
        <v>525</v>
      </c>
      <c r="E1053">
        <v>13667</v>
      </c>
      <c r="F1053">
        <v>631</v>
      </c>
      <c r="G1053">
        <v>12</v>
      </c>
      <c r="H1053">
        <v>343</v>
      </c>
      <c r="I1053">
        <v>0</v>
      </c>
      <c r="J1053">
        <v>265</v>
      </c>
      <c r="K1053">
        <v>16</v>
      </c>
      <c r="L1053">
        <v>15</v>
      </c>
      <c r="M1053">
        <v>55</v>
      </c>
      <c r="N1053">
        <v>198</v>
      </c>
      <c r="O1053">
        <v>283</v>
      </c>
      <c r="P1053">
        <v>343</v>
      </c>
      <c r="Q1053">
        <v>272</v>
      </c>
      <c r="R1053">
        <v>244</v>
      </c>
      <c r="S1053">
        <v>343</v>
      </c>
      <c r="T1053">
        <v>206</v>
      </c>
      <c r="U1053">
        <v>175</v>
      </c>
      <c r="V1053">
        <v>206</v>
      </c>
      <c r="W1053">
        <v>203</v>
      </c>
      <c r="X1053">
        <v>198</v>
      </c>
      <c r="Y1053">
        <v>344</v>
      </c>
      <c r="Z1053">
        <v>206</v>
      </c>
      <c r="AA1053" t="s">
        <v>526</v>
      </c>
      <c r="AB1053" t="s">
        <v>387</v>
      </c>
      <c r="AC1053" t="s">
        <v>508</v>
      </c>
      <c r="AD1053" t="s">
        <v>509</v>
      </c>
    </row>
    <row r="1054" spans="1:30" x14ac:dyDescent="0.25">
      <c r="A1054" t="s">
        <v>1435</v>
      </c>
      <c r="B1054">
        <v>44958</v>
      </c>
      <c r="C1054">
        <v>44963</v>
      </c>
      <c r="D1054" t="s">
        <v>125</v>
      </c>
      <c r="E1054">
        <v>3927</v>
      </c>
      <c r="F1054">
        <v>135</v>
      </c>
      <c r="G1054">
        <v>89</v>
      </c>
      <c r="H1054">
        <v>94</v>
      </c>
      <c r="I1054">
        <v>1</v>
      </c>
      <c r="J1054">
        <v>105</v>
      </c>
      <c r="K1054">
        <v>1</v>
      </c>
      <c r="L1054">
        <v>1</v>
      </c>
      <c r="M1054">
        <v>88</v>
      </c>
      <c r="N1054">
        <v>79</v>
      </c>
      <c r="O1054">
        <v>64</v>
      </c>
      <c r="P1054">
        <v>94</v>
      </c>
      <c r="Q1054">
        <v>70</v>
      </c>
      <c r="R1054">
        <v>61</v>
      </c>
      <c r="S1054">
        <v>94</v>
      </c>
      <c r="T1054">
        <v>89</v>
      </c>
      <c r="U1054">
        <v>68</v>
      </c>
      <c r="V1054">
        <v>84</v>
      </c>
      <c r="W1054">
        <v>79</v>
      </c>
      <c r="X1054">
        <v>72</v>
      </c>
      <c r="Y1054">
        <v>96</v>
      </c>
      <c r="Z1054">
        <v>89</v>
      </c>
      <c r="AA1054" t="s">
        <v>126</v>
      </c>
      <c r="AB1054" t="s">
        <v>16</v>
      </c>
      <c r="AC1054" t="s">
        <v>127</v>
      </c>
      <c r="AD1054" t="s">
        <v>128</v>
      </c>
    </row>
    <row r="1055" spans="1:30" x14ac:dyDescent="0.25">
      <c r="A1055" t="s">
        <v>1435</v>
      </c>
      <c r="B1055">
        <v>44958</v>
      </c>
      <c r="C1055">
        <v>44963</v>
      </c>
      <c r="D1055" t="s">
        <v>430</v>
      </c>
      <c r="E1055">
        <v>17318</v>
      </c>
      <c r="F1055">
        <v>649</v>
      </c>
      <c r="G1055">
        <v>4</v>
      </c>
      <c r="H1055">
        <v>395</v>
      </c>
      <c r="I1055">
        <v>1</v>
      </c>
      <c r="J1055">
        <v>198</v>
      </c>
      <c r="K1055">
        <v>18</v>
      </c>
      <c r="L1055">
        <v>42</v>
      </c>
      <c r="M1055">
        <v>29</v>
      </c>
      <c r="N1055">
        <v>81</v>
      </c>
      <c r="O1055">
        <v>127</v>
      </c>
      <c r="P1055">
        <v>410</v>
      </c>
      <c r="Q1055">
        <v>252</v>
      </c>
      <c r="R1055">
        <v>167</v>
      </c>
      <c r="S1055">
        <v>413</v>
      </c>
      <c r="T1055">
        <v>108</v>
      </c>
      <c r="U1055">
        <v>99</v>
      </c>
      <c r="V1055">
        <v>107</v>
      </c>
      <c r="W1055">
        <v>89</v>
      </c>
      <c r="X1055">
        <v>104</v>
      </c>
      <c r="Y1055">
        <v>413</v>
      </c>
      <c r="Z1055">
        <v>108</v>
      </c>
      <c r="AA1055" t="s">
        <v>431</v>
      </c>
      <c r="AB1055" t="s">
        <v>387</v>
      </c>
      <c r="AC1055" t="s">
        <v>432</v>
      </c>
      <c r="AD1055" t="s">
        <v>433</v>
      </c>
    </row>
    <row r="1056" spans="1:30" x14ac:dyDescent="0.25">
      <c r="A1056" t="s">
        <v>1435</v>
      </c>
      <c r="B1056">
        <v>44958</v>
      </c>
      <c r="C1056">
        <v>44963</v>
      </c>
      <c r="D1056" t="s">
        <v>469</v>
      </c>
      <c r="E1056">
        <v>7374</v>
      </c>
      <c r="F1056">
        <v>352</v>
      </c>
      <c r="G1056">
        <v>150</v>
      </c>
      <c r="H1056">
        <v>275</v>
      </c>
      <c r="I1056">
        <v>0</v>
      </c>
      <c r="J1056">
        <v>173</v>
      </c>
      <c r="K1056">
        <v>0</v>
      </c>
      <c r="L1056">
        <v>83</v>
      </c>
      <c r="M1056">
        <v>94</v>
      </c>
      <c r="N1056">
        <v>107</v>
      </c>
      <c r="O1056">
        <v>117</v>
      </c>
      <c r="P1056">
        <v>274</v>
      </c>
      <c r="Q1056">
        <v>199</v>
      </c>
      <c r="R1056">
        <v>158</v>
      </c>
      <c r="S1056">
        <v>272</v>
      </c>
      <c r="T1056">
        <v>145</v>
      </c>
      <c r="U1056">
        <v>125</v>
      </c>
      <c r="V1056">
        <v>151</v>
      </c>
      <c r="W1056">
        <v>149</v>
      </c>
      <c r="X1056">
        <v>150</v>
      </c>
      <c r="Y1056">
        <v>275</v>
      </c>
      <c r="Z1056">
        <v>151</v>
      </c>
      <c r="AA1056" t="s">
        <v>470</v>
      </c>
      <c r="AB1056" t="s">
        <v>387</v>
      </c>
      <c r="AC1056" t="s">
        <v>448</v>
      </c>
      <c r="AD1056" t="s">
        <v>449</v>
      </c>
    </row>
    <row r="1057" spans="1:30" x14ac:dyDescent="0.25">
      <c r="A1057" t="s">
        <v>1435</v>
      </c>
      <c r="B1057">
        <v>44958</v>
      </c>
      <c r="C1057">
        <v>44963</v>
      </c>
      <c r="D1057" t="s">
        <v>442</v>
      </c>
      <c r="E1057">
        <v>20486</v>
      </c>
      <c r="F1057">
        <v>846</v>
      </c>
      <c r="G1057">
        <v>53</v>
      </c>
      <c r="H1057">
        <v>504</v>
      </c>
      <c r="I1057">
        <v>5</v>
      </c>
      <c r="J1057">
        <v>268</v>
      </c>
      <c r="K1057">
        <v>40</v>
      </c>
      <c r="L1057">
        <v>63</v>
      </c>
      <c r="M1057">
        <v>21</v>
      </c>
      <c r="N1057">
        <v>188</v>
      </c>
      <c r="O1057">
        <v>393</v>
      </c>
      <c r="P1057">
        <v>501</v>
      </c>
      <c r="Q1057">
        <v>396</v>
      </c>
      <c r="R1057">
        <v>276</v>
      </c>
      <c r="S1057">
        <v>509</v>
      </c>
      <c r="T1057">
        <v>188</v>
      </c>
      <c r="U1057">
        <v>154</v>
      </c>
      <c r="V1057">
        <v>194</v>
      </c>
      <c r="W1057">
        <v>185</v>
      </c>
      <c r="X1057">
        <v>188</v>
      </c>
      <c r="Y1057">
        <v>511</v>
      </c>
      <c r="Z1057">
        <v>195</v>
      </c>
      <c r="AA1057" t="s">
        <v>443</v>
      </c>
      <c r="AB1057" t="s">
        <v>387</v>
      </c>
      <c r="AC1057" t="s">
        <v>432</v>
      </c>
      <c r="AD1057" t="s">
        <v>433</v>
      </c>
    </row>
    <row r="1058" spans="1:30" x14ac:dyDescent="0.25">
      <c r="A1058" t="s">
        <v>1435</v>
      </c>
      <c r="B1058">
        <v>44958</v>
      </c>
      <c r="C1058">
        <v>44963</v>
      </c>
      <c r="D1058" t="s">
        <v>451</v>
      </c>
      <c r="E1058">
        <v>8217</v>
      </c>
      <c r="F1058">
        <v>375</v>
      </c>
      <c r="G1058">
        <v>0</v>
      </c>
      <c r="H1058">
        <v>164</v>
      </c>
      <c r="I1058">
        <v>0</v>
      </c>
      <c r="J1058">
        <v>266</v>
      </c>
      <c r="K1058">
        <v>1</v>
      </c>
      <c r="L1058">
        <v>3</v>
      </c>
      <c r="M1058">
        <v>0</v>
      </c>
      <c r="N1058">
        <v>4</v>
      </c>
      <c r="O1058">
        <v>12</v>
      </c>
      <c r="P1058">
        <v>237</v>
      </c>
      <c r="Q1058">
        <v>79</v>
      </c>
      <c r="R1058">
        <v>90</v>
      </c>
      <c r="S1058">
        <v>234</v>
      </c>
      <c r="T1058">
        <v>143</v>
      </c>
      <c r="U1058">
        <v>119</v>
      </c>
      <c r="V1058">
        <v>173</v>
      </c>
      <c r="W1058">
        <v>153</v>
      </c>
      <c r="X1058">
        <v>169</v>
      </c>
      <c r="Y1058">
        <v>238</v>
      </c>
      <c r="Z1058">
        <v>174</v>
      </c>
      <c r="AA1058" t="s">
        <v>452</v>
      </c>
      <c r="AB1058" t="s">
        <v>387</v>
      </c>
      <c r="AC1058" t="s">
        <v>448</v>
      </c>
      <c r="AD1058" t="s">
        <v>449</v>
      </c>
    </row>
    <row r="1059" spans="1:30" x14ac:dyDescent="0.25">
      <c r="A1059" t="s">
        <v>1435</v>
      </c>
      <c r="B1059">
        <v>44958</v>
      </c>
      <c r="C1059">
        <v>44963</v>
      </c>
      <c r="D1059" t="s">
        <v>385</v>
      </c>
      <c r="E1059">
        <v>10054</v>
      </c>
      <c r="F1059">
        <v>458</v>
      </c>
      <c r="G1059">
        <v>5</v>
      </c>
      <c r="H1059">
        <v>238</v>
      </c>
      <c r="I1059">
        <v>2</v>
      </c>
      <c r="J1059">
        <v>171</v>
      </c>
      <c r="K1059">
        <v>4</v>
      </c>
      <c r="L1059">
        <v>1</v>
      </c>
      <c r="M1059">
        <v>2</v>
      </c>
      <c r="N1059">
        <v>34</v>
      </c>
      <c r="O1059">
        <v>154</v>
      </c>
      <c r="P1059">
        <v>242</v>
      </c>
      <c r="Q1059">
        <v>196</v>
      </c>
      <c r="R1059">
        <v>118</v>
      </c>
      <c r="S1059">
        <v>246</v>
      </c>
      <c r="T1059">
        <v>70</v>
      </c>
      <c r="U1059">
        <v>57</v>
      </c>
      <c r="V1059">
        <v>75</v>
      </c>
      <c r="W1059">
        <v>73</v>
      </c>
      <c r="X1059">
        <v>74</v>
      </c>
      <c r="Y1059">
        <v>246</v>
      </c>
      <c r="Z1059">
        <v>76</v>
      </c>
      <c r="AA1059" t="s">
        <v>386</v>
      </c>
      <c r="AB1059" t="s">
        <v>387</v>
      </c>
      <c r="AC1059" t="s">
        <v>389</v>
      </c>
      <c r="AD1059" t="s">
        <v>390</v>
      </c>
    </row>
    <row r="1060" spans="1:30" x14ac:dyDescent="0.25">
      <c r="A1060" t="s">
        <v>1435</v>
      </c>
      <c r="B1060">
        <v>44958</v>
      </c>
      <c r="C1060">
        <v>44963</v>
      </c>
      <c r="D1060" t="s">
        <v>78</v>
      </c>
      <c r="E1060">
        <v>7337</v>
      </c>
      <c r="F1060">
        <v>288</v>
      </c>
      <c r="G1060">
        <v>0</v>
      </c>
      <c r="H1060">
        <v>221</v>
      </c>
      <c r="I1060">
        <v>1</v>
      </c>
      <c r="J1060">
        <v>44</v>
      </c>
      <c r="K1060">
        <v>2</v>
      </c>
      <c r="L1060">
        <v>2</v>
      </c>
      <c r="M1060">
        <v>0</v>
      </c>
      <c r="N1060">
        <v>13</v>
      </c>
      <c r="O1060">
        <v>84</v>
      </c>
      <c r="P1060">
        <v>220</v>
      </c>
      <c r="Q1060">
        <v>186</v>
      </c>
      <c r="R1060">
        <v>102</v>
      </c>
      <c r="S1060">
        <v>224</v>
      </c>
      <c r="T1060">
        <v>35</v>
      </c>
      <c r="U1060">
        <v>36</v>
      </c>
      <c r="V1060">
        <v>37</v>
      </c>
      <c r="W1060">
        <v>37</v>
      </c>
      <c r="X1060">
        <v>36</v>
      </c>
      <c r="Y1060">
        <v>224</v>
      </c>
      <c r="Z1060">
        <v>38</v>
      </c>
      <c r="AA1060" t="s">
        <v>79</v>
      </c>
      <c r="AB1060" t="s">
        <v>16</v>
      </c>
      <c r="AC1060" t="s">
        <v>69</v>
      </c>
      <c r="AD1060" t="s">
        <v>1583</v>
      </c>
    </row>
    <row r="1061" spans="1:30" x14ac:dyDescent="0.25">
      <c r="A1061" t="s">
        <v>1435</v>
      </c>
      <c r="B1061">
        <v>44958</v>
      </c>
      <c r="C1061">
        <v>44963</v>
      </c>
      <c r="D1061" t="s">
        <v>546</v>
      </c>
      <c r="E1061">
        <v>5790</v>
      </c>
      <c r="F1061">
        <v>191</v>
      </c>
      <c r="G1061">
        <v>1</v>
      </c>
      <c r="H1061">
        <v>101</v>
      </c>
      <c r="I1061">
        <v>0</v>
      </c>
      <c r="J1061">
        <v>84</v>
      </c>
      <c r="K1061">
        <v>5</v>
      </c>
      <c r="L1061">
        <v>0</v>
      </c>
      <c r="M1061">
        <v>1</v>
      </c>
      <c r="N1061">
        <v>30</v>
      </c>
      <c r="O1061">
        <v>76</v>
      </c>
      <c r="P1061">
        <v>111</v>
      </c>
      <c r="Q1061">
        <v>110</v>
      </c>
      <c r="R1061">
        <v>84</v>
      </c>
      <c r="S1061">
        <v>154</v>
      </c>
      <c r="T1061">
        <v>59</v>
      </c>
      <c r="U1061">
        <v>61</v>
      </c>
      <c r="V1061">
        <v>69</v>
      </c>
      <c r="W1061">
        <v>62</v>
      </c>
      <c r="X1061">
        <v>68</v>
      </c>
      <c r="Y1061">
        <v>156</v>
      </c>
      <c r="Z1061">
        <v>69</v>
      </c>
      <c r="AA1061" t="s">
        <v>1476</v>
      </c>
      <c r="AB1061" t="s">
        <v>387</v>
      </c>
      <c r="AC1061" t="s">
        <v>508</v>
      </c>
      <c r="AD1061" t="s">
        <v>509</v>
      </c>
    </row>
    <row r="1062" spans="1:30" x14ac:dyDescent="0.25">
      <c r="A1062" t="s">
        <v>1435</v>
      </c>
      <c r="B1062">
        <v>44958</v>
      </c>
      <c r="C1062">
        <v>44963</v>
      </c>
      <c r="D1062" t="s">
        <v>496</v>
      </c>
      <c r="E1062">
        <v>7200</v>
      </c>
      <c r="F1062">
        <v>349</v>
      </c>
      <c r="G1062">
        <v>1</v>
      </c>
      <c r="H1062">
        <v>167</v>
      </c>
      <c r="I1062">
        <v>15</v>
      </c>
      <c r="J1062">
        <v>153</v>
      </c>
      <c r="K1062">
        <v>4</v>
      </c>
      <c r="L1062">
        <v>0</v>
      </c>
      <c r="M1062">
        <v>0</v>
      </c>
      <c r="N1062">
        <v>1</v>
      </c>
      <c r="O1062">
        <v>13</v>
      </c>
      <c r="P1062">
        <v>164</v>
      </c>
      <c r="Q1062">
        <v>112</v>
      </c>
      <c r="R1062">
        <v>82</v>
      </c>
      <c r="S1062">
        <v>168</v>
      </c>
      <c r="T1062">
        <v>75</v>
      </c>
      <c r="U1062">
        <v>75</v>
      </c>
      <c r="V1062">
        <v>82</v>
      </c>
      <c r="W1062">
        <v>78</v>
      </c>
      <c r="X1062">
        <v>79</v>
      </c>
      <c r="Y1062">
        <v>169</v>
      </c>
      <c r="Z1062">
        <v>82</v>
      </c>
      <c r="AA1062" t="s">
        <v>497</v>
      </c>
      <c r="AB1062" t="s">
        <v>387</v>
      </c>
      <c r="AC1062" t="s">
        <v>448</v>
      </c>
      <c r="AD1062" t="s">
        <v>449</v>
      </c>
    </row>
    <row r="1063" spans="1:30" x14ac:dyDescent="0.25">
      <c r="A1063" t="s">
        <v>1435</v>
      </c>
      <c r="B1063">
        <v>44958</v>
      </c>
      <c r="C1063">
        <v>44963</v>
      </c>
      <c r="D1063" t="s">
        <v>542</v>
      </c>
      <c r="E1063">
        <v>3745</v>
      </c>
      <c r="F1063">
        <v>114</v>
      </c>
      <c r="G1063">
        <v>3</v>
      </c>
      <c r="H1063">
        <v>95</v>
      </c>
      <c r="I1063">
        <v>0</v>
      </c>
      <c r="J1063">
        <v>77</v>
      </c>
      <c r="K1063">
        <v>14</v>
      </c>
      <c r="L1063">
        <v>25</v>
      </c>
      <c r="M1063">
        <v>1</v>
      </c>
      <c r="N1063">
        <v>70</v>
      </c>
      <c r="O1063">
        <v>55</v>
      </c>
      <c r="P1063">
        <v>95</v>
      </c>
      <c r="Q1063">
        <v>70</v>
      </c>
      <c r="R1063">
        <v>48</v>
      </c>
      <c r="S1063">
        <v>93</v>
      </c>
      <c r="T1063">
        <v>71</v>
      </c>
      <c r="U1063">
        <v>64</v>
      </c>
      <c r="V1063">
        <v>71</v>
      </c>
      <c r="W1063">
        <v>65</v>
      </c>
      <c r="X1063">
        <v>69</v>
      </c>
      <c r="Y1063">
        <v>95</v>
      </c>
      <c r="Z1063">
        <v>71</v>
      </c>
      <c r="AA1063" t="s">
        <v>1475</v>
      </c>
      <c r="AB1063" t="s">
        <v>387</v>
      </c>
      <c r="AC1063" t="s">
        <v>508</v>
      </c>
      <c r="AD1063" t="s">
        <v>509</v>
      </c>
    </row>
    <row r="1064" spans="1:30" x14ac:dyDescent="0.25">
      <c r="A1064" t="s">
        <v>1435</v>
      </c>
      <c r="B1064">
        <v>44958</v>
      </c>
      <c r="C1064">
        <v>44963</v>
      </c>
      <c r="D1064" t="s">
        <v>56</v>
      </c>
      <c r="E1064">
        <v>4622</v>
      </c>
      <c r="F1064">
        <v>170</v>
      </c>
      <c r="G1064">
        <v>32</v>
      </c>
      <c r="H1064">
        <v>102</v>
      </c>
      <c r="I1064">
        <v>3</v>
      </c>
      <c r="J1064">
        <v>77</v>
      </c>
      <c r="K1064">
        <v>9</v>
      </c>
      <c r="L1064">
        <v>20</v>
      </c>
      <c r="M1064">
        <v>45</v>
      </c>
      <c r="N1064">
        <v>54</v>
      </c>
      <c r="O1064">
        <v>56</v>
      </c>
      <c r="P1064">
        <v>102</v>
      </c>
      <c r="Q1064">
        <v>98</v>
      </c>
      <c r="R1064">
        <v>91</v>
      </c>
      <c r="S1064">
        <v>153</v>
      </c>
      <c r="T1064">
        <v>58</v>
      </c>
      <c r="U1064">
        <v>62</v>
      </c>
      <c r="V1064">
        <v>71</v>
      </c>
      <c r="W1064">
        <v>70</v>
      </c>
      <c r="X1064">
        <v>68</v>
      </c>
      <c r="Y1064">
        <v>163</v>
      </c>
      <c r="Z1064">
        <v>71</v>
      </c>
    </row>
    <row r="1065" spans="1:30" x14ac:dyDescent="0.25">
      <c r="A1065" t="s">
        <v>1435</v>
      </c>
      <c r="B1065">
        <v>44958</v>
      </c>
      <c r="C1065">
        <v>44963</v>
      </c>
      <c r="D1065" t="s">
        <v>576</v>
      </c>
      <c r="E1065">
        <v>3953</v>
      </c>
      <c r="F1065">
        <v>208</v>
      </c>
      <c r="G1065">
        <v>4</v>
      </c>
      <c r="H1065">
        <v>197</v>
      </c>
      <c r="I1065">
        <v>0</v>
      </c>
      <c r="J1065">
        <v>65</v>
      </c>
      <c r="K1065">
        <v>20</v>
      </c>
      <c r="L1065">
        <v>11</v>
      </c>
      <c r="M1065">
        <v>29</v>
      </c>
      <c r="N1065">
        <v>34</v>
      </c>
      <c r="O1065">
        <v>4</v>
      </c>
      <c r="P1065">
        <v>198</v>
      </c>
      <c r="Q1065">
        <v>172</v>
      </c>
      <c r="R1065">
        <v>88</v>
      </c>
      <c r="S1065">
        <v>200</v>
      </c>
      <c r="T1065">
        <v>51</v>
      </c>
      <c r="U1065">
        <v>63</v>
      </c>
      <c r="V1065">
        <v>63</v>
      </c>
      <c r="W1065">
        <v>58</v>
      </c>
      <c r="X1065">
        <v>62</v>
      </c>
      <c r="Y1065">
        <v>200</v>
      </c>
      <c r="Z1065">
        <v>63</v>
      </c>
      <c r="AA1065" t="s">
        <v>577</v>
      </c>
      <c r="AB1065" t="s">
        <v>387</v>
      </c>
      <c r="AC1065" t="s">
        <v>508</v>
      </c>
      <c r="AD1065" t="s">
        <v>509</v>
      </c>
    </row>
    <row r="1066" spans="1:30" x14ac:dyDescent="0.25">
      <c r="A1066" t="s">
        <v>1435</v>
      </c>
      <c r="B1066">
        <v>44958</v>
      </c>
      <c r="C1066">
        <v>44963</v>
      </c>
      <c r="D1066" t="s">
        <v>57</v>
      </c>
      <c r="E1066">
        <v>5959</v>
      </c>
      <c r="F1066">
        <v>132</v>
      </c>
      <c r="G1066">
        <v>0</v>
      </c>
      <c r="H1066">
        <v>76</v>
      </c>
      <c r="I1066">
        <v>0</v>
      </c>
      <c r="J1066">
        <v>69</v>
      </c>
      <c r="K1066">
        <v>0</v>
      </c>
      <c r="L1066">
        <v>0</v>
      </c>
      <c r="M1066">
        <v>0</v>
      </c>
      <c r="N1066">
        <v>1</v>
      </c>
      <c r="O1066">
        <v>12</v>
      </c>
      <c r="P1066">
        <v>72</v>
      </c>
      <c r="Q1066">
        <v>92</v>
      </c>
      <c r="R1066">
        <v>41</v>
      </c>
      <c r="S1066">
        <v>92</v>
      </c>
      <c r="T1066">
        <v>24</v>
      </c>
      <c r="U1066">
        <v>36</v>
      </c>
      <c r="V1066">
        <v>35</v>
      </c>
      <c r="W1066">
        <v>31</v>
      </c>
      <c r="X1066">
        <v>36</v>
      </c>
      <c r="Y1066">
        <v>96</v>
      </c>
      <c r="Z1066">
        <v>36</v>
      </c>
      <c r="AA1066" t="s">
        <v>58</v>
      </c>
      <c r="AB1066" t="s">
        <v>16</v>
      </c>
      <c r="AC1066" t="s">
        <v>41</v>
      </c>
      <c r="AD1066" t="s">
        <v>42</v>
      </c>
    </row>
    <row r="1067" spans="1:30" x14ac:dyDescent="0.25">
      <c r="A1067" t="s">
        <v>1435</v>
      </c>
      <c r="B1067">
        <v>44958</v>
      </c>
      <c r="C1067">
        <v>44963</v>
      </c>
      <c r="D1067" t="s">
        <v>457</v>
      </c>
      <c r="E1067">
        <v>3605</v>
      </c>
      <c r="F1067">
        <v>127</v>
      </c>
      <c r="G1067">
        <v>15</v>
      </c>
      <c r="H1067">
        <v>85</v>
      </c>
      <c r="I1067">
        <v>1</v>
      </c>
      <c r="J1067">
        <v>66</v>
      </c>
      <c r="K1067">
        <v>3</v>
      </c>
      <c r="L1067">
        <v>9</v>
      </c>
      <c r="M1067">
        <v>16</v>
      </c>
      <c r="N1067">
        <v>27</v>
      </c>
      <c r="O1067">
        <v>56</v>
      </c>
      <c r="P1067">
        <v>90</v>
      </c>
      <c r="Q1067">
        <v>66</v>
      </c>
      <c r="R1067">
        <v>54</v>
      </c>
      <c r="S1067">
        <v>89</v>
      </c>
      <c r="T1067">
        <v>47</v>
      </c>
      <c r="U1067">
        <v>46</v>
      </c>
      <c r="V1067">
        <v>58</v>
      </c>
      <c r="W1067">
        <v>53</v>
      </c>
      <c r="X1067">
        <v>57</v>
      </c>
      <c r="Y1067">
        <v>90</v>
      </c>
      <c r="Z1067">
        <v>58</v>
      </c>
      <c r="AA1067" t="s">
        <v>458</v>
      </c>
      <c r="AB1067" t="s">
        <v>387</v>
      </c>
      <c r="AC1067" t="s">
        <v>448</v>
      </c>
      <c r="AD1067" t="s">
        <v>449</v>
      </c>
    </row>
    <row r="1068" spans="1:30" x14ac:dyDescent="0.25">
      <c r="A1068" t="s">
        <v>1435</v>
      </c>
      <c r="B1068">
        <v>44958</v>
      </c>
      <c r="C1068">
        <v>44963</v>
      </c>
      <c r="D1068" t="s">
        <v>550</v>
      </c>
      <c r="E1068">
        <v>4487</v>
      </c>
      <c r="F1068">
        <v>225</v>
      </c>
      <c r="G1068">
        <v>9</v>
      </c>
      <c r="H1068">
        <v>186</v>
      </c>
      <c r="I1068">
        <v>0</v>
      </c>
      <c r="J1068">
        <v>98</v>
      </c>
      <c r="K1068">
        <v>7</v>
      </c>
      <c r="L1068">
        <v>3</v>
      </c>
      <c r="M1068">
        <v>1</v>
      </c>
      <c r="N1068">
        <v>60</v>
      </c>
      <c r="O1068">
        <v>111</v>
      </c>
      <c r="P1068">
        <v>185</v>
      </c>
      <c r="Q1068">
        <v>153</v>
      </c>
      <c r="R1068">
        <v>103</v>
      </c>
      <c r="S1068">
        <v>185</v>
      </c>
      <c r="T1068">
        <v>67</v>
      </c>
      <c r="U1068">
        <v>64</v>
      </c>
      <c r="V1068">
        <v>69</v>
      </c>
      <c r="W1068">
        <v>71</v>
      </c>
      <c r="X1068">
        <v>68</v>
      </c>
      <c r="Y1068">
        <v>186</v>
      </c>
      <c r="Z1068">
        <v>71</v>
      </c>
      <c r="AA1068" t="s">
        <v>551</v>
      </c>
      <c r="AB1068" t="s">
        <v>387</v>
      </c>
      <c r="AC1068" t="s">
        <v>508</v>
      </c>
      <c r="AD1068" t="s">
        <v>509</v>
      </c>
    </row>
    <row r="1069" spans="1:30" x14ac:dyDescent="0.25">
      <c r="A1069" t="s">
        <v>1435</v>
      </c>
      <c r="B1069">
        <v>44958</v>
      </c>
      <c r="C1069">
        <v>44963</v>
      </c>
      <c r="D1069" t="s">
        <v>115</v>
      </c>
      <c r="E1069">
        <v>9511</v>
      </c>
      <c r="F1069">
        <v>304</v>
      </c>
      <c r="G1069">
        <v>32</v>
      </c>
      <c r="H1069">
        <v>229</v>
      </c>
      <c r="I1069">
        <v>8</v>
      </c>
      <c r="J1069">
        <v>83</v>
      </c>
      <c r="K1069">
        <v>13</v>
      </c>
      <c r="L1069">
        <v>13</v>
      </c>
      <c r="M1069">
        <v>2</v>
      </c>
      <c r="N1069">
        <v>59</v>
      </c>
      <c r="O1069">
        <v>177</v>
      </c>
      <c r="P1069">
        <v>230</v>
      </c>
      <c r="Q1069">
        <v>164</v>
      </c>
      <c r="R1069">
        <v>103</v>
      </c>
      <c r="S1069">
        <v>231</v>
      </c>
      <c r="T1069">
        <v>60</v>
      </c>
      <c r="U1069">
        <v>56</v>
      </c>
      <c r="V1069">
        <v>62</v>
      </c>
      <c r="W1069">
        <v>62</v>
      </c>
      <c r="X1069">
        <v>59</v>
      </c>
      <c r="Y1069">
        <v>231</v>
      </c>
      <c r="Z1069">
        <v>62</v>
      </c>
      <c r="AA1069" t="s">
        <v>116</v>
      </c>
      <c r="AB1069" t="s">
        <v>16</v>
      </c>
      <c r="AC1069" t="s">
        <v>90</v>
      </c>
      <c r="AD1069" t="s">
        <v>91</v>
      </c>
    </row>
    <row r="1070" spans="1:30" x14ac:dyDescent="0.25">
      <c r="A1070" t="s">
        <v>1435</v>
      </c>
      <c r="B1070">
        <v>44958</v>
      </c>
      <c r="C1070">
        <v>44963</v>
      </c>
      <c r="D1070" t="s">
        <v>406</v>
      </c>
      <c r="E1070">
        <v>7031</v>
      </c>
      <c r="F1070">
        <v>255</v>
      </c>
      <c r="G1070">
        <v>34</v>
      </c>
      <c r="H1070">
        <v>166</v>
      </c>
      <c r="I1070">
        <v>0</v>
      </c>
      <c r="J1070">
        <v>80</v>
      </c>
      <c r="K1070">
        <v>7</v>
      </c>
      <c r="L1070">
        <v>6</v>
      </c>
      <c r="M1070">
        <v>14</v>
      </c>
      <c r="N1070">
        <v>46</v>
      </c>
      <c r="O1070">
        <v>78</v>
      </c>
      <c r="P1070">
        <v>161</v>
      </c>
      <c r="Q1070">
        <v>125</v>
      </c>
      <c r="R1070">
        <v>83</v>
      </c>
      <c r="S1070">
        <v>164</v>
      </c>
      <c r="T1070">
        <v>48</v>
      </c>
      <c r="U1070">
        <v>47</v>
      </c>
      <c r="V1070">
        <v>52</v>
      </c>
      <c r="W1070">
        <v>51</v>
      </c>
      <c r="X1070">
        <v>44</v>
      </c>
      <c r="Y1070">
        <v>167</v>
      </c>
      <c r="Z1070">
        <v>53</v>
      </c>
      <c r="AA1070" t="s">
        <v>407</v>
      </c>
      <c r="AB1070" t="s">
        <v>387</v>
      </c>
      <c r="AC1070" t="s">
        <v>389</v>
      </c>
      <c r="AD1070" t="s">
        <v>390</v>
      </c>
    </row>
    <row r="1071" spans="1:30" x14ac:dyDescent="0.25">
      <c r="A1071" t="s">
        <v>1435</v>
      </c>
      <c r="B1071">
        <v>44958</v>
      </c>
      <c r="C1071">
        <v>44963</v>
      </c>
      <c r="D1071" t="s">
        <v>147</v>
      </c>
      <c r="E1071">
        <v>7146</v>
      </c>
      <c r="F1071">
        <v>308</v>
      </c>
      <c r="G1071">
        <v>3</v>
      </c>
      <c r="H1071">
        <v>97</v>
      </c>
      <c r="I1071">
        <v>7</v>
      </c>
      <c r="J1071">
        <v>149</v>
      </c>
      <c r="K1071">
        <v>3</v>
      </c>
      <c r="L1071">
        <v>0</v>
      </c>
      <c r="M1071">
        <v>3</v>
      </c>
      <c r="N1071">
        <v>13</v>
      </c>
      <c r="O1071">
        <v>65</v>
      </c>
      <c r="P1071">
        <v>101</v>
      </c>
      <c r="Q1071">
        <v>80</v>
      </c>
      <c r="R1071">
        <v>66</v>
      </c>
      <c r="S1071">
        <v>113</v>
      </c>
      <c r="T1071">
        <v>15</v>
      </c>
      <c r="U1071">
        <v>16</v>
      </c>
      <c r="V1071">
        <v>22</v>
      </c>
      <c r="W1071">
        <v>21</v>
      </c>
      <c r="X1071">
        <v>21</v>
      </c>
      <c r="Y1071">
        <v>113</v>
      </c>
      <c r="Z1071">
        <v>23</v>
      </c>
      <c r="AA1071" t="s">
        <v>148</v>
      </c>
      <c r="AB1071" t="s">
        <v>16</v>
      </c>
      <c r="AC1071" t="s">
        <v>127</v>
      </c>
      <c r="AD1071" t="s">
        <v>128</v>
      </c>
    </row>
    <row r="1072" spans="1:30" x14ac:dyDescent="0.25">
      <c r="A1072" t="s">
        <v>1435</v>
      </c>
      <c r="B1072">
        <v>44958</v>
      </c>
      <c r="C1072">
        <v>44963</v>
      </c>
      <c r="D1072" t="s">
        <v>110</v>
      </c>
      <c r="E1072">
        <v>4969</v>
      </c>
      <c r="F1072">
        <v>148</v>
      </c>
      <c r="G1072">
        <v>60</v>
      </c>
      <c r="H1072">
        <v>119</v>
      </c>
      <c r="I1072">
        <v>1</v>
      </c>
      <c r="J1072">
        <v>31</v>
      </c>
      <c r="K1072">
        <v>2</v>
      </c>
      <c r="L1072">
        <v>7</v>
      </c>
      <c r="M1072">
        <v>16</v>
      </c>
      <c r="N1072">
        <v>19</v>
      </c>
      <c r="O1072">
        <v>57</v>
      </c>
      <c r="P1072">
        <v>117</v>
      </c>
      <c r="Q1072">
        <v>88</v>
      </c>
      <c r="R1072">
        <v>88</v>
      </c>
      <c r="S1072">
        <v>140</v>
      </c>
      <c r="T1072">
        <v>21</v>
      </c>
      <c r="U1072">
        <v>20</v>
      </c>
      <c r="V1072">
        <v>22</v>
      </c>
      <c r="W1072">
        <v>23</v>
      </c>
      <c r="X1072">
        <v>23</v>
      </c>
      <c r="Y1072">
        <v>141</v>
      </c>
      <c r="Z1072">
        <v>23</v>
      </c>
      <c r="AA1072" t="s">
        <v>111</v>
      </c>
      <c r="AB1072" t="s">
        <v>16</v>
      </c>
      <c r="AC1072" t="s">
        <v>90</v>
      </c>
      <c r="AD1072" t="s">
        <v>91</v>
      </c>
    </row>
    <row r="1073" spans="1:30" x14ac:dyDescent="0.25">
      <c r="A1073" t="s">
        <v>1435</v>
      </c>
      <c r="B1073">
        <v>44958</v>
      </c>
      <c r="C1073">
        <v>44963</v>
      </c>
      <c r="D1073" t="s">
        <v>105</v>
      </c>
      <c r="E1073">
        <v>6091</v>
      </c>
      <c r="F1073">
        <v>230</v>
      </c>
      <c r="G1073">
        <v>24</v>
      </c>
      <c r="H1073">
        <v>143</v>
      </c>
      <c r="I1073">
        <v>0</v>
      </c>
      <c r="J1073">
        <v>87</v>
      </c>
      <c r="K1073">
        <v>4</v>
      </c>
      <c r="L1073">
        <v>2</v>
      </c>
      <c r="M1073">
        <v>5</v>
      </c>
      <c r="N1073">
        <v>11</v>
      </c>
      <c r="O1073">
        <v>17</v>
      </c>
      <c r="P1073">
        <v>143</v>
      </c>
      <c r="Q1073">
        <v>80</v>
      </c>
      <c r="R1073">
        <v>54</v>
      </c>
      <c r="S1073">
        <v>145</v>
      </c>
      <c r="T1073">
        <v>44</v>
      </c>
      <c r="U1073">
        <v>38</v>
      </c>
      <c r="V1073">
        <v>49</v>
      </c>
      <c r="W1073">
        <v>39</v>
      </c>
      <c r="X1073">
        <v>49</v>
      </c>
      <c r="Y1073">
        <v>145</v>
      </c>
      <c r="Z1073">
        <v>49</v>
      </c>
      <c r="AA1073" t="s">
        <v>106</v>
      </c>
      <c r="AB1073" t="s">
        <v>16</v>
      </c>
      <c r="AC1073" t="s">
        <v>90</v>
      </c>
      <c r="AD1073" t="s">
        <v>91</v>
      </c>
    </row>
    <row r="1074" spans="1:30" x14ac:dyDescent="0.25">
      <c r="A1074" t="s">
        <v>1435</v>
      </c>
      <c r="B1074">
        <v>44958</v>
      </c>
      <c r="C1074">
        <v>44963</v>
      </c>
      <c r="D1074" t="s">
        <v>100</v>
      </c>
      <c r="E1074">
        <v>3301</v>
      </c>
      <c r="F1074">
        <v>90</v>
      </c>
      <c r="G1074">
        <v>10</v>
      </c>
      <c r="H1074">
        <v>47</v>
      </c>
      <c r="I1074">
        <v>1</v>
      </c>
      <c r="J1074">
        <v>35</v>
      </c>
      <c r="K1074">
        <v>2</v>
      </c>
      <c r="L1074">
        <v>3</v>
      </c>
      <c r="M1074">
        <v>7</v>
      </c>
      <c r="N1074">
        <v>10</v>
      </c>
      <c r="O1074">
        <v>23</v>
      </c>
      <c r="P1074">
        <v>47</v>
      </c>
      <c r="Q1074">
        <v>46</v>
      </c>
      <c r="R1074">
        <v>23</v>
      </c>
      <c r="S1074">
        <v>48</v>
      </c>
      <c r="T1074">
        <v>15</v>
      </c>
      <c r="U1074">
        <v>17</v>
      </c>
      <c r="V1074">
        <v>17</v>
      </c>
      <c r="W1074">
        <v>17</v>
      </c>
      <c r="X1074">
        <v>16</v>
      </c>
      <c r="Y1074">
        <v>48</v>
      </c>
      <c r="Z1074">
        <v>17</v>
      </c>
      <c r="AA1074" t="s">
        <v>101</v>
      </c>
      <c r="AB1074" t="s">
        <v>16</v>
      </c>
      <c r="AC1074" t="s">
        <v>90</v>
      </c>
      <c r="AD1074" t="s">
        <v>91</v>
      </c>
    </row>
    <row r="1075" spans="1:30" x14ac:dyDescent="0.25">
      <c r="A1075" t="s">
        <v>1435</v>
      </c>
      <c r="B1075">
        <v>44958</v>
      </c>
      <c r="C1075">
        <v>44963</v>
      </c>
      <c r="D1075" t="s">
        <v>74</v>
      </c>
      <c r="E1075">
        <v>19816</v>
      </c>
      <c r="F1075">
        <v>665</v>
      </c>
      <c r="G1075">
        <v>13</v>
      </c>
      <c r="H1075">
        <v>327</v>
      </c>
      <c r="I1075">
        <v>12</v>
      </c>
      <c r="J1075">
        <v>188</v>
      </c>
      <c r="K1075">
        <v>73</v>
      </c>
      <c r="L1075">
        <v>41</v>
      </c>
      <c r="M1075">
        <v>2</v>
      </c>
      <c r="N1075">
        <v>143</v>
      </c>
      <c r="O1075">
        <v>82</v>
      </c>
      <c r="P1075">
        <v>349</v>
      </c>
      <c r="Q1075">
        <v>225</v>
      </c>
      <c r="R1075">
        <v>183</v>
      </c>
      <c r="S1075">
        <v>353</v>
      </c>
      <c r="T1075">
        <v>144</v>
      </c>
      <c r="U1075">
        <v>129</v>
      </c>
      <c r="V1075">
        <v>150</v>
      </c>
      <c r="W1075">
        <v>146</v>
      </c>
      <c r="X1075">
        <v>145</v>
      </c>
      <c r="Y1075">
        <v>353</v>
      </c>
      <c r="Z1075">
        <v>150</v>
      </c>
      <c r="AA1075" t="s">
        <v>1412</v>
      </c>
      <c r="AB1075" t="s">
        <v>16</v>
      </c>
      <c r="AC1075" t="s">
        <v>69</v>
      </c>
      <c r="AD1075" t="s">
        <v>1583</v>
      </c>
    </row>
    <row r="1076" spans="1:30" x14ac:dyDescent="0.25">
      <c r="A1076" t="s">
        <v>1435</v>
      </c>
      <c r="B1076">
        <v>44958</v>
      </c>
      <c r="C1076">
        <v>44963</v>
      </c>
      <c r="D1076" t="s">
        <v>481</v>
      </c>
      <c r="E1076">
        <v>3464</v>
      </c>
      <c r="F1076">
        <v>136</v>
      </c>
      <c r="G1076">
        <v>0</v>
      </c>
      <c r="H1076">
        <v>48</v>
      </c>
      <c r="I1076">
        <v>0</v>
      </c>
      <c r="J1076">
        <v>53</v>
      </c>
      <c r="K1076">
        <v>1</v>
      </c>
      <c r="L1076">
        <v>0</v>
      </c>
      <c r="M1076">
        <v>0</v>
      </c>
      <c r="N1076">
        <v>1</v>
      </c>
      <c r="O1076">
        <v>1</v>
      </c>
      <c r="P1076">
        <v>48</v>
      </c>
      <c r="Q1076">
        <v>27</v>
      </c>
      <c r="R1076">
        <v>12</v>
      </c>
      <c r="S1076">
        <v>49</v>
      </c>
      <c r="T1076">
        <v>2</v>
      </c>
      <c r="U1076">
        <v>10</v>
      </c>
      <c r="V1076">
        <v>13</v>
      </c>
      <c r="W1076">
        <v>11</v>
      </c>
      <c r="X1076">
        <v>13</v>
      </c>
      <c r="Y1076">
        <v>51</v>
      </c>
      <c r="Z1076">
        <v>14</v>
      </c>
      <c r="AA1076" t="s">
        <v>482</v>
      </c>
      <c r="AB1076" t="s">
        <v>387</v>
      </c>
      <c r="AC1076" t="s">
        <v>448</v>
      </c>
      <c r="AD1076" t="s">
        <v>449</v>
      </c>
    </row>
    <row r="1077" spans="1:30" x14ac:dyDescent="0.25">
      <c r="A1077" t="s">
        <v>1435</v>
      </c>
      <c r="B1077">
        <v>44958</v>
      </c>
      <c r="C1077">
        <v>44963</v>
      </c>
      <c r="D1077" t="s">
        <v>67</v>
      </c>
      <c r="E1077">
        <v>5500</v>
      </c>
      <c r="F1077">
        <v>139</v>
      </c>
      <c r="G1077">
        <v>49</v>
      </c>
      <c r="H1077">
        <v>80</v>
      </c>
      <c r="I1077">
        <v>8</v>
      </c>
      <c r="J1077">
        <v>36</v>
      </c>
      <c r="K1077">
        <v>0</v>
      </c>
      <c r="L1077">
        <v>3</v>
      </c>
      <c r="M1077">
        <v>2</v>
      </c>
      <c r="N1077">
        <v>4</v>
      </c>
      <c r="O1077">
        <v>86</v>
      </c>
      <c r="P1077">
        <v>96</v>
      </c>
      <c r="Q1077">
        <v>101</v>
      </c>
      <c r="R1077">
        <v>37</v>
      </c>
      <c r="S1077">
        <v>123</v>
      </c>
      <c r="T1077">
        <v>6</v>
      </c>
      <c r="U1077">
        <v>7</v>
      </c>
      <c r="V1077">
        <v>6</v>
      </c>
      <c r="W1077">
        <v>7</v>
      </c>
      <c r="X1077">
        <v>7</v>
      </c>
      <c r="Y1077">
        <v>127</v>
      </c>
      <c r="Z1077">
        <v>7</v>
      </c>
      <c r="AA1077" t="s">
        <v>68</v>
      </c>
      <c r="AB1077" t="s">
        <v>16</v>
      </c>
      <c r="AC1077" t="s">
        <v>69</v>
      </c>
      <c r="AD1077" t="s">
        <v>1583</v>
      </c>
    </row>
    <row r="1078" spans="1:30" x14ac:dyDescent="0.25">
      <c r="A1078" t="s">
        <v>1435</v>
      </c>
      <c r="B1078">
        <v>44958</v>
      </c>
      <c r="C1078">
        <v>44963</v>
      </c>
      <c r="D1078" t="s">
        <v>137</v>
      </c>
      <c r="E1078">
        <v>5347</v>
      </c>
      <c r="F1078">
        <v>207</v>
      </c>
      <c r="G1078">
        <v>21</v>
      </c>
      <c r="H1078">
        <v>146</v>
      </c>
      <c r="I1078">
        <v>0</v>
      </c>
      <c r="J1078">
        <v>81</v>
      </c>
      <c r="K1078">
        <v>2</v>
      </c>
      <c r="L1078">
        <v>2</v>
      </c>
      <c r="M1078">
        <v>9</v>
      </c>
      <c r="N1078">
        <v>7</v>
      </c>
      <c r="O1078">
        <v>25</v>
      </c>
      <c r="P1078">
        <v>146</v>
      </c>
      <c r="Q1078">
        <v>126</v>
      </c>
      <c r="R1078">
        <v>92</v>
      </c>
      <c r="S1078">
        <v>181</v>
      </c>
      <c r="T1078">
        <v>15</v>
      </c>
      <c r="U1078">
        <v>44</v>
      </c>
      <c r="V1078">
        <v>49</v>
      </c>
      <c r="W1078">
        <v>46</v>
      </c>
      <c r="X1078">
        <v>49</v>
      </c>
      <c r="Y1078">
        <v>185</v>
      </c>
      <c r="Z1078">
        <v>51</v>
      </c>
      <c r="AA1078" t="s">
        <v>138</v>
      </c>
      <c r="AB1078" t="s">
        <v>16</v>
      </c>
      <c r="AC1078" t="s">
        <v>127</v>
      </c>
      <c r="AD1078" t="s">
        <v>128</v>
      </c>
    </row>
    <row r="1079" spans="1:30" x14ac:dyDescent="0.25">
      <c r="A1079" t="s">
        <v>1435</v>
      </c>
      <c r="B1079">
        <v>44958</v>
      </c>
      <c r="C1079">
        <v>44963</v>
      </c>
      <c r="D1079" t="s">
        <v>412</v>
      </c>
      <c r="E1079">
        <v>4073</v>
      </c>
      <c r="F1079">
        <v>114</v>
      </c>
      <c r="G1079">
        <v>2</v>
      </c>
      <c r="H1079">
        <v>71</v>
      </c>
      <c r="I1079">
        <v>0</v>
      </c>
      <c r="J1079">
        <v>45</v>
      </c>
      <c r="K1079">
        <v>1</v>
      </c>
      <c r="L1079">
        <v>0</v>
      </c>
      <c r="M1079">
        <v>0</v>
      </c>
      <c r="N1079">
        <v>12</v>
      </c>
      <c r="O1079">
        <v>54</v>
      </c>
      <c r="P1079">
        <v>70</v>
      </c>
      <c r="Q1079">
        <v>55</v>
      </c>
      <c r="R1079">
        <v>32</v>
      </c>
      <c r="S1079">
        <v>75</v>
      </c>
      <c r="T1079">
        <v>30</v>
      </c>
      <c r="U1079">
        <v>28</v>
      </c>
      <c r="V1079">
        <v>33</v>
      </c>
      <c r="W1079">
        <v>30</v>
      </c>
      <c r="X1079">
        <v>32</v>
      </c>
      <c r="Y1079">
        <v>76</v>
      </c>
      <c r="Z1079">
        <v>33</v>
      </c>
      <c r="AA1079" t="s">
        <v>413</v>
      </c>
      <c r="AB1079" t="s">
        <v>387</v>
      </c>
      <c r="AC1079" t="s">
        <v>389</v>
      </c>
      <c r="AD1079" t="s">
        <v>390</v>
      </c>
    </row>
    <row r="1080" spans="1:30" x14ac:dyDescent="0.25">
      <c r="A1080" t="s">
        <v>1435</v>
      </c>
      <c r="B1080">
        <v>44958</v>
      </c>
      <c r="C1080">
        <v>44963</v>
      </c>
      <c r="D1080" t="s">
        <v>142</v>
      </c>
      <c r="E1080">
        <v>9611</v>
      </c>
      <c r="F1080">
        <v>365</v>
      </c>
      <c r="G1080">
        <v>26</v>
      </c>
      <c r="H1080">
        <v>199</v>
      </c>
      <c r="I1080">
        <v>5</v>
      </c>
      <c r="J1080">
        <v>150</v>
      </c>
      <c r="K1080">
        <v>15</v>
      </c>
      <c r="L1080">
        <v>14</v>
      </c>
      <c r="M1080">
        <v>23</v>
      </c>
      <c r="N1080">
        <v>46</v>
      </c>
      <c r="O1080">
        <v>78</v>
      </c>
      <c r="P1080">
        <v>206</v>
      </c>
      <c r="Q1080">
        <v>135</v>
      </c>
      <c r="R1080">
        <v>116</v>
      </c>
      <c r="S1080">
        <v>213</v>
      </c>
      <c r="T1080">
        <v>58</v>
      </c>
      <c r="U1080">
        <v>66</v>
      </c>
      <c r="V1080">
        <v>74</v>
      </c>
      <c r="W1080">
        <v>68</v>
      </c>
      <c r="X1080">
        <v>69</v>
      </c>
      <c r="Y1080">
        <v>215</v>
      </c>
      <c r="Z1080">
        <v>76</v>
      </c>
      <c r="AA1080" t="s">
        <v>143</v>
      </c>
      <c r="AB1080" t="s">
        <v>16</v>
      </c>
      <c r="AC1080" t="s">
        <v>127</v>
      </c>
      <c r="AD1080" t="s">
        <v>128</v>
      </c>
    </row>
    <row r="1081" spans="1:30" x14ac:dyDescent="0.25">
      <c r="A1081" t="s">
        <v>1435</v>
      </c>
      <c r="B1081">
        <v>44958</v>
      </c>
      <c r="C1081">
        <v>44963</v>
      </c>
      <c r="D1081" t="s">
        <v>555</v>
      </c>
      <c r="E1081">
        <v>5306</v>
      </c>
      <c r="F1081">
        <v>230</v>
      </c>
      <c r="G1081">
        <v>11</v>
      </c>
      <c r="H1081">
        <v>104</v>
      </c>
      <c r="I1081">
        <v>0</v>
      </c>
      <c r="J1081">
        <v>74</v>
      </c>
      <c r="K1081">
        <v>24</v>
      </c>
      <c r="L1081">
        <v>2</v>
      </c>
      <c r="M1081">
        <v>13</v>
      </c>
      <c r="N1081">
        <v>49</v>
      </c>
      <c r="O1081">
        <v>14</v>
      </c>
      <c r="P1081">
        <v>169</v>
      </c>
      <c r="Q1081">
        <v>132</v>
      </c>
      <c r="R1081">
        <v>93</v>
      </c>
      <c r="S1081">
        <v>169</v>
      </c>
      <c r="T1081">
        <v>64</v>
      </c>
      <c r="U1081">
        <v>60</v>
      </c>
      <c r="V1081">
        <v>67</v>
      </c>
      <c r="W1081">
        <v>67</v>
      </c>
      <c r="X1081">
        <v>65</v>
      </c>
      <c r="Y1081">
        <v>169</v>
      </c>
      <c r="Z1081">
        <v>67</v>
      </c>
      <c r="AA1081" t="s">
        <v>1450</v>
      </c>
      <c r="AB1081" t="s">
        <v>387</v>
      </c>
      <c r="AC1081" t="s">
        <v>508</v>
      </c>
      <c r="AD1081" t="s">
        <v>509</v>
      </c>
    </row>
    <row r="1082" spans="1:30" x14ac:dyDescent="0.25">
      <c r="A1082" t="s">
        <v>1435</v>
      </c>
      <c r="B1082">
        <v>44958</v>
      </c>
      <c r="C1082">
        <v>44963</v>
      </c>
      <c r="D1082" t="s">
        <v>515</v>
      </c>
      <c r="E1082">
        <v>4550</v>
      </c>
      <c r="F1082">
        <v>211</v>
      </c>
      <c r="G1082">
        <v>81</v>
      </c>
      <c r="H1082">
        <v>85</v>
      </c>
      <c r="I1082">
        <v>0</v>
      </c>
      <c r="J1082">
        <v>104</v>
      </c>
      <c r="K1082">
        <v>0</v>
      </c>
      <c r="L1082">
        <v>2</v>
      </c>
      <c r="M1082">
        <v>29</v>
      </c>
      <c r="N1082">
        <v>52</v>
      </c>
      <c r="O1082">
        <v>11</v>
      </c>
      <c r="P1082">
        <v>86</v>
      </c>
      <c r="Q1082">
        <v>66</v>
      </c>
      <c r="R1082">
        <v>50</v>
      </c>
      <c r="S1082">
        <v>86</v>
      </c>
      <c r="T1082">
        <v>53</v>
      </c>
      <c r="U1082">
        <v>51</v>
      </c>
      <c r="V1082">
        <v>54</v>
      </c>
      <c r="W1082">
        <v>55</v>
      </c>
      <c r="X1082">
        <v>55</v>
      </c>
      <c r="Y1082">
        <v>87</v>
      </c>
      <c r="Z1082">
        <v>55</v>
      </c>
      <c r="AA1082" t="s">
        <v>1598</v>
      </c>
      <c r="AB1082" t="s">
        <v>387</v>
      </c>
      <c r="AC1082" t="s">
        <v>508</v>
      </c>
      <c r="AD1082" t="s">
        <v>509</v>
      </c>
    </row>
    <row r="1083" spans="1:30" x14ac:dyDescent="0.25">
      <c r="A1083" t="s">
        <v>1435</v>
      </c>
      <c r="B1083">
        <v>44958</v>
      </c>
      <c r="C1083">
        <v>44963</v>
      </c>
      <c r="D1083" t="s">
        <v>501</v>
      </c>
      <c r="E1083">
        <v>2904</v>
      </c>
      <c r="F1083">
        <v>128</v>
      </c>
      <c r="G1083">
        <v>60</v>
      </c>
      <c r="H1083">
        <v>79</v>
      </c>
      <c r="I1083">
        <v>1</v>
      </c>
      <c r="J1083">
        <v>46</v>
      </c>
      <c r="K1083">
        <v>5</v>
      </c>
      <c r="L1083">
        <v>3</v>
      </c>
      <c r="M1083">
        <v>29</v>
      </c>
      <c r="N1083">
        <v>31</v>
      </c>
      <c r="O1083">
        <v>58</v>
      </c>
      <c r="P1083">
        <v>81</v>
      </c>
      <c r="Q1083">
        <v>62</v>
      </c>
      <c r="R1083">
        <v>47</v>
      </c>
      <c r="S1083">
        <v>80</v>
      </c>
      <c r="T1083">
        <v>33</v>
      </c>
      <c r="U1083">
        <v>31</v>
      </c>
      <c r="V1083">
        <v>35</v>
      </c>
      <c r="W1083">
        <v>31</v>
      </c>
      <c r="X1083">
        <v>34</v>
      </c>
      <c r="Y1083">
        <v>82</v>
      </c>
      <c r="Z1083">
        <v>35</v>
      </c>
      <c r="AA1083" t="s">
        <v>502</v>
      </c>
      <c r="AB1083" t="s">
        <v>387</v>
      </c>
      <c r="AC1083" t="s">
        <v>448</v>
      </c>
      <c r="AD1083" t="s">
        <v>449</v>
      </c>
    </row>
    <row r="1084" spans="1:30" x14ac:dyDescent="0.25">
      <c r="A1084" t="s">
        <v>1435</v>
      </c>
      <c r="B1084">
        <v>44958</v>
      </c>
      <c r="C1084">
        <v>44963</v>
      </c>
      <c r="D1084" t="s">
        <v>571</v>
      </c>
      <c r="E1084">
        <v>3269</v>
      </c>
      <c r="F1084">
        <v>153</v>
      </c>
      <c r="G1084">
        <v>0</v>
      </c>
      <c r="H1084">
        <v>55</v>
      </c>
      <c r="I1084">
        <v>1</v>
      </c>
      <c r="J1084">
        <v>46</v>
      </c>
      <c r="K1084">
        <v>0</v>
      </c>
      <c r="L1084">
        <v>0</v>
      </c>
      <c r="M1084">
        <v>0</v>
      </c>
      <c r="N1084">
        <v>0</v>
      </c>
      <c r="O1084">
        <v>25</v>
      </c>
      <c r="P1084">
        <v>81</v>
      </c>
      <c r="Q1084">
        <v>59</v>
      </c>
      <c r="R1084">
        <v>36</v>
      </c>
      <c r="S1084">
        <v>81</v>
      </c>
      <c r="T1084">
        <v>14</v>
      </c>
      <c r="U1084">
        <v>25</v>
      </c>
      <c r="V1084">
        <v>27</v>
      </c>
      <c r="W1084">
        <v>26</v>
      </c>
      <c r="X1084">
        <v>25</v>
      </c>
      <c r="Y1084">
        <v>81</v>
      </c>
      <c r="Z1084">
        <v>27</v>
      </c>
      <c r="AA1084" t="s">
        <v>572</v>
      </c>
      <c r="AB1084" t="s">
        <v>387</v>
      </c>
      <c r="AC1084" t="s">
        <v>508</v>
      </c>
      <c r="AD1084" t="s">
        <v>509</v>
      </c>
    </row>
    <row r="1085" spans="1:30" x14ac:dyDescent="0.25">
      <c r="A1085" t="s">
        <v>1435</v>
      </c>
      <c r="B1085">
        <v>44958</v>
      </c>
      <c r="C1085">
        <v>44963</v>
      </c>
      <c r="D1085" t="s">
        <v>513</v>
      </c>
      <c r="E1085">
        <v>9874</v>
      </c>
      <c r="F1085">
        <v>430</v>
      </c>
      <c r="G1085">
        <v>0</v>
      </c>
      <c r="H1085">
        <v>294</v>
      </c>
      <c r="I1085">
        <v>0</v>
      </c>
      <c r="J1085">
        <v>114</v>
      </c>
      <c r="K1085">
        <v>26</v>
      </c>
      <c r="L1085">
        <v>42</v>
      </c>
      <c r="M1085">
        <v>0</v>
      </c>
      <c r="N1085">
        <v>89</v>
      </c>
      <c r="O1085">
        <v>102</v>
      </c>
      <c r="P1085">
        <v>290</v>
      </c>
      <c r="Q1085">
        <v>244</v>
      </c>
      <c r="R1085">
        <v>157</v>
      </c>
      <c r="S1085">
        <v>293</v>
      </c>
      <c r="T1085">
        <v>88</v>
      </c>
      <c r="U1085">
        <v>86</v>
      </c>
      <c r="V1085">
        <v>97</v>
      </c>
      <c r="W1085">
        <v>96</v>
      </c>
      <c r="X1085">
        <v>92</v>
      </c>
      <c r="Y1085">
        <v>294</v>
      </c>
      <c r="Z1085">
        <v>97</v>
      </c>
      <c r="AA1085" t="s">
        <v>514</v>
      </c>
      <c r="AB1085" t="s">
        <v>387</v>
      </c>
      <c r="AC1085" t="s">
        <v>508</v>
      </c>
      <c r="AD1085" t="s">
        <v>509</v>
      </c>
    </row>
    <row r="1086" spans="1:30" x14ac:dyDescent="0.25">
      <c r="A1086" t="s">
        <v>1435</v>
      </c>
      <c r="B1086">
        <v>44958</v>
      </c>
      <c r="C1086">
        <v>44963</v>
      </c>
      <c r="D1086" t="s">
        <v>166</v>
      </c>
      <c r="E1086">
        <v>5484</v>
      </c>
      <c r="F1086">
        <v>149</v>
      </c>
      <c r="G1086">
        <v>1</v>
      </c>
      <c r="H1086">
        <v>84</v>
      </c>
      <c r="I1086">
        <v>1</v>
      </c>
      <c r="J1086">
        <v>63</v>
      </c>
      <c r="K1086">
        <v>7</v>
      </c>
      <c r="L1086">
        <v>9</v>
      </c>
      <c r="M1086">
        <v>2</v>
      </c>
      <c r="N1086">
        <v>43</v>
      </c>
      <c r="O1086">
        <v>24</v>
      </c>
      <c r="P1086">
        <v>85</v>
      </c>
      <c r="Q1086">
        <v>65</v>
      </c>
      <c r="R1086">
        <v>47</v>
      </c>
      <c r="S1086">
        <v>85</v>
      </c>
      <c r="T1086">
        <v>43</v>
      </c>
      <c r="U1086">
        <v>42</v>
      </c>
      <c r="V1086">
        <v>47</v>
      </c>
      <c r="W1086">
        <v>46</v>
      </c>
      <c r="X1086">
        <v>44</v>
      </c>
      <c r="Y1086">
        <v>86</v>
      </c>
      <c r="Z1086">
        <v>47</v>
      </c>
      <c r="AA1086" t="s">
        <v>167</v>
      </c>
      <c r="AB1086" t="s">
        <v>16</v>
      </c>
      <c r="AC1086" t="s">
        <v>168</v>
      </c>
      <c r="AD1086" t="s">
        <v>1473</v>
      </c>
    </row>
    <row r="1087" spans="1:30" x14ac:dyDescent="0.25">
      <c r="A1087" t="s">
        <v>1435</v>
      </c>
      <c r="B1087">
        <v>44986</v>
      </c>
      <c r="C1087">
        <v>44987</v>
      </c>
      <c r="D1087" t="s">
        <v>940</v>
      </c>
      <c r="E1087">
        <v>9890</v>
      </c>
      <c r="F1087">
        <v>445</v>
      </c>
      <c r="G1087">
        <v>1</v>
      </c>
      <c r="H1087">
        <v>236</v>
      </c>
      <c r="I1087">
        <v>2</v>
      </c>
      <c r="J1087">
        <v>86</v>
      </c>
      <c r="K1087">
        <v>12</v>
      </c>
      <c r="L1087">
        <v>0</v>
      </c>
      <c r="M1087">
        <v>1</v>
      </c>
      <c r="N1087">
        <v>58</v>
      </c>
      <c r="O1087">
        <v>46</v>
      </c>
      <c r="P1087">
        <v>257</v>
      </c>
      <c r="Q1087">
        <v>231</v>
      </c>
      <c r="R1087">
        <v>109</v>
      </c>
      <c r="S1087">
        <v>284</v>
      </c>
      <c r="T1087">
        <v>59</v>
      </c>
      <c r="U1087">
        <v>61</v>
      </c>
      <c r="V1087">
        <v>64</v>
      </c>
      <c r="W1087">
        <v>62</v>
      </c>
      <c r="X1087">
        <v>59</v>
      </c>
      <c r="Y1087">
        <v>290</v>
      </c>
      <c r="Z1087">
        <v>64</v>
      </c>
      <c r="AA1087" t="s">
        <v>941</v>
      </c>
      <c r="AB1087" t="s">
        <v>803</v>
      </c>
      <c r="AC1087" t="s">
        <v>942</v>
      </c>
      <c r="AD1087" t="s">
        <v>943</v>
      </c>
    </row>
    <row r="1088" spans="1:30" x14ac:dyDescent="0.25">
      <c r="A1088" t="s">
        <v>1435</v>
      </c>
      <c r="B1088">
        <v>44986</v>
      </c>
      <c r="C1088">
        <v>44987</v>
      </c>
      <c r="D1088" t="s">
        <v>930</v>
      </c>
      <c r="E1088">
        <v>10722</v>
      </c>
      <c r="F1088">
        <v>385</v>
      </c>
      <c r="G1088">
        <v>23</v>
      </c>
      <c r="H1088">
        <v>215</v>
      </c>
      <c r="I1088">
        <v>20</v>
      </c>
      <c r="J1088">
        <v>50</v>
      </c>
      <c r="K1088">
        <v>4</v>
      </c>
      <c r="L1088">
        <v>9</v>
      </c>
      <c r="M1088">
        <v>5</v>
      </c>
      <c r="N1088">
        <v>26</v>
      </c>
      <c r="O1088">
        <v>162</v>
      </c>
      <c r="P1088">
        <v>226</v>
      </c>
      <c r="Q1088">
        <v>211</v>
      </c>
      <c r="R1088">
        <v>102</v>
      </c>
      <c r="S1088">
        <v>226</v>
      </c>
      <c r="T1088">
        <v>27</v>
      </c>
      <c r="U1088">
        <v>29</v>
      </c>
      <c r="V1088">
        <v>29</v>
      </c>
      <c r="W1088">
        <v>28</v>
      </c>
      <c r="X1088">
        <v>29</v>
      </c>
      <c r="Y1088">
        <v>226</v>
      </c>
      <c r="Z1088">
        <v>29</v>
      </c>
      <c r="AA1088" t="s">
        <v>931</v>
      </c>
      <c r="AB1088" t="s">
        <v>803</v>
      </c>
      <c r="AC1088" t="s">
        <v>897</v>
      </c>
      <c r="AD1088" t="s">
        <v>898</v>
      </c>
    </row>
    <row r="1089" spans="1:30" x14ac:dyDescent="0.25">
      <c r="A1089" t="s">
        <v>1435</v>
      </c>
      <c r="B1089">
        <v>44986</v>
      </c>
      <c r="C1089">
        <v>44987</v>
      </c>
      <c r="D1089" t="s">
        <v>948</v>
      </c>
      <c r="E1089">
        <v>9387</v>
      </c>
      <c r="F1089">
        <v>419</v>
      </c>
      <c r="G1089">
        <v>1</v>
      </c>
      <c r="H1089">
        <v>128</v>
      </c>
      <c r="I1089">
        <v>1</v>
      </c>
      <c r="J1089">
        <v>103</v>
      </c>
      <c r="K1089">
        <v>0</v>
      </c>
      <c r="L1089">
        <v>0</v>
      </c>
      <c r="M1089">
        <v>1</v>
      </c>
      <c r="N1089">
        <v>2</v>
      </c>
      <c r="O1089">
        <v>52</v>
      </c>
      <c r="P1089">
        <v>180</v>
      </c>
      <c r="Q1089">
        <v>138</v>
      </c>
      <c r="R1089">
        <v>69</v>
      </c>
      <c r="S1089">
        <v>188</v>
      </c>
      <c r="T1089">
        <v>8</v>
      </c>
      <c r="U1089">
        <v>39</v>
      </c>
      <c r="V1089">
        <v>41</v>
      </c>
      <c r="W1089">
        <v>33</v>
      </c>
      <c r="X1089">
        <v>38</v>
      </c>
      <c r="Y1089">
        <v>191</v>
      </c>
      <c r="Z1089">
        <v>42</v>
      </c>
      <c r="AA1089" t="s">
        <v>949</v>
      </c>
      <c r="AB1089" t="s">
        <v>803</v>
      </c>
      <c r="AC1089" t="s">
        <v>942</v>
      </c>
      <c r="AD1089" t="s">
        <v>943</v>
      </c>
    </row>
    <row r="1090" spans="1:30" x14ac:dyDescent="0.25">
      <c r="A1090" t="s">
        <v>1435</v>
      </c>
      <c r="B1090">
        <v>44986</v>
      </c>
      <c r="C1090">
        <v>44987</v>
      </c>
      <c r="D1090" t="s">
        <v>991</v>
      </c>
      <c r="E1090">
        <v>9557</v>
      </c>
      <c r="F1090">
        <v>471</v>
      </c>
      <c r="G1090">
        <v>2</v>
      </c>
      <c r="H1090">
        <v>382</v>
      </c>
      <c r="I1090">
        <v>3</v>
      </c>
      <c r="J1090">
        <v>110</v>
      </c>
      <c r="K1090">
        <v>6</v>
      </c>
      <c r="L1090">
        <v>23</v>
      </c>
      <c r="M1090">
        <v>0</v>
      </c>
      <c r="N1090">
        <v>98</v>
      </c>
      <c r="O1090">
        <v>249</v>
      </c>
      <c r="P1090">
        <v>386</v>
      </c>
      <c r="Q1090">
        <v>298</v>
      </c>
      <c r="R1090">
        <v>207</v>
      </c>
      <c r="S1090">
        <v>385</v>
      </c>
      <c r="T1090">
        <v>103</v>
      </c>
      <c r="U1090">
        <v>92</v>
      </c>
      <c r="V1090">
        <v>105</v>
      </c>
      <c r="W1090">
        <v>105</v>
      </c>
      <c r="X1090">
        <v>98</v>
      </c>
      <c r="Y1090">
        <v>388</v>
      </c>
      <c r="Z1090">
        <v>105</v>
      </c>
      <c r="AA1090" t="s">
        <v>992</v>
      </c>
      <c r="AB1090" t="s">
        <v>803</v>
      </c>
      <c r="AC1090" t="s">
        <v>942</v>
      </c>
      <c r="AD1090" t="s">
        <v>943</v>
      </c>
    </row>
    <row r="1091" spans="1:30" x14ac:dyDescent="0.25">
      <c r="A1091" t="s">
        <v>1435</v>
      </c>
      <c r="B1091">
        <v>44986</v>
      </c>
      <c r="C1091">
        <v>44987</v>
      </c>
      <c r="D1091" t="s">
        <v>968</v>
      </c>
      <c r="E1091">
        <v>5858</v>
      </c>
      <c r="F1091">
        <v>291</v>
      </c>
      <c r="G1091">
        <v>88</v>
      </c>
      <c r="H1091">
        <v>254</v>
      </c>
      <c r="I1091">
        <v>1</v>
      </c>
      <c r="J1091">
        <v>43</v>
      </c>
      <c r="K1091">
        <v>8</v>
      </c>
      <c r="L1091">
        <v>18</v>
      </c>
      <c r="M1091">
        <v>8</v>
      </c>
      <c r="N1091">
        <v>41</v>
      </c>
      <c r="O1091">
        <v>124</v>
      </c>
      <c r="P1091">
        <v>254</v>
      </c>
      <c r="Q1091">
        <v>205</v>
      </c>
      <c r="R1091">
        <v>128</v>
      </c>
      <c r="S1091">
        <v>254</v>
      </c>
      <c r="T1091">
        <v>41</v>
      </c>
      <c r="U1091">
        <v>40</v>
      </c>
      <c r="V1091">
        <v>41</v>
      </c>
      <c r="W1091">
        <v>40</v>
      </c>
      <c r="X1091">
        <v>36</v>
      </c>
      <c r="Y1091">
        <v>254</v>
      </c>
      <c r="Z1091">
        <v>41</v>
      </c>
      <c r="AA1091" t="s">
        <v>969</v>
      </c>
      <c r="AB1091" t="s">
        <v>803</v>
      </c>
      <c r="AC1091" t="s">
        <v>942</v>
      </c>
      <c r="AD1091" t="s">
        <v>943</v>
      </c>
    </row>
    <row r="1092" spans="1:30" x14ac:dyDescent="0.25">
      <c r="A1092" t="s">
        <v>1435</v>
      </c>
      <c r="B1092">
        <v>44986</v>
      </c>
      <c r="C1092">
        <v>44987</v>
      </c>
      <c r="D1092" t="s">
        <v>996</v>
      </c>
      <c r="E1092">
        <v>14608</v>
      </c>
      <c r="F1092">
        <v>555</v>
      </c>
      <c r="G1092">
        <v>0</v>
      </c>
      <c r="H1092">
        <v>468</v>
      </c>
      <c r="I1092">
        <v>18</v>
      </c>
      <c r="J1092">
        <v>146</v>
      </c>
      <c r="K1092">
        <v>13</v>
      </c>
      <c r="L1092">
        <v>34</v>
      </c>
      <c r="M1092">
        <v>2</v>
      </c>
      <c r="N1092">
        <v>125</v>
      </c>
      <c r="O1092">
        <v>273</v>
      </c>
      <c r="P1092">
        <v>467</v>
      </c>
      <c r="Q1092">
        <v>277</v>
      </c>
      <c r="R1092">
        <v>197</v>
      </c>
      <c r="S1092">
        <v>470</v>
      </c>
      <c r="T1092">
        <v>123</v>
      </c>
      <c r="U1092">
        <v>112</v>
      </c>
      <c r="V1092">
        <v>125</v>
      </c>
      <c r="W1092">
        <v>110</v>
      </c>
      <c r="X1092">
        <v>124</v>
      </c>
      <c r="Y1092">
        <v>472</v>
      </c>
      <c r="Z1092">
        <v>125</v>
      </c>
      <c r="AA1092" t="s">
        <v>997</v>
      </c>
      <c r="AB1092" t="s">
        <v>803</v>
      </c>
      <c r="AC1092" t="s">
        <v>998</v>
      </c>
      <c r="AD1092" t="s">
        <v>999</v>
      </c>
    </row>
    <row r="1093" spans="1:30" x14ac:dyDescent="0.25">
      <c r="A1093" t="s">
        <v>1435</v>
      </c>
      <c r="B1093">
        <v>44986</v>
      </c>
      <c r="C1093">
        <v>44987</v>
      </c>
      <c r="D1093" t="s">
        <v>924</v>
      </c>
      <c r="E1093">
        <v>6122</v>
      </c>
      <c r="F1093">
        <v>227</v>
      </c>
      <c r="G1093">
        <v>40</v>
      </c>
      <c r="H1093">
        <v>151</v>
      </c>
      <c r="I1093">
        <v>1</v>
      </c>
      <c r="J1093">
        <v>46</v>
      </c>
      <c r="K1093">
        <v>10</v>
      </c>
      <c r="L1093">
        <v>3</v>
      </c>
      <c r="M1093">
        <v>2</v>
      </c>
      <c r="N1093">
        <v>17</v>
      </c>
      <c r="O1093">
        <v>107</v>
      </c>
      <c r="P1093">
        <v>152</v>
      </c>
      <c r="Q1093">
        <v>82</v>
      </c>
      <c r="R1093">
        <v>88</v>
      </c>
      <c r="S1093">
        <v>152</v>
      </c>
      <c r="T1093">
        <v>28</v>
      </c>
      <c r="U1093">
        <v>31</v>
      </c>
      <c r="V1093">
        <v>36</v>
      </c>
      <c r="W1093">
        <v>35</v>
      </c>
      <c r="X1093">
        <v>33</v>
      </c>
      <c r="Y1093">
        <v>152</v>
      </c>
      <c r="Z1093">
        <v>36</v>
      </c>
      <c r="AA1093" t="s">
        <v>925</v>
      </c>
      <c r="AB1093" t="s">
        <v>803</v>
      </c>
      <c r="AC1093" t="s">
        <v>897</v>
      </c>
      <c r="AD1093" t="s">
        <v>898</v>
      </c>
    </row>
    <row r="1094" spans="1:30" x14ac:dyDescent="0.25">
      <c r="A1094" t="s">
        <v>1435</v>
      </c>
      <c r="B1094">
        <v>44986</v>
      </c>
      <c r="C1094">
        <v>44987</v>
      </c>
      <c r="D1094" t="s">
        <v>903</v>
      </c>
      <c r="E1094">
        <v>15695</v>
      </c>
      <c r="F1094">
        <v>568</v>
      </c>
      <c r="G1094">
        <v>21</v>
      </c>
      <c r="H1094">
        <v>374</v>
      </c>
      <c r="I1094">
        <v>2</v>
      </c>
      <c r="J1094">
        <v>74</v>
      </c>
      <c r="K1094">
        <v>4</v>
      </c>
      <c r="L1094">
        <v>0</v>
      </c>
      <c r="M1094">
        <v>6</v>
      </c>
      <c r="N1094">
        <v>63</v>
      </c>
      <c r="O1094">
        <v>62</v>
      </c>
      <c r="P1094">
        <v>373</v>
      </c>
      <c r="Q1094">
        <v>362</v>
      </c>
      <c r="R1094">
        <v>194</v>
      </c>
      <c r="S1094">
        <v>377</v>
      </c>
      <c r="T1094">
        <v>64</v>
      </c>
      <c r="U1094">
        <v>64</v>
      </c>
      <c r="V1094">
        <v>64</v>
      </c>
      <c r="W1094">
        <v>61</v>
      </c>
      <c r="X1094">
        <v>63</v>
      </c>
      <c r="Y1094">
        <v>378</v>
      </c>
      <c r="Z1094">
        <v>65</v>
      </c>
      <c r="AA1094" t="s">
        <v>904</v>
      </c>
      <c r="AB1094" t="s">
        <v>803</v>
      </c>
      <c r="AC1094" t="s">
        <v>1451</v>
      </c>
      <c r="AD1094" t="s">
        <v>1452</v>
      </c>
    </row>
    <row r="1095" spans="1:30" x14ac:dyDescent="0.25">
      <c r="A1095" t="s">
        <v>1435</v>
      </c>
      <c r="B1095">
        <v>44986</v>
      </c>
      <c r="C1095">
        <v>44987</v>
      </c>
      <c r="D1095" t="s">
        <v>973</v>
      </c>
      <c r="E1095">
        <v>4779</v>
      </c>
      <c r="F1095">
        <v>239</v>
      </c>
      <c r="G1095">
        <v>0</v>
      </c>
      <c r="H1095">
        <v>170</v>
      </c>
      <c r="I1095">
        <v>0</v>
      </c>
      <c r="J1095">
        <v>40</v>
      </c>
      <c r="K1095">
        <v>7</v>
      </c>
      <c r="L1095">
        <v>4</v>
      </c>
      <c r="M1095">
        <v>0</v>
      </c>
      <c r="N1095">
        <v>34</v>
      </c>
      <c r="O1095">
        <v>79</v>
      </c>
      <c r="P1095">
        <v>173</v>
      </c>
      <c r="Q1095">
        <v>157</v>
      </c>
      <c r="R1095">
        <v>114</v>
      </c>
      <c r="S1095">
        <v>174</v>
      </c>
      <c r="T1095">
        <v>36</v>
      </c>
      <c r="U1095">
        <v>36</v>
      </c>
      <c r="V1095">
        <v>38</v>
      </c>
      <c r="W1095">
        <v>38</v>
      </c>
      <c r="X1095">
        <v>37</v>
      </c>
      <c r="Y1095">
        <v>174</v>
      </c>
      <c r="Z1095">
        <v>38</v>
      </c>
      <c r="AA1095" t="s">
        <v>974</v>
      </c>
      <c r="AB1095" t="s">
        <v>803</v>
      </c>
      <c r="AC1095" t="s">
        <v>942</v>
      </c>
      <c r="AD1095" t="s">
        <v>943</v>
      </c>
    </row>
    <row r="1096" spans="1:30" x14ac:dyDescent="0.25">
      <c r="A1096" t="s">
        <v>1435</v>
      </c>
      <c r="B1096">
        <v>44986</v>
      </c>
      <c r="C1096">
        <v>44987</v>
      </c>
      <c r="D1096" t="s">
        <v>959</v>
      </c>
      <c r="E1096">
        <v>7928</v>
      </c>
      <c r="F1096">
        <v>316</v>
      </c>
      <c r="G1096">
        <v>3</v>
      </c>
      <c r="H1096">
        <v>184</v>
      </c>
      <c r="I1096">
        <v>1</v>
      </c>
      <c r="J1096">
        <v>70</v>
      </c>
      <c r="K1096">
        <v>10</v>
      </c>
      <c r="L1096">
        <v>1</v>
      </c>
      <c r="M1096">
        <v>3</v>
      </c>
      <c r="N1096">
        <v>41</v>
      </c>
      <c r="O1096">
        <v>44</v>
      </c>
      <c r="P1096">
        <v>197</v>
      </c>
      <c r="Q1096">
        <v>182</v>
      </c>
      <c r="R1096">
        <v>86</v>
      </c>
      <c r="S1096">
        <v>201</v>
      </c>
      <c r="T1096">
        <v>45</v>
      </c>
      <c r="U1096">
        <v>45</v>
      </c>
      <c r="V1096">
        <v>47</v>
      </c>
      <c r="W1096">
        <v>45</v>
      </c>
      <c r="X1096">
        <v>45</v>
      </c>
      <c r="Y1096">
        <v>202</v>
      </c>
      <c r="Z1096">
        <v>47</v>
      </c>
      <c r="AA1096" t="s">
        <v>960</v>
      </c>
      <c r="AB1096" t="s">
        <v>803</v>
      </c>
      <c r="AC1096" t="s">
        <v>942</v>
      </c>
      <c r="AD1096" t="s">
        <v>943</v>
      </c>
    </row>
    <row r="1097" spans="1:30" x14ac:dyDescent="0.25">
      <c r="A1097" t="s">
        <v>1435</v>
      </c>
      <c r="B1097">
        <v>44986</v>
      </c>
      <c r="C1097">
        <v>44987</v>
      </c>
      <c r="D1097" t="s">
        <v>157</v>
      </c>
      <c r="E1097">
        <v>5606</v>
      </c>
      <c r="F1097">
        <v>142</v>
      </c>
      <c r="G1097">
        <v>0</v>
      </c>
      <c r="H1097">
        <v>86</v>
      </c>
      <c r="I1097">
        <v>0</v>
      </c>
      <c r="J1097">
        <v>58</v>
      </c>
      <c r="K1097">
        <v>8</v>
      </c>
      <c r="L1097">
        <v>0</v>
      </c>
      <c r="M1097">
        <v>1</v>
      </c>
      <c r="N1097">
        <v>3</v>
      </c>
      <c r="O1097">
        <v>6</v>
      </c>
      <c r="P1097">
        <v>85</v>
      </c>
      <c r="Q1097">
        <v>66</v>
      </c>
      <c r="R1097">
        <v>29</v>
      </c>
      <c r="S1097">
        <v>87</v>
      </c>
      <c r="T1097">
        <v>7</v>
      </c>
      <c r="U1097">
        <v>54</v>
      </c>
      <c r="V1097">
        <v>55</v>
      </c>
      <c r="W1097">
        <v>55</v>
      </c>
      <c r="X1097">
        <v>52</v>
      </c>
      <c r="Y1097">
        <v>87</v>
      </c>
      <c r="Z1097">
        <v>57</v>
      </c>
      <c r="AA1097" t="s">
        <v>158</v>
      </c>
      <c r="AB1097" t="s">
        <v>16</v>
      </c>
      <c r="AC1097" t="s">
        <v>127</v>
      </c>
      <c r="AD1097" t="s">
        <v>128</v>
      </c>
    </row>
    <row r="1098" spans="1:30" x14ac:dyDescent="0.25">
      <c r="A1098" t="s">
        <v>1435</v>
      </c>
      <c r="B1098">
        <v>44986</v>
      </c>
      <c r="C1098">
        <v>44987</v>
      </c>
      <c r="D1098" t="s">
        <v>826</v>
      </c>
      <c r="E1098">
        <v>6349</v>
      </c>
      <c r="F1098">
        <v>206</v>
      </c>
      <c r="G1098">
        <v>174</v>
      </c>
      <c r="H1098">
        <v>205</v>
      </c>
      <c r="I1098">
        <v>0</v>
      </c>
      <c r="J1098">
        <v>18</v>
      </c>
      <c r="K1098">
        <v>13</v>
      </c>
      <c r="L1098">
        <v>0</v>
      </c>
      <c r="M1098">
        <v>6</v>
      </c>
      <c r="N1098">
        <v>17</v>
      </c>
      <c r="O1098">
        <v>169</v>
      </c>
      <c r="P1098">
        <v>205</v>
      </c>
      <c r="Q1098">
        <v>182</v>
      </c>
      <c r="R1098">
        <v>105</v>
      </c>
      <c r="S1098">
        <v>205</v>
      </c>
      <c r="T1098">
        <v>17</v>
      </c>
      <c r="U1098">
        <v>17</v>
      </c>
      <c r="V1098">
        <v>17</v>
      </c>
      <c r="W1098">
        <v>17</v>
      </c>
      <c r="X1098">
        <v>17</v>
      </c>
      <c r="Y1098">
        <v>205</v>
      </c>
      <c r="Z1098">
        <v>17</v>
      </c>
      <c r="AA1098" t="s">
        <v>827</v>
      </c>
      <c r="AB1098" t="s">
        <v>803</v>
      </c>
      <c r="AC1098" t="s">
        <v>805</v>
      </c>
      <c r="AD1098" t="s">
        <v>806</v>
      </c>
    </row>
    <row r="1099" spans="1:30" x14ac:dyDescent="0.25">
      <c r="A1099" t="s">
        <v>1435</v>
      </c>
      <c r="B1099">
        <v>44986</v>
      </c>
      <c r="C1099">
        <v>44987</v>
      </c>
      <c r="D1099" t="s">
        <v>887</v>
      </c>
      <c r="E1099">
        <v>6533</v>
      </c>
      <c r="F1099">
        <v>293</v>
      </c>
      <c r="G1099">
        <v>26</v>
      </c>
      <c r="H1099">
        <v>165</v>
      </c>
      <c r="I1099">
        <v>3</v>
      </c>
      <c r="J1099">
        <v>86</v>
      </c>
      <c r="K1099">
        <v>38</v>
      </c>
      <c r="L1099">
        <v>6</v>
      </c>
      <c r="M1099">
        <v>20</v>
      </c>
      <c r="N1099">
        <v>55</v>
      </c>
      <c r="O1099">
        <v>153</v>
      </c>
      <c r="P1099">
        <v>170</v>
      </c>
      <c r="Q1099">
        <v>100</v>
      </c>
      <c r="R1099">
        <v>72</v>
      </c>
      <c r="S1099">
        <v>172</v>
      </c>
      <c r="T1099">
        <v>58</v>
      </c>
      <c r="U1099">
        <v>47</v>
      </c>
      <c r="V1099">
        <v>58</v>
      </c>
      <c r="W1099">
        <v>45</v>
      </c>
      <c r="X1099">
        <v>58</v>
      </c>
      <c r="Y1099">
        <v>172</v>
      </c>
      <c r="Z1099">
        <v>58</v>
      </c>
      <c r="AA1099" t="s">
        <v>888</v>
      </c>
      <c r="AB1099" t="s">
        <v>803</v>
      </c>
      <c r="AC1099" t="s">
        <v>849</v>
      </c>
      <c r="AD1099" t="s">
        <v>850</v>
      </c>
    </row>
    <row r="1100" spans="1:30" x14ac:dyDescent="0.25">
      <c r="A1100" t="s">
        <v>1435</v>
      </c>
      <c r="B1100">
        <v>44986</v>
      </c>
      <c r="C1100">
        <v>44987</v>
      </c>
      <c r="D1100" t="s">
        <v>876</v>
      </c>
      <c r="E1100">
        <v>15626</v>
      </c>
      <c r="F1100">
        <v>562</v>
      </c>
      <c r="G1100">
        <v>58</v>
      </c>
      <c r="H1100">
        <v>347</v>
      </c>
      <c r="I1100">
        <v>1</v>
      </c>
      <c r="J1100">
        <v>121</v>
      </c>
      <c r="K1100">
        <v>4</v>
      </c>
      <c r="L1100">
        <v>1</v>
      </c>
      <c r="M1100">
        <v>26</v>
      </c>
      <c r="N1100">
        <v>28</v>
      </c>
      <c r="O1100">
        <v>58</v>
      </c>
      <c r="P1100">
        <v>368</v>
      </c>
      <c r="Q1100">
        <v>262</v>
      </c>
      <c r="R1100">
        <v>145</v>
      </c>
      <c r="S1100">
        <v>376</v>
      </c>
      <c r="T1100">
        <v>79</v>
      </c>
      <c r="U1100">
        <v>83</v>
      </c>
      <c r="V1100">
        <v>85</v>
      </c>
      <c r="W1100">
        <v>77</v>
      </c>
      <c r="X1100">
        <v>86</v>
      </c>
      <c r="Y1100">
        <v>377</v>
      </c>
      <c r="Z1100">
        <v>88</v>
      </c>
      <c r="AA1100" t="s">
        <v>877</v>
      </c>
      <c r="AB1100" t="s">
        <v>803</v>
      </c>
      <c r="AC1100" t="s">
        <v>1451</v>
      </c>
      <c r="AD1100" t="s">
        <v>1452</v>
      </c>
    </row>
    <row r="1101" spans="1:30" x14ac:dyDescent="0.25">
      <c r="A1101" t="s">
        <v>1435</v>
      </c>
      <c r="B1101">
        <v>44986</v>
      </c>
      <c r="C1101">
        <v>44987</v>
      </c>
      <c r="D1101" t="s">
        <v>462</v>
      </c>
      <c r="E1101">
        <v>3286</v>
      </c>
      <c r="F1101">
        <v>110</v>
      </c>
      <c r="G1101">
        <v>0</v>
      </c>
      <c r="H1101">
        <v>72</v>
      </c>
      <c r="I1101">
        <v>0</v>
      </c>
      <c r="J1101">
        <v>78</v>
      </c>
      <c r="K1101">
        <v>2</v>
      </c>
      <c r="L1101">
        <v>0</v>
      </c>
      <c r="M1101">
        <v>0</v>
      </c>
      <c r="N1101">
        <v>59</v>
      </c>
      <c r="O1101">
        <v>1</v>
      </c>
      <c r="P1101">
        <v>73</v>
      </c>
      <c r="Q1101">
        <v>59</v>
      </c>
      <c r="R1101">
        <v>29</v>
      </c>
      <c r="S1101">
        <v>74</v>
      </c>
      <c r="T1101">
        <v>61</v>
      </c>
      <c r="U1101">
        <v>54</v>
      </c>
      <c r="V1101">
        <v>67</v>
      </c>
      <c r="W1101">
        <v>61</v>
      </c>
      <c r="X1101">
        <v>63</v>
      </c>
      <c r="Y1101">
        <v>74</v>
      </c>
      <c r="Z1101">
        <v>67</v>
      </c>
      <c r="AA1101" t="s">
        <v>463</v>
      </c>
      <c r="AB1101" t="s">
        <v>387</v>
      </c>
      <c r="AC1101" t="s">
        <v>448</v>
      </c>
      <c r="AD1101" t="s">
        <v>449</v>
      </c>
    </row>
    <row r="1102" spans="1:30" x14ac:dyDescent="0.25">
      <c r="A1102" t="s">
        <v>1435</v>
      </c>
      <c r="B1102">
        <v>44986</v>
      </c>
      <c r="C1102">
        <v>44987</v>
      </c>
      <c r="D1102" t="s">
        <v>560</v>
      </c>
      <c r="E1102">
        <v>5380</v>
      </c>
      <c r="F1102">
        <v>241</v>
      </c>
      <c r="G1102">
        <v>17</v>
      </c>
      <c r="H1102">
        <v>215</v>
      </c>
      <c r="I1102">
        <v>5</v>
      </c>
      <c r="J1102">
        <v>83</v>
      </c>
      <c r="K1102">
        <v>28</v>
      </c>
      <c r="L1102">
        <v>18</v>
      </c>
      <c r="M1102">
        <v>31</v>
      </c>
      <c r="N1102">
        <v>77</v>
      </c>
      <c r="O1102">
        <v>52</v>
      </c>
      <c r="P1102">
        <v>215</v>
      </c>
      <c r="Q1102">
        <v>167</v>
      </c>
      <c r="R1102">
        <v>90</v>
      </c>
      <c r="S1102">
        <v>215</v>
      </c>
      <c r="T1102">
        <v>77</v>
      </c>
      <c r="U1102">
        <v>78</v>
      </c>
      <c r="V1102">
        <v>78</v>
      </c>
      <c r="W1102">
        <v>78</v>
      </c>
      <c r="X1102">
        <v>74</v>
      </c>
      <c r="Y1102">
        <v>215</v>
      </c>
      <c r="Z1102">
        <v>78</v>
      </c>
      <c r="AA1102" t="s">
        <v>561</v>
      </c>
      <c r="AB1102" t="s">
        <v>387</v>
      </c>
      <c r="AC1102" t="s">
        <v>508</v>
      </c>
      <c r="AD1102" t="s">
        <v>509</v>
      </c>
    </row>
    <row r="1103" spans="1:30" x14ac:dyDescent="0.25">
      <c r="A1103" t="s">
        <v>1435</v>
      </c>
      <c r="B1103">
        <v>44986</v>
      </c>
      <c r="C1103">
        <v>44987</v>
      </c>
      <c r="D1103" t="s">
        <v>425</v>
      </c>
      <c r="E1103">
        <v>3554</v>
      </c>
      <c r="F1103">
        <v>136</v>
      </c>
      <c r="G1103">
        <v>5</v>
      </c>
      <c r="H1103">
        <v>120</v>
      </c>
      <c r="I1103">
        <v>0</v>
      </c>
      <c r="J1103">
        <v>54</v>
      </c>
      <c r="K1103">
        <v>2</v>
      </c>
      <c r="L1103">
        <v>4</v>
      </c>
      <c r="M1103">
        <v>0</v>
      </c>
      <c r="N1103">
        <v>20</v>
      </c>
      <c r="O1103">
        <v>66</v>
      </c>
      <c r="P1103">
        <v>120</v>
      </c>
      <c r="Q1103">
        <v>94</v>
      </c>
      <c r="R1103">
        <v>60</v>
      </c>
      <c r="S1103">
        <v>120</v>
      </c>
      <c r="T1103">
        <v>32</v>
      </c>
      <c r="U1103">
        <v>42</v>
      </c>
      <c r="V1103">
        <v>47</v>
      </c>
      <c r="W1103">
        <v>46</v>
      </c>
      <c r="X1103">
        <v>47</v>
      </c>
      <c r="Y1103">
        <v>120</v>
      </c>
      <c r="Z1103">
        <v>47</v>
      </c>
      <c r="AA1103" t="s">
        <v>426</v>
      </c>
      <c r="AB1103" t="s">
        <v>387</v>
      </c>
      <c r="AC1103" t="s">
        <v>508</v>
      </c>
      <c r="AD1103" t="s">
        <v>509</v>
      </c>
    </row>
    <row r="1104" spans="1:30" x14ac:dyDescent="0.25">
      <c r="A1104" t="s">
        <v>1435</v>
      </c>
      <c r="B1104">
        <v>44986</v>
      </c>
      <c r="C1104">
        <v>44987</v>
      </c>
      <c r="D1104" t="s">
        <v>152</v>
      </c>
      <c r="E1104">
        <v>4054</v>
      </c>
      <c r="F1104">
        <v>93</v>
      </c>
      <c r="G1104">
        <v>1</v>
      </c>
      <c r="H1104">
        <v>74</v>
      </c>
      <c r="I1104">
        <v>0</v>
      </c>
      <c r="J1104">
        <v>25</v>
      </c>
      <c r="K1104">
        <v>6</v>
      </c>
      <c r="L1104">
        <v>2</v>
      </c>
      <c r="M1104">
        <v>1</v>
      </c>
      <c r="N1104">
        <v>23</v>
      </c>
      <c r="O1104">
        <v>7</v>
      </c>
      <c r="P1104">
        <v>74</v>
      </c>
      <c r="Q1104">
        <v>52</v>
      </c>
      <c r="R1104">
        <v>46</v>
      </c>
      <c r="S1104">
        <v>74</v>
      </c>
      <c r="T1104">
        <v>22</v>
      </c>
      <c r="U1104">
        <v>21</v>
      </c>
      <c r="V1104">
        <v>23</v>
      </c>
      <c r="W1104">
        <v>19</v>
      </c>
      <c r="X1104">
        <v>21</v>
      </c>
      <c r="Y1104">
        <v>74</v>
      </c>
      <c r="Z1104">
        <v>23</v>
      </c>
      <c r="AA1104" t="s">
        <v>153</v>
      </c>
      <c r="AB1104" t="s">
        <v>16</v>
      </c>
      <c r="AC1104" t="s">
        <v>127</v>
      </c>
      <c r="AD1104" t="s">
        <v>128</v>
      </c>
    </row>
    <row r="1105" spans="1:30" x14ac:dyDescent="0.25">
      <c r="A1105" t="s">
        <v>1435</v>
      </c>
      <c r="B1105">
        <v>44986</v>
      </c>
      <c r="C1105">
        <v>44987</v>
      </c>
      <c r="D1105" t="s">
        <v>395</v>
      </c>
      <c r="E1105">
        <v>4021</v>
      </c>
      <c r="F1105">
        <v>106</v>
      </c>
      <c r="G1105">
        <v>19</v>
      </c>
      <c r="H1105">
        <v>25</v>
      </c>
      <c r="I1105">
        <v>0</v>
      </c>
      <c r="J1105">
        <v>45</v>
      </c>
      <c r="K1105">
        <v>1</v>
      </c>
      <c r="L1105">
        <v>8</v>
      </c>
      <c r="M1105">
        <v>9</v>
      </c>
      <c r="N1105">
        <v>8</v>
      </c>
      <c r="O1105">
        <v>19</v>
      </c>
      <c r="P1105">
        <v>25</v>
      </c>
      <c r="Q1105">
        <v>21</v>
      </c>
      <c r="R1105">
        <v>7</v>
      </c>
      <c r="S1105">
        <v>26</v>
      </c>
      <c r="T1105">
        <v>9</v>
      </c>
      <c r="U1105">
        <v>9</v>
      </c>
      <c r="V1105">
        <v>9</v>
      </c>
      <c r="W1105">
        <v>9</v>
      </c>
      <c r="X1105">
        <v>9</v>
      </c>
      <c r="Y1105">
        <v>26</v>
      </c>
      <c r="Z1105">
        <v>9</v>
      </c>
      <c r="AA1105" t="s">
        <v>396</v>
      </c>
      <c r="AB1105" t="s">
        <v>387</v>
      </c>
      <c r="AC1105" t="s">
        <v>389</v>
      </c>
      <c r="AD1105" t="s">
        <v>390</v>
      </c>
    </row>
    <row r="1106" spans="1:30" x14ac:dyDescent="0.25">
      <c r="A1106" t="s">
        <v>1435</v>
      </c>
      <c r="B1106">
        <v>44986</v>
      </c>
      <c r="C1106">
        <v>44987</v>
      </c>
      <c r="D1106" t="s">
        <v>465</v>
      </c>
      <c r="E1106">
        <v>3701</v>
      </c>
      <c r="F1106">
        <v>170</v>
      </c>
      <c r="G1106">
        <v>2</v>
      </c>
      <c r="H1106">
        <v>139</v>
      </c>
      <c r="I1106">
        <v>0</v>
      </c>
      <c r="J1106">
        <v>52</v>
      </c>
      <c r="K1106">
        <v>0</v>
      </c>
      <c r="L1106">
        <v>0</v>
      </c>
      <c r="M1106">
        <v>0</v>
      </c>
      <c r="N1106">
        <v>24</v>
      </c>
      <c r="O1106">
        <v>101</v>
      </c>
      <c r="P1106">
        <v>140</v>
      </c>
      <c r="Q1106">
        <v>108</v>
      </c>
      <c r="R1106">
        <v>62</v>
      </c>
      <c r="S1106">
        <v>139</v>
      </c>
      <c r="T1106">
        <v>48</v>
      </c>
      <c r="U1106">
        <v>44</v>
      </c>
      <c r="V1106">
        <v>48</v>
      </c>
      <c r="W1106">
        <v>47</v>
      </c>
      <c r="X1106">
        <v>46</v>
      </c>
      <c r="Y1106">
        <v>140</v>
      </c>
      <c r="Z1106">
        <v>48</v>
      </c>
      <c r="AA1106" t="s">
        <v>1474</v>
      </c>
      <c r="AB1106" t="s">
        <v>387</v>
      </c>
      <c r="AC1106" t="s">
        <v>448</v>
      </c>
      <c r="AD1106" t="s">
        <v>449</v>
      </c>
    </row>
    <row r="1107" spans="1:30" x14ac:dyDescent="0.25">
      <c r="A1107" t="s">
        <v>1435</v>
      </c>
      <c r="B1107">
        <v>44986</v>
      </c>
      <c r="C1107">
        <v>44987</v>
      </c>
      <c r="D1107" t="s">
        <v>178</v>
      </c>
      <c r="E1107">
        <v>7277</v>
      </c>
      <c r="F1107">
        <v>318</v>
      </c>
      <c r="G1107">
        <v>54</v>
      </c>
      <c r="H1107">
        <v>124</v>
      </c>
      <c r="I1107">
        <v>1</v>
      </c>
      <c r="J1107">
        <v>108</v>
      </c>
      <c r="K1107">
        <v>8</v>
      </c>
      <c r="L1107">
        <v>13</v>
      </c>
      <c r="M1107">
        <v>18</v>
      </c>
      <c r="N1107">
        <v>15</v>
      </c>
      <c r="O1107">
        <v>76</v>
      </c>
      <c r="P1107">
        <v>136</v>
      </c>
      <c r="Q1107">
        <v>127</v>
      </c>
      <c r="R1107">
        <v>133</v>
      </c>
      <c r="S1107">
        <v>150</v>
      </c>
      <c r="T1107">
        <v>48</v>
      </c>
      <c r="U1107">
        <v>52</v>
      </c>
      <c r="V1107">
        <v>53</v>
      </c>
      <c r="W1107">
        <v>53</v>
      </c>
      <c r="X1107">
        <v>54</v>
      </c>
      <c r="Y1107">
        <v>151</v>
      </c>
      <c r="Z1107">
        <v>54</v>
      </c>
      <c r="AA1107" t="s">
        <v>179</v>
      </c>
      <c r="AB1107" t="s">
        <v>16</v>
      </c>
      <c r="AC1107" t="s">
        <v>168</v>
      </c>
      <c r="AD1107" t="s">
        <v>1473</v>
      </c>
    </row>
    <row r="1108" spans="1:30" x14ac:dyDescent="0.25">
      <c r="A1108" t="s">
        <v>1435</v>
      </c>
      <c r="B1108">
        <v>44986</v>
      </c>
      <c r="C1108">
        <v>44987</v>
      </c>
      <c r="D1108" t="s">
        <v>893</v>
      </c>
      <c r="E1108">
        <v>13795</v>
      </c>
      <c r="F1108">
        <v>633</v>
      </c>
      <c r="G1108">
        <v>3</v>
      </c>
      <c r="H1108">
        <v>375</v>
      </c>
      <c r="I1108">
        <v>0</v>
      </c>
      <c r="J1108">
        <v>143</v>
      </c>
      <c r="K1108">
        <v>9</v>
      </c>
      <c r="L1108">
        <v>0</v>
      </c>
      <c r="M1108">
        <v>0</v>
      </c>
      <c r="N1108">
        <v>59</v>
      </c>
      <c r="O1108">
        <v>255</v>
      </c>
      <c r="P1108">
        <v>378</v>
      </c>
      <c r="Q1108">
        <v>253</v>
      </c>
      <c r="R1108">
        <v>190</v>
      </c>
      <c r="S1108">
        <v>381</v>
      </c>
      <c r="T1108">
        <v>61</v>
      </c>
      <c r="U1108">
        <v>54</v>
      </c>
      <c r="V1108">
        <v>63</v>
      </c>
      <c r="W1108">
        <v>61</v>
      </c>
      <c r="X1108">
        <v>59</v>
      </c>
      <c r="Y1108">
        <v>381</v>
      </c>
      <c r="Z1108">
        <v>63</v>
      </c>
      <c r="AA1108" t="s">
        <v>894</v>
      </c>
      <c r="AB1108" t="s">
        <v>803</v>
      </c>
      <c r="AC1108" t="s">
        <v>849</v>
      </c>
      <c r="AD1108" t="s">
        <v>850</v>
      </c>
    </row>
    <row r="1109" spans="1:30" x14ac:dyDescent="0.25">
      <c r="A1109" t="s">
        <v>1435</v>
      </c>
      <c r="B1109">
        <v>44986</v>
      </c>
      <c r="C1109">
        <v>44987</v>
      </c>
      <c r="D1109" t="s">
        <v>836</v>
      </c>
      <c r="E1109">
        <v>11444</v>
      </c>
      <c r="F1109">
        <v>349</v>
      </c>
      <c r="G1109">
        <v>0</v>
      </c>
      <c r="H1109">
        <v>220</v>
      </c>
      <c r="I1109">
        <v>0</v>
      </c>
      <c r="J1109">
        <v>39</v>
      </c>
      <c r="K1109">
        <v>1</v>
      </c>
      <c r="L1109">
        <v>0</v>
      </c>
      <c r="M1109">
        <v>0</v>
      </c>
      <c r="N1109">
        <v>0</v>
      </c>
      <c r="O1109">
        <v>183</v>
      </c>
      <c r="P1109">
        <v>221</v>
      </c>
      <c r="Q1109">
        <v>194</v>
      </c>
      <c r="R1109">
        <v>120</v>
      </c>
      <c r="S1109">
        <v>255</v>
      </c>
      <c r="T1109">
        <v>27</v>
      </c>
      <c r="U1109">
        <v>23</v>
      </c>
      <c r="V1109">
        <v>28</v>
      </c>
      <c r="W1109">
        <v>26</v>
      </c>
      <c r="X1109">
        <v>27</v>
      </c>
      <c r="Y1109">
        <v>259</v>
      </c>
      <c r="Z1109">
        <v>28</v>
      </c>
      <c r="AA1109" t="s">
        <v>837</v>
      </c>
      <c r="AB1109" t="s">
        <v>803</v>
      </c>
      <c r="AC1109" t="s">
        <v>805</v>
      </c>
      <c r="AD1109" t="s">
        <v>806</v>
      </c>
    </row>
    <row r="1110" spans="1:30" x14ac:dyDescent="0.25">
      <c r="A1110" t="s">
        <v>1435</v>
      </c>
      <c r="B1110">
        <v>44986</v>
      </c>
      <c r="C1110">
        <v>44987</v>
      </c>
      <c r="D1110" t="s">
        <v>895</v>
      </c>
      <c r="E1110">
        <v>7620</v>
      </c>
      <c r="F1110">
        <v>334</v>
      </c>
      <c r="G1110">
        <v>1</v>
      </c>
      <c r="H1110">
        <v>128</v>
      </c>
      <c r="I1110">
        <v>1</v>
      </c>
      <c r="J1110">
        <v>43</v>
      </c>
      <c r="K1110">
        <v>0</v>
      </c>
      <c r="L1110">
        <v>0</v>
      </c>
      <c r="M1110">
        <v>0</v>
      </c>
      <c r="N1110">
        <v>0</v>
      </c>
      <c r="O1110">
        <v>98</v>
      </c>
      <c r="P1110">
        <v>206</v>
      </c>
      <c r="Q1110">
        <v>139</v>
      </c>
      <c r="R1110">
        <v>123</v>
      </c>
      <c r="S1110">
        <v>204</v>
      </c>
      <c r="T1110">
        <v>11</v>
      </c>
      <c r="U1110">
        <v>12</v>
      </c>
      <c r="V1110">
        <v>16</v>
      </c>
      <c r="W1110">
        <v>14</v>
      </c>
      <c r="X1110">
        <v>14</v>
      </c>
      <c r="Y1110">
        <v>207</v>
      </c>
      <c r="Z1110">
        <v>16</v>
      </c>
      <c r="AA1110" t="s">
        <v>896</v>
      </c>
      <c r="AB1110" t="s">
        <v>803</v>
      </c>
      <c r="AC1110" t="s">
        <v>897</v>
      </c>
      <c r="AD1110" t="s">
        <v>898</v>
      </c>
    </row>
    <row r="1111" spans="1:30" x14ac:dyDescent="0.25">
      <c r="A1111" t="s">
        <v>1435</v>
      </c>
      <c r="B1111">
        <v>44986</v>
      </c>
      <c r="C1111">
        <v>44987</v>
      </c>
      <c r="D1111" t="s">
        <v>60</v>
      </c>
      <c r="E1111">
        <v>4925</v>
      </c>
      <c r="F1111">
        <v>204</v>
      </c>
      <c r="G1111">
        <v>1</v>
      </c>
      <c r="H1111">
        <v>125</v>
      </c>
      <c r="I1111">
        <v>3</v>
      </c>
      <c r="J1111">
        <v>119</v>
      </c>
      <c r="K1111">
        <v>5</v>
      </c>
      <c r="L1111">
        <v>2</v>
      </c>
      <c r="M1111">
        <v>4</v>
      </c>
      <c r="N1111">
        <v>14</v>
      </c>
      <c r="O1111">
        <v>104</v>
      </c>
      <c r="P1111">
        <v>125</v>
      </c>
      <c r="Q1111">
        <v>106</v>
      </c>
      <c r="R1111">
        <v>93</v>
      </c>
      <c r="S1111">
        <v>127</v>
      </c>
      <c r="T1111">
        <v>62</v>
      </c>
      <c r="U1111">
        <v>71</v>
      </c>
      <c r="V1111">
        <v>73</v>
      </c>
      <c r="W1111">
        <v>70</v>
      </c>
      <c r="X1111">
        <v>71</v>
      </c>
      <c r="Y1111">
        <v>127</v>
      </c>
      <c r="Z1111">
        <v>73</v>
      </c>
      <c r="AA1111" t="s">
        <v>61</v>
      </c>
      <c r="AB1111" t="s">
        <v>16</v>
      </c>
      <c r="AC1111" t="s">
        <v>41</v>
      </c>
      <c r="AD1111" t="s">
        <v>42</v>
      </c>
    </row>
    <row r="1112" spans="1:30" x14ac:dyDescent="0.25">
      <c r="A1112" t="s">
        <v>1435</v>
      </c>
      <c r="B1112">
        <v>44986</v>
      </c>
      <c r="C1112">
        <v>44987</v>
      </c>
      <c r="D1112" t="s">
        <v>62</v>
      </c>
      <c r="E1112">
        <v>5522</v>
      </c>
      <c r="F1112">
        <v>156</v>
      </c>
      <c r="G1112">
        <v>6</v>
      </c>
      <c r="H1112">
        <v>89</v>
      </c>
      <c r="I1112">
        <v>0</v>
      </c>
      <c r="J1112">
        <v>67</v>
      </c>
      <c r="K1112">
        <v>3</v>
      </c>
      <c r="L1112">
        <v>3</v>
      </c>
      <c r="M1112">
        <v>1</v>
      </c>
      <c r="N1112">
        <v>30</v>
      </c>
      <c r="O1112">
        <v>21</v>
      </c>
      <c r="P1112">
        <v>90</v>
      </c>
      <c r="Q1112">
        <v>77</v>
      </c>
      <c r="R1112">
        <v>43</v>
      </c>
      <c r="S1112">
        <v>89</v>
      </c>
      <c r="T1112">
        <v>53</v>
      </c>
      <c r="U1112">
        <v>51</v>
      </c>
      <c r="V1112">
        <v>57</v>
      </c>
      <c r="W1112">
        <v>62</v>
      </c>
      <c r="X1112">
        <v>51</v>
      </c>
      <c r="Y1112">
        <v>90</v>
      </c>
      <c r="Z1112">
        <v>63</v>
      </c>
      <c r="AA1112" t="s">
        <v>63</v>
      </c>
      <c r="AB1112" t="s">
        <v>16</v>
      </c>
      <c r="AC1112" t="s">
        <v>41</v>
      </c>
      <c r="AD1112" t="s">
        <v>42</v>
      </c>
    </row>
    <row r="1113" spans="1:30" x14ac:dyDescent="0.25">
      <c r="A1113" t="s">
        <v>1435</v>
      </c>
      <c r="B1113">
        <v>44986</v>
      </c>
      <c r="C1113">
        <v>44987</v>
      </c>
      <c r="D1113" t="s">
        <v>447</v>
      </c>
      <c r="E1113">
        <v>3943</v>
      </c>
      <c r="F1113">
        <v>118</v>
      </c>
      <c r="G1113">
        <v>3</v>
      </c>
      <c r="H1113">
        <v>67</v>
      </c>
      <c r="I1113">
        <v>0</v>
      </c>
      <c r="J1113">
        <v>17</v>
      </c>
      <c r="K1113">
        <v>2</v>
      </c>
      <c r="L1113">
        <v>1</v>
      </c>
      <c r="M1113">
        <v>0</v>
      </c>
      <c r="N1113">
        <v>6</v>
      </c>
      <c r="O1113">
        <v>63</v>
      </c>
      <c r="P1113">
        <v>72</v>
      </c>
      <c r="Q1113">
        <v>67</v>
      </c>
      <c r="R1113">
        <v>39</v>
      </c>
      <c r="S1113">
        <v>106</v>
      </c>
      <c r="T1113">
        <v>11</v>
      </c>
      <c r="U1113">
        <v>11</v>
      </c>
      <c r="V1113">
        <v>13</v>
      </c>
      <c r="W1113">
        <v>13</v>
      </c>
      <c r="X1113">
        <v>13</v>
      </c>
      <c r="Y1113">
        <v>109</v>
      </c>
      <c r="Z1113">
        <v>13</v>
      </c>
      <c r="AA1113" t="s">
        <v>1529</v>
      </c>
      <c r="AB1113" t="s">
        <v>387</v>
      </c>
      <c r="AC1113" t="s">
        <v>448</v>
      </c>
      <c r="AD1113" t="s">
        <v>449</v>
      </c>
    </row>
    <row r="1114" spans="1:30" x14ac:dyDescent="0.25">
      <c r="A1114" t="s">
        <v>1435</v>
      </c>
      <c r="B1114">
        <v>44986</v>
      </c>
      <c r="C1114">
        <v>44987</v>
      </c>
      <c r="D1114" t="s">
        <v>953</v>
      </c>
      <c r="E1114">
        <v>4622</v>
      </c>
      <c r="F1114">
        <v>223</v>
      </c>
      <c r="G1114">
        <v>2</v>
      </c>
      <c r="H1114">
        <v>189</v>
      </c>
      <c r="I1114">
        <v>0</v>
      </c>
      <c r="J1114">
        <v>50</v>
      </c>
      <c r="K1114">
        <v>2</v>
      </c>
      <c r="L1114">
        <v>3</v>
      </c>
      <c r="M1114">
        <v>3</v>
      </c>
      <c r="N1114">
        <v>34</v>
      </c>
      <c r="O1114">
        <v>100</v>
      </c>
      <c r="P1114">
        <v>188</v>
      </c>
      <c r="Q1114">
        <v>163</v>
      </c>
      <c r="R1114">
        <v>76</v>
      </c>
      <c r="S1114">
        <v>190</v>
      </c>
      <c r="T1114">
        <v>45</v>
      </c>
      <c r="U1114">
        <v>44</v>
      </c>
      <c r="V1114">
        <v>46</v>
      </c>
      <c r="W1114">
        <v>45</v>
      </c>
      <c r="X1114">
        <v>45</v>
      </c>
      <c r="Y1114">
        <v>190</v>
      </c>
      <c r="Z1114">
        <v>46</v>
      </c>
      <c r="AA1114" t="s">
        <v>954</v>
      </c>
      <c r="AB1114" t="s">
        <v>803</v>
      </c>
      <c r="AC1114" t="s">
        <v>942</v>
      </c>
      <c r="AD1114" t="s">
        <v>943</v>
      </c>
    </row>
    <row r="1115" spans="1:30" x14ac:dyDescent="0.25">
      <c r="A1115" t="s">
        <v>1435</v>
      </c>
      <c r="B1115">
        <v>44986</v>
      </c>
      <c r="C1115">
        <v>44987</v>
      </c>
      <c r="D1115" t="s">
        <v>919</v>
      </c>
      <c r="E1115">
        <v>8257</v>
      </c>
      <c r="F1115">
        <v>377</v>
      </c>
      <c r="G1115">
        <v>11</v>
      </c>
      <c r="H1115">
        <v>345</v>
      </c>
      <c r="I1115">
        <v>8</v>
      </c>
      <c r="J1115">
        <v>62</v>
      </c>
      <c r="K1115">
        <v>11</v>
      </c>
      <c r="L1115">
        <v>13</v>
      </c>
      <c r="M1115">
        <v>7</v>
      </c>
      <c r="N1115">
        <v>54</v>
      </c>
      <c r="O1115">
        <v>92</v>
      </c>
      <c r="P1115">
        <v>350</v>
      </c>
      <c r="Q1115">
        <v>243</v>
      </c>
      <c r="R1115">
        <v>176</v>
      </c>
      <c r="S1115">
        <v>349</v>
      </c>
      <c r="T1115">
        <v>56</v>
      </c>
      <c r="U1115">
        <v>47</v>
      </c>
      <c r="V1115">
        <v>56</v>
      </c>
      <c r="W1115">
        <v>54</v>
      </c>
      <c r="X1115">
        <v>56</v>
      </c>
      <c r="Y1115">
        <v>351</v>
      </c>
      <c r="Z1115">
        <v>58</v>
      </c>
      <c r="AA1115" t="s">
        <v>920</v>
      </c>
      <c r="AB1115" t="s">
        <v>803</v>
      </c>
      <c r="AC1115" t="s">
        <v>897</v>
      </c>
      <c r="AD1115" t="s">
        <v>898</v>
      </c>
    </row>
    <row r="1116" spans="1:30" x14ac:dyDescent="0.25">
      <c r="A1116" t="s">
        <v>1435</v>
      </c>
      <c r="B1116">
        <v>44986</v>
      </c>
      <c r="C1116">
        <v>44987</v>
      </c>
      <c r="D1116" t="s">
        <v>473</v>
      </c>
      <c r="E1116">
        <v>4854</v>
      </c>
      <c r="F1116">
        <v>203</v>
      </c>
      <c r="G1116">
        <v>0</v>
      </c>
      <c r="H1116">
        <v>115</v>
      </c>
      <c r="I1116">
        <v>0</v>
      </c>
      <c r="J1116">
        <v>61</v>
      </c>
      <c r="K1116">
        <v>3</v>
      </c>
      <c r="L1116">
        <v>8</v>
      </c>
      <c r="M1116">
        <v>0</v>
      </c>
      <c r="N1116">
        <v>19</v>
      </c>
      <c r="O1116">
        <v>94</v>
      </c>
      <c r="P1116">
        <v>111</v>
      </c>
      <c r="Q1116">
        <v>66</v>
      </c>
      <c r="R1116">
        <v>51</v>
      </c>
      <c r="S1116">
        <v>114</v>
      </c>
      <c r="T1116">
        <v>35</v>
      </c>
      <c r="U1116">
        <v>28</v>
      </c>
      <c r="V1116">
        <v>40</v>
      </c>
      <c r="W1116">
        <v>40</v>
      </c>
      <c r="X1116">
        <v>39</v>
      </c>
      <c r="Y1116">
        <v>115</v>
      </c>
      <c r="Z1116">
        <v>46</v>
      </c>
      <c r="AA1116" t="s">
        <v>474</v>
      </c>
      <c r="AB1116" t="s">
        <v>387</v>
      </c>
      <c r="AC1116" t="s">
        <v>448</v>
      </c>
      <c r="AD1116" t="s">
        <v>449</v>
      </c>
    </row>
    <row r="1117" spans="1:30" x14ac:dyDescent="0.25">
      <c r="A1117" t="s">
        <v>1435</v>
      </c>
      <c r="B1117">
        <v>44986</v>
      </c>
      <c r="C1117">
        <v>44987</v>
      </c>
      <c r="D1117" t="s">
        <v>816</v>
      </c>
      <c r="E1117">
        <v>5202</v>
      </c>
      <c r="F1117">
        <v>209</v>
      </c>
      <c r="G1117">
        <v>2</v>
      </c>
      <c r="H1117">
        <v>140</v>
      </c>
      <c r="I1117">
        <v>0</v>
      </c>
      <c r="J1117">
        <v>23</v>
      </c>
      <c r="K1117">
        <v>8</v>
      </c>
      <c r="L1117">
        <v>0</v>
      </c>
      <c r="M1117">
        <v>0</v>
      </c>
      <c r="N1117">
        <v>17</v>
      </c>
      <c r="O1117">
        <v>85</v>
      </c>
      <c r="P1117">
        <v>152</v>
      </c>
      <c r="Q1117">
        <v>111</v>
      </c>
      <c r="R1117">
        <v>78</v>
      </c>
      <c r="S1117">
        <v>150</v>
      </c>
      <c r="T1117">
        <v>17</v>
      </c>
      <c r="U1117">
        <v>18</v>
      </c>
      <c r="V1117">
        <v>22</v>
      </c>
      <c r="W1117">
        <v>16</v>
      </c>
      <c r="X1117">
        <v>21</v>
      </c>
      <c r="Y1117">
        <v>153</v>
      </c>
      <c r="Z1117">
        <v>22</v>
      </c>
      <c r="AA1117" t="s">
        <v>817</v>
      </c>
      <c r="AB1117" t="s">
        <v>803</v>
      </c>
      <c r="AC1117" t="s">
        <v>805</v>
      </c>
      <c r="AD1117" t="s">
        <v>806</v>
      </c>
    </row>
    <row r="1118" spans="1:30" x14ac:dyDescent="0.25">
      <c r="A1118" t="s">
        <v>1435</v>
      </c>
      <c r="B1118">
        <v>44986</v>
      </c>
      <c r="C1118">
        <v>44987</v>
      </c>
      <c r="D1118" t="s">
        <v>842</v>
      </c>
      <c r="E1118">
        <v>3860</v>
      </c>
      <c r="F1118">
        <v>186</v>
      </c>
      <c r="G1118">
        <v>8</v>
      </c>
      <c r="H1118">
        <v>58</v>
      </c>
      <c r="I1118">
        <v>3</v>
      </c>
      <c r="J1118">
        <v>18</v>
      </c>
      <c r="K1118">
        <v>0</v>
      </c>
      <c r="L1118">
        <v>0</v>
      </c>
      <c r="M1118">
        <v>1</v>
      </c>
      <c r="N1118">
        <v>0</v>
      </c>
      <c r="O1118">
        <v>19</v>
      </c>
      <c r="P1118">
        <v>58</v>
      </c>
      <c r="Q1118">
        <v>42</v>
      </c>
      <c r="R1118">
        <v>31</v>
      </c>
      <c r="S1118">
        <v>63</v>
      </c>
      <c r="T1118">
        <v>0</v>
      </c>
      <c r="U1118">
        <v>3</v>
      </c>
      <c r="V1118">
        <v>4</v>
      </c>
      <c r="W1118">
        <v>2</v>
      </c>
      <c r="X1118">
        <v>3</v>
      </c>
      <c r="Y1118">
        <v>64</v>
      </c>
      <c r="Z1118">
        <v>4</v>
      </c>
      <c r="AA1118" t="s">
        <v>843</v>
      </c>
      <c r="AB1118" t="s">
        <v>803</v>
      </c>
      <c r="AC1118" t="s">
        <v>805</v>
      </c>
      <c r="AD1118" t="s">
        <v>806</v>
      </c>
    </row>
    <row r="1119" spans="1:30" x14ac:dyDescent="0.25">
      <c r="A1119" t="s">
        <v>1435</v>
      </c>
      <c r="B1119">
        <v>44986</v>
      </c>
      <c r="C1119">
        <v>44987</v>
      </c>
      <c r="D1119" t="s">
        <v>871</v>
      </c>
      <c r="E1119">
        <v>6797</v>
      </c>
      <c r="F1119">
        <v>213</v>
      </c>
      <c r="G1119">
        <v>4</v>
      </c>
      <c r="H1119">
        <v>154</v>
      </c>
      <c r="I1119">
        <v>1</v>
      </c>
      <c r="J1119">
        <v>53</v>
      </c>
      <c r="K1119">
        <v>2</v>
      </c>
      <c r="L1119">
        <v>1</v>
      </c>
      <c r="M1119">
        <v>1</v>
      </c>
      <c r="N1119">
        <v>44</v>
      </c>
      <c r="O1119">
        <v>124</v>
      </c>
      <c r="P1119">
        <v>154</v>
      </c>
      <c r="Q1119">
        <v>98</v>
      </c>
      <c r="R1119">
        <v>91</v>
      </c>
      <c r="S1119">
        <v>154</v>
      </c>
      <c r="T1119">
        <v>44</v>
      </c>
      <c r="U1119">
        <v>40</v>
      </c>
      <c r="V1119">
        <v>44</v>
      </c>
      <c r="W1119">
        <v>44</v>
      </c>
      <c r="X1119">
        <v>44</v>
      </c>
      <c r="Y1119">
        <v>154</v>
      </c>
      <c r="Z1119">
        <v>44</v>
      </c>
      <c r="AA1119" t="s">
        <v>872</v>
      </c>
      <c r="AB1119" t="s">
        <v>803</v>
      </c>
      <c r="AC1119" t="s">
        <v>849</v>
      </c>
      <c r="AD1119" t="s">
        <v>850</v>
      </c>
    </row>
    <row r="1120" spans="1:30" x14ac:dyDescent="0.25">
      <c r="A1120" t="s">
        <v>1435</v>
      </c>
      <c r="B1120">
        <v>44986</v>
      </c>
      <c r="C1120">
        <v>44987</v>
      </c>
      <c r="D1120" t="s">
        <v>821</v>
      </c>
      <c r="E1120">
        <v>6653</v>
      </c>
      <c r="F1120">
        <v>341</v>
      </c>
      <c r="G1120">
        <v>32</v>
      </c>
      <c r="H1120">
        <v>253</v>
      </c>
      <c r="I1120">
        <v>1</v>
      </c>
      <c r="J1120">
        <v>23</v>
      </c>
      <c r="K1120">
        <v>2</v>
      </c>
      <c r="L1120">
        <v>0</v>
      </c>
      <c r="M1120">
        <v>0</v>
      </c>
      <c r="N1120">
        <v>22</v>
      </c>
      <c r="O1120">
        <v>110</v>
      </c>
      <c r="P1120">
        <v>253</v>
      </c>
      <c r="Q1120">
        <v>199</v>
      </c>
      <c r="R1120">
        <v>139</v>
      </c>
      <c r="S1120">
        <v>252</v>
      </c>
      <c r="T1120">
        <v>22</v>
      </c>
      <c r="U1120">
        <v>20</v>
      </c>
      <c r="V1120">
        <v>22</v>
      </c>
      <c r="W1120">
        <v>21</v>
      </c>
      <c r="X1120">
        <v>21</v>
      </c>
      <c r="Y1120">
        <v>253</v>
      </c>
      <c r="Z1120">
        <v>22</v>
      </c>
      <c r="AA1120" t="s">
        <v>822</v>
      </c>
      <c r="AB1120" t="s">
        <v>803</v>
      </c>
      <c r="AC1120" t="s">
        <v>805</v>
      </c>
      <c r="AD1120" t="s">
        <v>806</v>
      </c>
    </row>
    <row r="1121" spans="1:30" x14ac:dyDescent="0.25">
      <c r="A1121" t="s">
        <v>1435</v>
      </c>
      <c r="B1121">
        <v>44986</v>
      </c>
      <c r="C1121">
        <v>44987</v>
      </c>
      <c r="D1121" t="s">
        <v>34</v>
      </c>
      <c r="E1121">
        <v>21079</v>
      </c>
      <c r="F1121">
        <v>420</v>
      </c>
      <c r="G1121">
        <v>16</v>
      </c>
      <c r="H1121">
        <v>286</v>
      </c>
      <c r="I1121">
        <v>2</v>
      </c>
      <c r="J1121">
        <v>90</v>
      </c>
      <c r="K1121">
        <v>3</v>
      </c>
      <c r="L1121">
        <v>6</v>
      </c>
      <c r="M1121">
        <v>4</v>
      </c>
      <c r="N1121">
        <v>35</v>
      </c>
      <c r="O1121">
        <v>197</v>
      </c>
      <c r="P1121">
        <v>295</v>
      </c>
      <c r="Q1121">
        <v>239</v>
      </c>
      <c r="R1121">
        <v>139</v>
      </c>
      <c r="S1121">
        <v>299</v>
      </c>
      <c r="T1121">
        <v>67</v>
      </c>
      <c r="U1121">
        <v>75</v>
      </c>
      <c r="V1121">
        <v>86</v>
      </c>
      <c r="W1121">
        <v>81</v>
      </c>
      <c r="X1121">
        <v>81</v>
      </c>
      <c r="Y1121">
        <v>301</v>
      </c>
      <c r="Z1121">
        <v>86</v>
      </c>
      <c r="AA1121" t="s">
        <v>35</v>
      </c>
      <c r="AB1121" t="s">
        <v>16</v>
      </c>
      <c r="AC1121" t="s">
        <v>18</v>
      </c>
      <c r="AD1121" t="s">
        <v>19</v>
      </c>
    </row>
    <row r="1122" spans="1:30" x14ac:dyDescent="0.25">
      <c r="A1122" t="s">
        <v>1435</v>
      </c>
      <c r="B1122">
        <v>44986</v>
      </c>
      <c r="C1122">
        <v>44987</v>
      </c>
      <c r="D1122" t="s">
        <v>486</v>
      </c>
      <c r="E1122">
        <v>8656</v>
      </c>
      <c r="F1122">
        <v>315</v>
      </c>
      <c r="G1122">
        <v>0</v>
      </c>
      <c r="H1122">
        <v>170</v>
      </c>
      <c r="I1122">
        <v>40</v>
      </c>
      <c r="J1122">
        <v>67</v>
      </c>
      <c r="K1122">
        <v>3</v>
      </c>
      <c r="L1122">
        <v>2</v>
      </c>
      <c r="M1122">
        <v>0</v>
      </c>
      <c r="N1122">
        <v>43</v>
      </c>
      <c r="O1122">
        <v>88</v>
      </c>
      <c r="P1122">
        <v>169</v>
      </c>
      <c r="Q1122">
        <v>80</v>
      </c>
      <c r="R1122">
        <v>62</v>
      </c>
      <c r="S1122">
        <v>170</v>
      </c>
      <c r="T1122">
        <v>43</v>
      </c>
      <c r="U1122">
        <v>38</v>
      </c>
      <c r="V1122">
        <v>50</v>
      </c>
      <c r="W1122">
        <v>45</v>
      </c>
      <c r="X1122">
        <v>45</v>
      </c>
      <c r="Y1122">
        <v>170</v>
      </c>
      <c r="Z1122">
        <v>50</v>
      </c>
      <c r="AA1122" t="s">
        <v>1454</v>
      </c>
      <c r="AB1122" t="s">
        <v>387</v>
      </c>
      <c r="AC1122" t="s">
        <v>448</v>
      </c>
      <c r="AD1122" t="s">
        <v>449</v>
      </c>
    </row>
    <row r="1123" spans="1:30" x14ac:dyDescent="0.25">
      <c r="A1123" t="s">
        <v>1435</v>
      </c>
      <c r="B1123">
        <v>44986</v>
      </c>
      <c r="C1123">
        <v>44987</v>
      </c>
      <c r="D1123" t="s">
        <v>1008</v>
      </c>
      <c r="E1123">
        <v>29381</v>
      </c>
      <c r="F1123">
        <v>636</v>
      </c>
      <c r="G1123">
        <v>3</v>
      </c>
      <c r="H1123">
        <v>356</v>
      </c>
      <c r="I1123">
        <v>1</v>
      </c>
      <c r="J1123">
        <v>97</v>
      </c>
      <c r="K1123">
        <v>9</v>
      </c>
      <c r="L1123">
        <v>42</v>
      </c>
      <c r="M1123">
        <v>0</v>
      </c>
      <c r="N1123">
        <v>37</v>
      </c>
      <c r="O1123">
        <v>298</v>
      </c>
      <c r="P1123">
        <v>371</v>
      </c>
      <c r="Q1123">
        <v>303</v>
      </c>
      <c r="R1123">
        <v>121</v>
      </c>
      <c r="S1123">
        <v>373</v>
      </c>
      <c r="T1123">
        <v>62</v>
      </c>
      <c r="U1123">
        <v>60</v>
      </c>
      <c r="V1123">
        <v>64</v>
      </c>
      <c r="W1123">
        <v>52</v>
      </c>
      <c r="X1123">
        <v>64</v>
      </c>
      <c r="Y1123">
        <v>373</v>
      </c>
      <c r="Z1123">
        <v>67</v>
      </c>
      <c r="AA1123" t="s">
        <v>1009</v>
      </c>
      <c r="AB1123" t="s">
        <v>803</v>
      </c>
      <c r="AC1123" t="s">
        <v>998</v>
      </c>
      <c r="AD1123" t="s">
        <v>999</v>
      </c>
    </row>
    <row r="1124" spans="1:30" x14ac:dyDescent="0.25">
      <c r="A1124" t="s">
        <v>1435</v>
      </c>
      <c r="B1124">
        <v>44986</v>
      </c>
      <c r="C1124">
        <v>44987</v>
      </c>
      <c r="D1124" t="s">
        <v>83</v>
      </c>
      <c r="E1124">
        <v>2360</v>
      </c>
      <c r="F1124">
        <v>45</v>
      </c>
      <c r="G1124">
        <v>1</v>
      </c>
      <c r="H1124">
        <v>44</v>
      </c>
      <c r="I1124">
        <v>0</v>
      </c>
      <c r="J1124">
        <v>7</v>
      </c>
      <c r="K1124">
        <v>0</v>
      </c>
      <c r="L1124">
        <v>0</v>
      </c>
      <c r="M1124">
        <v>0</v>
      </c>
      <c r="N1124">
        <v>4</v>
      </c>
      <c r="O1124">
        <v>1</v>
      </c>
      <c r="P1124">
        <v>44</v>
      </c>
      <c r="Q1124">
        <v>29</v>
      </c>
      <c r="R1124">
        <v>10</v>
      </c>
      <c r="S1124">
        <v>43</v>
      </c>
      <c r="T1124">
        <v>6</v>
      </c>
      <c r="U1124">
        <v>4</v>
      </c>
      <c r="V1124">
        <v>7</v>
      </c>
      <c r="W1124">
        <v>2</v>
      </c>
      <c r="X1124">
        <v>6</v>
      </c>
      <c r="Y1124">
        <v>44</v>
      </c>
      <c r="Z1124">
        <v>7</v>
      </c>
      <c r="AA1124" t="s">
        <v>84</v>
      </c>
      <c r="AB1124" t="s">
        <v>16</v>
      </c>
      <c r="AC1124" t="s">
        <v>69</v>
      </c>
      <c r="AD1124" t="s">
        <v>1583</v>
      </c>
    </row>
    <row r="1125" spans="1:30" x14ac:dyDescent="0.25">
      <c r="A1125" t="s">
        <v>1435</v>
      </c>
      <c r="B1125">
        <v>44986</v>
      </c>
      <c r="C1125">
        <v>44987</v>
      </c>
      <c r="D1125" t="s">
        <v>29</v>
      </c>
      <c r="E1125">
        <v>7484</v>
      </c>
      <c r="F1125">
        <v>233</v>
      </c>
      <c r="G1125">
        <v>11</v>
      </c>
      <c r="H1125">
        <v>176</v>
      </c>
      <c r="I1125">
        <v>2</v>
      </c>
      <c r="J1125">
        <v>71</v>
      </c>
      <c r="K1125">
        <v>6</v>
      </c>
      <c r="L1125">
        <v>8</v>
      </c>
      <c r="M1125">
        <v>6</v>
      </c>
      <c r="N1125">
        <v>35</v>
      </c>
      <c r="O1125">
        <v>52</v>
      </c>
      <c r="P1125">
        <v>176</v>
      </c>
      <c r="Q1125">
        <v>144</v>
      </c>
      <c r="R1125">
        <v>65</v>
      </c>
      <c r="S1125">
        <v>179</v>
      </c>
      <c r="T1125">
        <v>44</v>
      </c>
      <c r="U1125">
        <v>60</v>
      </c>
      <c r="V1125">
        <v>63</v>
      </c>
      <c r="W1125">
        <v>49</v>
      </c>
      <c r="X1125">
        <v>63</v>
      </c>
      <c r="Y1125">
        <v>179</v>
      </c>
      <c r="Z1125">
        <v>64</v>
      </c>
      <c r="AA1125" t="s">
        <v>30</v>
      </c>
      <c r="AB1125" t="s">
        <v>16</v>
      </c>
      <c r="AC1125" t="s">
        <v>18</v>
      </c>
      <c r="AD1125" t="s">
        <v>19</v>
      </c>
    </row>
    <row r="1126" spans="1:30" x14ac:dyDescent="0.25">
      <c r="A1126" t="s">
        <v>1435</v>
      </c>
      <c r="B1126">
        <v>44986</v>
      </c>
      <c r="C1126">
        <v>44987</v>
      </c>
      <c r="D1126" t="s">
        <v>162</v>
      </c>
      <c r="E1126">
        <v>4534</v>
      </c>
      <c r="F1126">
        <v>170</v>
      </c>
      <c r="G1126">
        <v>4</v>
      </c>
      <c r="H1126">
        <v>127</v>
      </c>
      <c r="I1126">
        <v>0</v>
      </c>
      <c r="J1126">
        <v>45</v>
      </c>
      <c r="K1126">
        <v>10</v>
      </c>
      <c r="L1126">
        <v>0</v>
      </c>
      <c r="M1126">
        <v>0</v>
      </c>
      <c r="N1126">
        <v>22</v>
      </c>
      <c r="O1126">
        <v>29</v>
      </c>
      <c r="P1126">
        <v>127</v>
      </c>
      <c r="Q1126">
        <v>120</v>
      </c>
      <c r="R1126">
        <v>73</v>
      </c>
      <c r="S1126">
        <v>126</v>
      </c>
      <c r="T1126">
        <v>25</v>
      </c>
      <c r="U1126">
        <v>35</v>
      </c>
      <c r="V1126">
        <v>35</v>
      </c>
      <c r="W1126">
        <v>35</v>
      </c>
      <c r="X1126">
        <v>33</v>
      </c>
      <c r="Y1126">
        <v>127</v>
      </c>
      <c r="Z1126">
        <v>35</v>
      </c>
      <c r="AA1126" t="s">
        <v>1584</v>
      </c>
      <c r="AB1126" t="s">
        <v>16</v>
      </c>
      <c r="AC1126" t="s">
        <v>127</v>
      </c>
      <c r="AD1126" t="s">
        <v>128</v>
      </c>
    </row>
    <row r="1127" spans="1:30" x14ac:dyDescent="0.25">
      <c r="A1127" t="s">
        <v>1435</v>
      </c>
      <c r="B1127">
        <v>44986</v>
      </c>
      <c r="C1127">
        <v>44987</v>
      </c>
      <c r="D1127" t="s">
        <v>831</v>
      </c>
      <c r="E1127">
        <v>5417</v>
      </c>
      <c r="F1127">
        <v>270</v>
      </c>
      <c r="G1127">
        <v>33</v>
      </c>
      <c r="H1127">
        <v>191</v>
      </c>
      <c r="I1127">
        <v>0</v>
      </c>
      <c r="J1127">
        <v>33</v>
      </c>
      <c r="K1127">
        <v>8</v>
      </c>
      <c r="L1127">
        <v>12</v>
      </c>
      <c r="M1127">
        <v>19</v>
      </c>
      <c r="N1127">
        <v>23</v>
      </c>
      <c r="O1127">
        <v>112</v>
      </c>
      <c r="P1127">
        <v>192</v>
      </c>
      <c r="Q1127">
        <v>169</v>
      </c>
      <c r="R1127">
        <v>110</v>
      </c>
      <c r="S1127">
        <v>192</v>
      </c>
      <c r="T1127">
        <v>26</v>
      </c>
      <c r="U1127">
        <v>27</v>
      </c>
      <c r="V1127">
        <v>27</v>
      </c>
      <c r="W1127">
        <v>25</v>
      </c>
      <c r="X1127">
        <v>27</v>
      </c>
      <c r="Y1127">
        <v>192</v>
      </c>
      <c r="Z1127">
        <v>27</v>
      </c>
      <c r="AA1127" t="s">
        <v>832</v>
      </c>
      <c r="AB1127" t="s">
        <v>803</v>
      </c>
      <c r="AC1127" t="s">
        <v>805</v>
      </c>
      <c r="AD1127" t="s">
        <v>806</v>
      </c>
    </row>
    <row r="1128" spans="1:30" x14ac:dyDescent="0.25">
      <c r="A1128" t="s">
        <v>1435</v>
      </c>
      <c r="B1128">
        <v>44986</v>
      </c>
      <c r="C1128">
        <v>44987</v>
      </c>
      <c r="D1128" t="s">
        <v>908</v>
      </c>
      <c r="E1128">
        <v>7663</v>
      </c>
      <c r="F1128">
        <v>211</v>
      </c>
      <c r="G1128">
        <v>14</v>
      </c>
      <c r="H1128">
        <v>144</v>
      </c>
      <c r="I1128">
        <v>2</v>
      </c>
      <c r="J1128">
        <v>38</v>
      </c>
      <c r="K1128">
        <v>2</v>
      </c>
      <c r="L1128">
        <v>9</v>
      </c>
      <c r="M1128">
        <v>1</v>
      </c>
      <c r="N1128">
        <v>34</v>
      </c>
      <c r="O1128">
        <v>116</v>
      </c>
      <c r="P1128">
        <v>144</v>
      </c>
      <c r="Q1128">
        <v>112</v>
      </c>
      <c r="R1128">
        <v>83</v>
      </c>
      <c r="S1128">
        <v>145</v>
      </c>
      <c r="T1128">
        <v>33</v>
      </c>
      <c r="U1128">
        <v>31</v>
      </c>
      <c r="V1128">
        <v>34</v>
      </c>
      <c r="W1128">
        <v>33</v>
      </c>
      <c r="X1128">
        <v>33</v>
      </c>
      <c r="Y1128">
        <v>146</v>
      </c>
      <c r="Z1128">
        <v>34</v>
      </c>
      <c r="AA1128" t="s">
        <v>909</v>
      </c>
      <c r="AB1128" t="s">
        <v>803</v>
      </c>
      <c r="AC1128" t="s">
        <v>897</v>
      </c>
      <c r="AD1128" t="s">
        <v>898</v>
      </c>
    </row>
    <row r="1129" spans="1:30" x14ac:dyDescent="0.25">
      <c r="A1129" t="s">
        <v>1435</v>
      </c>
      <c r="B1129">
        <v>44986</v>
      </c>
      <c r="C1129">
        <v>44987</v>
      </c>
      <c r="D1129" t="s">
        <v>859</v>
      </c>
      <c r="E1129">
        <v>3333</v>
      </c>
      <c r="F1129">
        <v>148</v>
      </c>
      <c r="G1129">
        <v>2</v>
      </c>
      <c r="H1129">
        <v>67</v>
      </c>
      <c r="I1129">
        <v>0</v>
      </c>
      <c r="J1129">
        <v>22</v>
      </c>
      <c r="K1129">
        <v>1</v>
      </c>
      <c r="L1129">
        <v>0</v>
      </c>
      <c r="M1129">
        <v>0</v>
      </c>
      <c r="N1129">
        <v>8</v>
      </c>
      <c r="O1129">
        <v>58</v>
      </c>
      <c r="P1129">
        <v>79</v>
      </c>
      <c r="Q1129">
        <v>65</v>
      </c>
      <c r="R1129">
        <v>33</v>
      </c>
      <c r="S1129">
        <v>78</v>
      </c>
      <c r="T1129">
        <v>14</v>
      </c>
      <c r="U1129">
        <v>14</v>
      </c>
      <c r="V1129">
        <v>15</v>
      </c>
      <c r="W1129">
        <v>15</v>
      </c>
      <c r="X1129">
        <v>13</v>
      </c>
      <c r="Y1129">
        <v>79</v>
      </c>
      <c r="Z1129">
        <v>15</v>
      </c>
      <c r="AA1129" t="s">
        <v>860</v>
      </c>
      <c r="AB1129" t="s">
        <v>803</v>
      </c>
      <c r="AC1129" t="s">
        <v>849</v>
      </c>
      <c r="AD1129" t="s">
        <v>850</v>
      </c>
    </row>
    <row r="1130" spans="1:30" x14ac:dyDescent="0.25">
      <c r="A1130" t="s">
        <v>1435</v>
      </c>
      <c r="B1130">
        <v>44986</v>
      </c>
      <c r="C1130">
        <v>44987</v>
      </c>
      <c r="D1130" t="s">
        <v>865</v>
      </c>
      <c r="E1130">
        <v>3137</v>
      </c>
      <c r="F1130">
        <v>124</v>
      </c>
      <c r="G1130">
        <v>4</v>
      </c>
      <c r="H1130">
        <v>114</v>
      </c>
      <c r="I1130">
        <v>1</v>
      </c>
      <c r="J1130">
        <v>17</v>
      </c>
      <c r="K1130">
        <v>1</v>
      </c>
      <c r="L1130">
        <v>0</v>
      </c>
      <c r="M1130">
        <v>0</v>
      </c>
      <c r="N1130">
        <v>11</v>
      </c>
      <c r="O1130">
        <v>57</v>
      </c>
      <c r="P1130">
        <v>116</v>
      </c>
      <c r="Q1130">
        <v>97</v>
      </c>
      <c r="R1130">
        <v>56</v>
      </c>
      <c r="S1130">
        <v>118</v>
      </c>
      <c r="T1130">
        <v>11</v>
      </c>
      <c r="U1130">
        <v>11</v>
      </c>
      <c r="V1130">
        <v>12</v>
      </c>
      <c r="W1130">
        <v>10</v>
      </c>
      <c r="X1130">
        <v>11</v>
      </c>
      <c r="Y1130">
        <v>118</v>
      </c>
      <c r="Z1130">
        <v>12</v>
      </c>
      <c r="AA1130" t="s">
        <v>866</v>
      </c>
      <c r="AB1130" t="s">
        <v>803</v>
      </c>
      <c r="AC1130" t="s">
        <v>849</v>
      </c>
      <c r="AD1130" t="s">
        <v>850</v>
      </c>
    </row>
    <row r="1131" spans="1:30" x14ac:dyDescent="0.25">
      <c r="A1131" t="s">
        <v>1435</v>
      </c>
      <c r="B1131">
        <v>44986</v>
      </c>
      <c r="C1131">
        <v>44987</v>
      </c>
      <c r="D1131" t="s">
        <v>847</v>
      </c>
      <c r="E1131">
        <v>6431</v>
      </c>
      <c r="F1131">
        <v>256</v>
      </c>
      <c r="G1131">
        <v>39</v>
      </c>
      <c r="H1131">
        <v>236</v>
      </c>
      <c r="I1131">
        <v>0</v>
      </c>
      <c r="J1131">
        <v>32</v>
      </c>
      <c r="K1131">
        <v>2</v>
      </c>
      <c r="L1131">
        <v>2</v>
      </c>
      <c r="M1131">
        <v>9</v>
      </c>
      <c r="N1131">
        <v>30</v>
      </c>
      <c r="O1131">
        <v>176</v>
      </c>
      <c r="P1131">
        <v>236</v>
      </c>
      <c r="Q1131">
        <v>179</v>
      </c>
      <c r="R1131">
        <v>115</v>
      </c>
      <c r="S1131">
        <v>235</v>
      </c>
      <c r="T1131">
        <v>30</v>
      </c>
      <c r="U1131">
        <v>30</v>
      </c>
      <c r="V1131">
        <v>30</v>
      </c>
      <c r="W1131">
        <v>29</v>
      </c>
      <c r="X1131">
        <v>30</v>
      </c>
      <c r="Y1131">
        <v>236</v>
      </c>
      <c r="Z1131">
        <v>30</v>
      </c>
      <c r="AA1131" t="s">
        <v>848</v>
      </c>
      <c r="AB1131" t="s">
        <v>803</v>
      </c>
      <c r="AC1131" t="s">
        <v>849</v>
      </c>
      <c r="AD1131" t="s">
        <v>850</v>
      </c>
    </row>
    <row r="1132" spans="1:30" x14ac:dyDescent="0.25">
      <c r="A1132" t="s">
        <v>1435</v>
      </c>
      <c r="B1132">
        <v>44986</v>
      </c>
      <c r="C1132">
        <v>44987</v>
      </c>
      <c r="D1132" t="s">
        <v>854</v>
      </c>
      <c r="E1132">
        <v>6764</v>
      </c>
      <c r="F1132">
        <v>286</v>
      </c>
      <c r="G1132">
        <v>17</v>
      </c>
      <c r="H1132">
        <v>156</v>
      </c>
      <c r="I1132">
        <v>2</v>
      </c>
      <c r="J1132">
        <v>33</v>
      </c>
      <c r="K1132">
        <v>2</v>
      </c>
      <c r="L1132">
        <v>0</v>
      </c>
      <c r="M1132">
        <v>2</v>
      </c>
      <c r="N1132">
        <v>25</v>
      </c>
      <c r="O1132">
        <v>128</v>
      </c>
      <c r="P1132">
        <v>158</v>
      </c>
      <c r="Q1132">
        <v>141</v>
      </c>
      <c r="R1132">
        <v>91</v>
      </c>
      <c r="S1132">
        <v>160</v>
      </c>
      <c r="T1132">
        <v>26</v>
      </c>
      <c r="U1132">
        <v>26</v>
      </c>
      <c r="V1132">
        <v>26</v>
      </c>
      <c r="W1132">
        <v>25</v>
      </c>
      <c r="X1132">
        <v>24</v>
      </c>
      <c r="Y1132">
        <v>160</v>
      </c>
      <c r="Z1132">
        <v>26</v>
      </c>
      <c r="AA1132" t="s">
        <v>855</v>
      </c>
      <c r="AB1132" t="s">
        <v>803</v>
      </c>
      <c r="AC1132" t="s">
        <v>849</v>
      </c>
      <c r="AD1132" t="s">
        <v>850</v>
      </c>
    </row>
    <row r="1133" spans="1:30" x14ac:dyDescent="0.25">
      <c r="A1133" t="s">
        <v>1435</v>
      </c>
      <c r="B1133">
        <v>44986</v>
      </c>
      <c r="C1133">
        <v>44987</v>
      </c>
      <c r="D1133" t="s">
        <v>881</v>
      </c>
      <c r="E1133">
        <v>3575</v>
      </c>
      <c r="F1133">
        <v>111</v>
      </c>
      <c r="G1133">
        <v>1</v>
      </c>
      <c r="H1133">
        <v>62</v>
      </c>
      <c r="I1133">
        <v>0</v>
      </c>
      <c r="J1133">
        <v>25</v>
      </c>
      <c r="K1133">
        <v>0</v>
      </c>
      <c r="L1133">
        <v>4</v>
      </c>
      <c r="M1133">
        <v>0</v>
      </c>
      <c r="N1133">
        <v>8</v>
      </c>
      <c r="O1133">
        <v>23</v>
      </c>
      <c r="P1133">
        <v>62</v>
      </c>
      <c r="Q1133">
        <v>51</v>
      </c>
      <c r="R1133">
        <v>32</v>
      </c>
      <c r="S1133">
        <v>62</v>
      </c>
      <c r="T1133">
        <v>13</v>
      </c>
      <c r="U1133">
        <v>16</v>
      </c>
      <c r="V1133">
        <v>17</v>
      </c>
      <c r="W1133">
        <v>15</v>
      </c>
      <c r="X1133">
        <v>16</v>
      </c>
      <c r="Y1133">
        <v>62</v>
      </c>
      <c r="Z1133">
        <v>17</v>
      </c>
      <c r="AA1133" t="s">
        <v>882</v>
      </c>
      <c r="AB1133" t="s">
        <v>803</v>
      </c>
      <c r="AC1133" t="s">
        <v>1451</v>
      </c>
      <c r="AD1133" t="s">
        <v>1452</v>
      </c>
    </row>
    <row r="1134" spans="1:30" x14ac:dyDescent="0.25">
      <c r="A1134" t="s">
        <v>1435</v>
      </c>
      <c r="B1134">
        <v>44986</v>
      </c>
      <c r="C1134">
        <v>44987</v>
      </c>
      <c r="D1134" t="s">
        <v>914</v>
      </c>
      <c r="E1134">
        <v>4974</v>
      </c>
      <c r="F1134">
        <v>251</v>
      </c>
      <c r="G1134">
        <v>7</v>
      </c>
      <c r="H1134">
        <v>186</v>
      </c>
      <c r="I1134">
        <v>1</v>
      </c>
      <c r="J1134">
        <v>29</v>
      </c>
      <c r="K1134">
        <v>7</v>
      </c>
      <c r="L1134">
        <v>0</v>
      </c>
      <c r="M1134">
        <v>1</v>
      </c>
      <c r="N1134">
        <v>8</v>
      </c>
      <c r="O1134">
        <v>152</v>
      </c>
      <c r="P1134">
        <v>188</v>
      </c>
      <c r="Q1134">
        <v>143</v>
      </c>
      <c r="R1134">
        <v>88</v>
      </c>
      <c r="S1134">
        <v>188</v>
      </c>
      <c r="T1134">
        <v>21</v>
      </c>
      <c r="U1134">
        <v>22</v>
      </c>
      <c r="V1134">
        <v>28</v>
      </c>
      <c r="W1134">
        <v>27</v>
      </c>
      <c r="X1134">
        <v>27</v>
      </c>
      <c r="Y1134">
        <v>191</v>
      </c>
      <c r="Z1134">
        <v>28</v>
      </c>
      <c r="AA1134" t="s">
        <v>915</v>
      </c>
      <c r="AB1134" t="s">
        <v>803</v>
      </c>
      <c r="AC1134" t="s">
        <v>897</v>
      </c>
      <c r="AD1134" t="s">
        <v>898</v>
      </c>
    </row>
    <row r="1135" spans="1:30" x14ac:dyDescent="0.25">
      <c r="A1135" t="s">
        <v>1435</v>
      </c>
      <c r="B1135">
        <v>44986</v>
      </c>
      <c r="C1135">
        <v>44987</v>
      </c>
      <c r="D1135" t="s">
        <v>978</v>
      </c>
      <c r="E1135">
        <v>5516</v>
      </c>
      <c r="F1135">
        <v>221</v>
      </c>
      <c r="G1135">
        <v>0</v>
      </c>
      <c r="H1135">
        <v>154</v>
      </c>
      <c r="I1135">
        <v>1</v>
      </c>
      <c r="J1135">
        <v>22</v>
      </c>
      <c r="K1135">
        <v>1</v>
      </c>
      <c r="L1135">
        <v>1</v>
      </c>
      <c r="M1135">
        <v>1</v>
      </c>
      <c r="N1135">
        <v>21</v>
      </c>
      <c r="O1135">
        <v>26</v>
      </c>
      <c r="P1135">
        <v>166</v>
      </c>
      <c r="Q1135">
        <v>118</v>
      </c>
      <c r="R1135">
        <v>90</v>
      </c>
      <c r="S1135">
        <v>186</v>
      </c>
      <c r="T1135">
        <v>20</v>
      </c>
      <c r="U1135">
        <v>20</v>
      </c>
      <c r="V1135">
        <v>21</v>
      </c>
      <c r="W1135">
        <v>21</v>
      </c>
      <c r="X1135">
        <v>19</v>
      </c>
      <c r="Y1135">
        <v>189</v>
      </c>
      <c r="Z1135">
        <v>21</v>
      </c>
      <c r="AA1135" t="s">
        <v>979</v>
      </c>
      <c r="AB1135" t="s">
        <v>803</v>
      </c>
      <c r="AC1135" t="s">
        <v>942</v>
      </c>
      <c r="AD1135" t="s">
        <v>943</v>
      </c>
    </row>
    <row r="1136" spans="1:30" x14ac:dyDescent="0.25">
      <c r="A1136" t="s">
        <v>1435</v>
      </c>
      <c r="B1136">
        <v>44986</v>
      </c>
      <c r="C1136">
        <v>44987</v>
      </c>
      <c r="D1136" t="s">
        <v>980</v>
      </c>
      <c r="E1136">
        <v>10980</v>
      </c>
      <c r="F1136">
        <v>667</v>
      </c>
      <c r="G1136">
        <v>3</v>
      </c>
      <c r="H1136">
        <v>564</v>
      </c>
      <c r="I1136">
        <v>3</v>
      </c>
      <c r="J1136">
        <v>98</v>
      </c>
      <c r="K1136">
        <v>4</v>
      </c>
      <c r="L1136">
        <v>10</v>
      </c>
      <c r="M1136">
        <v>4</v>
      </c>
      <c r="N1136">
        <v>86</v>
      </c>
      <c r="O1136">
        <v>372</v>
      </c>
      <c r="P1136">
        <v>564</v>
      </c>
      <c r="Q1136">
        <v>261</v>
      </c>
      <c r="R1136">
        <v>252</v>
      </c>
      <c r="S1136">
        <v>560</v>
      </c>
      <c r="T1136">
        <v>86</v>
      </c>
      <c r="U1136">
        <v>71</v>
      </c>
      <c r="V1136">
        <v>88</v>
      </c>
      <c r="W1136">
        <v>82</v>
      </c>
      <c r="X1136">
        <v>82</v>
      </c>
      <c r="Y1136">
        <v>566</v>
      </c>
      <c r="Z1136">
        <v>88</v>
      </c>
      <c r="AA1136" t="s">
        <v>981</v>
      </c>
      <c r="AB1136" t="s">
        <v>803</v>
      </c>
      <c r="AC1136" t="s">
        <v>942</v>
      </c>
      <c r="AD1136" t="s">
        <v>943</v>
      </c>
    </row>
    <row r="1137" spans="1:30" x14ac:dyDescent="0.25">
      <c r="A1137" t="s">
        <v>1435</v>
      </c>
      <c r="B1137">
        <v>44986</v>
      </c>
      <c r="C1137">
        <v>44987</v>
      </c>
      <c r="D1137" t="s">
        <v>1010</v>
      </c>
      <c r="E1137">
        <v>10908</v>
      </c>
      <c r="F1137">
        <v>421</v>
      </c>
      <c r="G1137">
        <v>136</v>
      </c>
      <c r="H1137">
        <v>263</v>
      </c>
      <c r="I1137">
        <v>0</v>
      </c>
      <c r="J1137">
        <v>45</v>
      </c>
      <c r="K1137">
        <v>0</v>
      </c>
      <c r="L1137">
        <v>1</v>
      </c>
      <c r="M1137">
        <v>29</v>
      </c>
      <c r="N1137">
        <v>23</v>
      </c>
      <c r="O1137">
        <v>138</v>
      </c>
      <c r="P1137">
        <v>269</v>
      </c>
      <c r="Q1137">
        <v>219</v>
      </c>
      <c r="R1137">
        <v>137</v>
      </c>
      <c r="S1137">
        <v>270</v>
      </c>
      <c r="T1137">
        <v>40</v>
      </c>
      <c r="U1137">
        <v>38</v>
      </c>
      <c r="V1137">
        <v>41</v>
      </c>
      <c r="W1137">
        <v>40</v>
      </c>
      <c r="X1137">
        <v>41</v>
      </c>
      <c r="Y1137">
        <v>270</v>
      </c>
      <c r="Z1137">
        <v>41</v>
      </c>
      <c r="AA1137" t="s">
        <v>1011</v>
      </c>
      <c r="AB1137" t="s">
        <v>803</v>
      </c>
      <c r="AC1137" t="s">
        <v>998</v>
      </c>
      <c r="AD1137" t="s">
        <v>999</v>
      </c>
    </row>
    <row r="1138" spans="1:30" x14ac:dyDescent="0.25">
      <c r="A1138" t="s">
        <v>1435</v>
      </c>
      <c r="B1138">
        <v>44986</v>
      </c>
      <c r="C1138">
        <v>44987</v>
      </c>
      <c r="D1138" t="s">
        <v>965</v>
      </c>
      <c r="E1138">
        <v>7932</v>
      </c>
      <c r="F1138">
        <v>351</v>
      </c>
      <c r="G1138">
        <v>2</v>
      </c>
      <c r="H1138">
        <v>256</v>
      </c>
      <c r="I1138">
        <v>0</v>
      </c>
      <c r="J1138">
        <v>64</v>
      </c>
      <c r="K1138">
        <v>8</v>
      </c>
      <c r="L1138">
        <v>23</v>
      </c>
      <c r="M1138">
        <v>4</v>
      </c>
      <c r="N1138">
        <v>55</v>
      </c>
      <c r="O1138">
        <v>59</v>
      </c>
      <c r="P1138">
        <v>256</v>
      </c>
      <c r="Q1138">
        <v>184</v>
      </c>
      <c r="R1138">
        <v>109</v>
      </c>
      <c r="S1138">
        <v>254</v>
      </c>
      <c r="T1138">
        <v>54</v>
      </c>
      <c r="U1138">
        <v>48</v>
      </c>
      <c r="V1138">
        <v>57</v>
      </c>
      <c r="W1138">
        <v>52</v>
      </c>
      <c r="X1138">
        <v>55</v>
      </c>
      <c r="Y1138">
        <v>256</v>
      </c>
      <c r="Z1138">
        <v>57</v>
      </c>
      <c r="AA1138" t="s">
        <v>966</v>
      </c>
      <c r="AB1138" t="s">
        <v>803</v>
      </c>
      <c r="AC1138" t="s">
        <v>942</v>
      </c>
      <c r="AD1138" t="s">
        <v>943</v>
      </c>
    </row>
    <row r="1139" spans="1:30" x14ac:dyDescent="0.25">
      <c r="A1139" t="s">
        <v>1435</v>
      </c>
      <c r="B1139">
        <v>44986</v>
      </c>
      <c r="C1139">
        <v>44987</v>
      </c>
      <c r="D1139" t="s">
        <v>929</v>
      </c>
      <c r="E1139">
        <v>5036</v>
      </c>
      <c r="F1139">
        <v>194</v>
      </c>
      <c r="G1139">
        <v>0</v>
      </c>
      <c r="H1139">
        <v>158</v>
      </c>
      <c r="I1139">
        <v>0</v>
      </c>
      <c r="J1139">
        <v>20</v>
      </c>
      <c r="K1139">
        <v>1</v>
      </c>
      <c r="L1139">
        <v>1</v>
      </c>
      <c r="M1139">
        <v>0</v>
      </c>
      <c r="N1139">
        <v>6</v>
      </c>
      <c r="O1139">
        <v>64</v>
      </c>
      <c r="P1139">
        <v>159</v>
      </c>
      <c r="Q1139">
        <v>78</v>
      </c>
      <c r="R1139">
        <v>70</v>
      </c>
      <c r="S1139">
        <v>156</v>
      </c>
      <c r="T1139">
        <v>9</v>
      </c>
      <c r="U1139">
        <v>12</v>
      </c>
      <c r="V1139">
        <v>14</v>
      </c>
      <c r="W1139">
        <v>10</v>
      </c>
      <c r="X1139">
        <v>13</v>
      </c>
      <c r="Y1139">
        <v>159</v>
      </c>
      <c r="Z1139">
        <v>14</v>
      </c>
    </row>
    <row r="1140" spans="1:30" x14ac:dyDescent="0.25">
      <c r="A1140" t="s">
        <v>1435</v>
      </c>
      <c r="B1140">
        <v>44986</v>
      </c>
      <c r="C1140">
        <v>44987</v>
      </c>
      <c r="D1140" t="s">
        <v>801</v>
      </c>
      <c r="E1140">
        <v>7220</v>
      </c>
      <c r="F1140">
        <v>356</v>
      </c>
      <c r="G1140">
        <v>14</v>
      </c>
      <c r="H1140">
        <v>158</v>
      </c>
      <c r="I1140">
        <v>0</v>
      </c>
      <c r="J1140">
        <v>40</v>
      </c>
      <c r="K1140">
        <v>27</v>
      </c>
      <c r="L1140">
        <v>0</v>
      </c>
      <c r="M1140">
        <v>23</v>
      </c>
      <c r="N1140">
        <v>40</v>
      </c>
      <c r="O1140">
        <v>102</v>
      </c>
      <c r="P1140">
        <v>189</v>
      </c>
      <c r="Q1140">
        <v>177</v>
      </c>
      <c r="R1140">
        <v>103</v>
      </c>
      <c r="S1140">
        <v>191</v>
      </c>
      <c r="T1140">
        <v>40</v>
      </c>
      <c r="U1140">
        <v>39</v>
      </c>
      <c r="V1140">
        <v>40</v>
      </c>
      <c r="W1140">
        <v>38</v>
      </c>
      <c r="X1140">
        <v>39</v>
      </c>
      <c r="Y1140">
        <v>191</v>
      </c>
      <c r="Z1140">
        <v>40</v>
      </c>
      <c r="AA1140" t="s">
        <v>802</v>
      </c>
      <c r="AB1140" t="s">
        <v>803</v>
      </c>
      <c r="AC1140" t="s">
        <v>805</v>
      </c>
      <c r="AD1140" t="s">
        <v>806</v>
      </c>
    </row>
    <row r="1141" spans="1:30" x14ac:dyDescent="0.25">
      <c r="A1141" t="s">
        <v>1435</v>
      </c>
      <c r="B1141">
        <v>44986</v>
      </c>
      <c r="C1141">
        <v>44987</v>
      </c>
      <c r="D1141" t="s">
        <v>173</v>
      </c>
      <c r="E1141">
        <v>20657</v>
      </c>
      <c r="F1141">
        <v>881</v>
      </c>
      <c r="G1141">
        <v>37</v>
      </c>
      <c r="H1141">
        <v>468</v>
      </c>
      <c r="I1141">
        <v>4</v>
      </c>
      <c r="J1141">
        <v>434</v>
      </c>
      <c r="K1141">
        <v>76</v>
      </c>
      <c r="L1141">
        <v>29</v>
      </c>
      <c r="M1141">
        <v>15</v>
      </c>
      <c r="N1141">
        <v>80</v>
      </c>
      <c r="O1141">
        <v>342</v>
      </c>
      <c r="P1141">
        <v>517</v>
      </c>
      <c r="Q1141">
        <v>437</v>
      </c>
      <c r="R1141">
        <v>304</v>
      </c>
      <c r="S1141">
        <v>524</v>
      </c>
      <c r="T1141">
        <v>273</v>
      </c>
      <c r="U1141">
        <v>252</v>
      </c>
      <c r="V1141">
        <v>292</v>
      </c>
      <c r="W1141">
        <v>278</v>
      </c>
      <c r="X1141">
        <v>277</v>
      </c>
      <c r="Y1141">
        <v>528</v>
      </c>
      <c r="Z1141">
        <v>293</v>
      </c>
      <c r="AA1141" t="s">
        <v>174</v>
      </c>
      <c r="AB1141" t="s">
        <v>16</v>
      </c>
      <c r="AC1141" t="s">
        <v>168</v>
      </c>
      <c r="AD1141" t="s">
        <v>1473</v>
      </c>
    </row>
    <row r="1142" spans="1:30" x14ac:dyDescent="0.25">
      <c r="A1142" t="s">
        <v>1435</v>
      </c>
      <c r="B1142">
        <v>44986</v>
      </c>
      <c r="C1142">
        <v>44987</v>
      </c>
      <c r="D1142" t="s">
        <v>400</v>
      </c>
      <c r="E1142">
        <v>6587</v>
      </c>
      <c r="F1142">
        <v>319</v>
      </c>
      <c r="G1142">
        <v>31</v>
      </c>
      <c r="H1142">
        <v>180</v>
      </c>
      <c r="I1142">
        <v>0</v>
      </c>
      <c r="J1142">
        <v>94</v>
      </c>
      <c r="K1142">
        <v>5</v>
      </c>
      <c r="L1142">
        <v>2</v>
      </c>
      <c r="M1142">
        <v>10</v>
      </c>
      <c r="N1142">
        <v>20</v>
      </c>
      <c r="O1142">
        <v>170</v>
      </c>
      <c r="P1142">
        <v>197</v>
      </c>
      <c r="Q1142">
        <v>157</v>
      </c>
      <c r="R1142">
        <v>119</v>
      </c>
      <c r="S1142">
        <v>198</v>
      </c>
      <c r="T1142">
        <v>58</v>
      </c>
      <c r="U1142">
        <v>63</v>
      </c>
      <c r="V1142">
        <v>72</v>
      </c>
      <c r="W1142">
        <v>70</v>
      </c>
      <c r="X1142">
        <v>70</v>
      </c>
      <c r="Y1142">
        <v>198</v>
      </c>
      <c r="Z1142">
        <v>72</v>
      </c>
      <c r="AA1142" t="s">
        <v>401</v>
      </c>
      <c r="AB1142" t="s">
        <v>387</v>
      </c>
      <c r="AC1142" t="s">
        <v>389</v>
      </c>
      <c r="AD1142" t="s">
        <v>390</v>
      </c>
    </row>
    <row r="1143" spans="1:30" x14ac:dyDescent="0.25">
      <c r="A1143" t="s">
        <v>1435</v>
      </c>
      <c r="B1143">
        <v>44986</v>
      </c>
      <c r="C1143">
        <v>44987</v>
      </c>
      <c r="D1143" t="s">
        <v>437</v>
      </c>
      <c r="E1143">
        <v>9979</v>
      </c>
      <c r="F1143">
        <v>458</v>
      </c>
      <c r="G1143">
        <v>1</v>
      </c>
      <c r="H1143">
        <v>265</v>
      </c>
      <c r="I1143">
        <v>1</v>
      </c>
      <c r="J1143">
        <v>122</v>
      </c>
      <c r="K1143">
        <v>1</v>
      </c>
      <c r="L1143">
        <v>2</v>
      </c>
      <c r="M1143">
        <v>1</v>
      </c>
      <c r="N1143">
        <v>95</v>
      </c>
      <c r="O1143">
        <v>18</v>
      </c>
      <c r="P1143">
        <v>320</v>
      </c>
      <c r="Q1143">
        <v>233</v>
      </c>
      <c r="R1143">
        <v>206</v>
      </c>
      <c r="S1143">
        <v>322</v>
      </c>
      <c r="T1143">
        <v>94</v>
      </c>
      <c r="U1143">
        <v>92</v>
      </c>
      <c r="V1143">
        <v>105</v>
      </c>
      <c r="W1143">
        <v>102</v>
      </c>
      <c r="X1143">
        <v>101</v>
      </c>
      <c r="Y1143">
        <v>322</v>
      </c>
      <c r="Z1143">
        <v>105</v>
      </c>
      <c r="AA1143" t="s">
        <v>438</v>
      </c>
      <c r="AB1143" t="s">
        <v>387</v>
      </c>
      <c r="AC1143" t="s">
        <v>432</v>
      </c>
      <c r="AD1143" t="s">
        <v>433</v>
      </c>
    </row>
    <row r="1144" spans="1:30" x14ac:dyDescent="0.25">
      <c r="A1144" t="s">
        <v>1435</v>
      </c>
      <c r="B1144">
        <v>44986</v>
      </c>
      <c r="C1144">
        <v>44987</v>
      </c>
      <c r="D1144" t="s">
        <v>536</v>
      </c>
      <c r="E1144">
        <v>12362</v>
      </c>
      <c r="F1144">
        <v>579</v>
      </c>
      <c r="G1144">
        <v>0</v>
      </c>
      <c r="H1144">
        <v>338</v>
      </c>
      <c r="I1144">
        <v>1</v>
      </c>
      <c r="J1144">
        <v>222</v>
      </c>
      <c r="K1144">
        <v>4</v>
      </c>
      <c r="L1144">
        <v>4</v>
      </c>
      <c r="M1144">
        <v>4</v>
      </c>
      <c r="N1144">
        <v>59</v>
      </c>
      <c r="O1144">
        <v>138</v>
      </c>
      <c r="P1144">
        <v>342</v>
      </c>
      <c r="Q1144">
        <v>304</v>
      </c>
      <c r="R1144">
        <v>208</v>
      </c>
      <c r="S1144">
        <v>390</v>
      </c>
      <c r="T1144">
        <v>91</v>
      </c>
      <c r="U1144">
        <v>158</v>
      </c>
      <c r="V1144">
        <v>167</v>
      </c>
      <c r="W1144">
        <v>161</v>
      </c>
      <c r="X1144">
        <v>161</v>
      </c>
      <c r="Y1144">
        <v>392</v>
      </c>
      <c r="Z1144">
        <v>167</v>
      </c>
      <c r="AA1144" t="s">
        <v>537</v>
      </c>
      <c r="AB1144" t="s">
        <v>387</v>
      </c>
      <c r="AC1144" t="s">
        <v>508</v>
      </c>
      <c r="AD1144" t="s">
        <v>509</v>
      </c>
    </row>
    <row r="1145" spans="1:30" x14ac:dyDescent="0.25">
      <c r="A1145" t="s">
        <v>1435</v>
      </c>
      <c r="B1145">
        <v>44986</v>
      </c>
      <c r="C1145">
        <v>44987</v>
      </c>
      <c r="D1145" t="s">
        <v>471</v>
      </c>
      <c r="E1145">
        <v>6823</v>
      </c>
      <c r="F1145">
        <v>285</v>
      </c>
      <c r="G1145">
        <v>29</v>
      </c>
      <c r="H1145">
        <v>226</v>
      </c>
      <c r="I1145">
        <v>2</v>
      </c>
      <c r="J1145">
        <v>128</v>
      </c>
      <c r="K1145">
        <v>17</v>
      </c>
      <c r="L1145">
        <v>27</v>
      </c>
      <c r="M1145">
        <v>23</v>
      </c>
      <c r="N1145">
        <v>113</v>
      </c>
      <c r="O1145">
        <v>22</v>
      </c>
      <c r="P1145">
        <v>228</v>
      </c>
      <c r="Q1145">
        <v>139</v>
      </c>
      <c r="R1145">
        <v>93</v>
      </c>
      <c r="S1145">
        <v>228</v>
      </c>
      <c r="T1145">
        <v>114</v>
      </c>
      <c r="U1145">
        <v>91</v>
      </c>
      <c r="V1145">
        <v>114</v>
      </c>
      <c r="W1145">
        <v>108</v>
      </c>
      <c r="X1145">
        <v>99</v>
      </c>
      <c r="Y1145">
        <v>228</v>
      </c>
      <c r="Z1145">
        <v>114</v>
      </c>
      <c r="AA1145" t="s">
        <v>472</v>
      </c>
      <c r="AB1145" t="s">
        <v>387</v>
      </c>
      <c r="AC1145" t="s">
        <v>448</v>
      </c>
      <c r="AD1145" t="s">
        <v>449</v>
      </c>
    </row>
    <row r="1146" spans="1:30" x14ac:dyDescent="0.25">
      <c r="A1146" t="s">
        <v>1435</v>
      </c>
      <c r="B1146">
        <v>44986</v>
      </c>
      <c r="C1146">
        <v>44987</v>
      </c>
      <c r="D1146" t="s">
        <v>51</v>
      </c>
      <c r="E1146">
        <v>8726</v>
      </c>
      <c r="F1146">
        <v>383</v>
      </c>
      <c r="G1146">
        <v>5</v>
      </c>
      <c r="H1146">
        <v>205</v>
      </c>
      <c r="I1146">
        <v>3</v>
      </c>
      <c r="J1146">
        <v>201</v>
      </c>
      <c r="K1146">
        <v>40</v>
      </c>
      <c r="L1146">
        <v>29</v>
      </c>
      <c r="M1146">
        <v>11</v>
      </c>
      <c r="N1146">
        <v>43</v>
      </c>
      <c r="O1146">
        <v>159</v>
      </c>
      <c r="P1146">
        <v>205</v>
      </c>
      <c r="Q1146">
        <v>155</v>
      </c>
      <c r="R1146">
        <v>147</v>
      </c>
      <c r="S1146">
        <v>206</v>
      </c>
      <c r="T1146">
        <v>123</v>
      </c>
      <c r="U1146">
        <v>118</v>
      </c>
      <c r="V1146">
        <v>127</v>
      </c>
      <c r="W1146">
        <v>126</v>
      </c>
      <c r="X1146">
        <v>115</v>
      </c>
      <c r="Y1146">
        <v>208</v>
      </c>
      <c r="Z1146">
        <v>127</v>
      </c>
      <c r="AA1146" t="s">
        <v>52</v>
      </c>
      <c r="AB1146" t="s">
        <v>16</v>
      </c>
      <c r="AC1146" t="s">
        <v>41</v>
      </c>
      <c r="AD1146" t="s">
        <v>42</v>
      </c>
    </row>
    <row r="1147" spans="1:30" x14ac:dyDescent="0.25">
      <c r="A1147" t="s">
        <v>1435</v>
      </c>
      <c r="B1147">
        <v>44986</v>
      </c>
      <c r="C1147">
        <v>44987</v>
      </c>
      <c r="D1147" t="s">
        <v>88</v>
      </c>
      <c r="E1147">
        <v>11409</v>
      </c>
      <c r="F1147">
        <v>501</v>
      </c>
      <c r="G1147">
        <v>72</v>
      </c>
      <c r="H1147">
        <v>438</v>
      </c>
      <c r="I1147">
        <v>6</v>
      </c>
      <c r="J1147">
        <v>80</v>
      </c>
      <c r="K1147">
        <v>1</v>
      </c>
      <c r="L1147">
        <v>1</v>
      </c>
      <c r="M1147">
        <v>5</v>
      </c>
      <c r="N1147">
        <v>70</v>
      </c>
      <c r="O1147">
        <v>119</v>
      </c>
      <c r="P1147">
        <v>436</v>
      </c>
      <c r="Q1147">
        <v>359</v>
      </c>
      <c r="R1147">
        <v>230</v>
      </c>
      <c r="S1147">
        <v>465</v>
      </c>
      <c r="T1147">
        <v>66</v>
      </c>
      <c r="U1147">
        <v>68</v>
      </c>
      <c r="V1147">
        <v>70</v>
      </c>
      <c r="W1147">
        <v>69</v>
      </c>
      <c r="X1147">
        <v>67</v>
      </c>
      <c r="Y1147">
        <v>472</v>
      </c>
      <c r="Z1147">
        <v>70</v>
      </c>
      <c r="AA1147" t="s">
        <v>89</v>
      </c>
      <c r="AB1147" t="s">
        <v>16</v>
      </c>
      <c r="AC1147" t="s">
        <v>90</v>
      </c>
      <c r="AD1147" t="s">
        <v>91</v>
      </c>
    </row>
    <row r="1148" spans="1:30" x14ac:dyDescent="0.25">
      <c r="A1148" t="s">
        <v>1435</v>
      </c>
      <c r="B1148">
        <v>44986</v>
      </c>
      <c r="C1148">
        <v>44987</v>
      </c>
      <c r="D1148" t="s">
        <v>419</v>
      </c>
      <c r="E1148">
        <v>3301</v>
      </c>
      <c r="F1148">
        <v>104</v>
      </c>
      <c r="G1148">
        <v>7</v>
      </c>
      <c r="H1148">
        <v>98</v>
      </c>
      <c r="I1148">
        <v>0</v>
      </c>
      <c r="J1148">
        <v>53</v>
      </c>
      <c r="K1148">
        <v>18</v>
      </c>
      <c r="L1148">
        <v>4</v>
      </c>
      <c r="M1148">
        <v>6</v>
      </c>
      <c r="N1148">
        <v>51</v>
      </c>
      <c r="O1148">
        <v>42</v>
      </c>
      <c r="P1148">
        <v>98</v>
      </c>
      <c r="Q1148">
        <v>73</v>
      </c>
      <c r="R1148">
        <v>42</v>
      </c>
      <c r="S1148">
        <v>98</v>
      </c>
      <c r="T1148">
        <v>52</v>
      </c>
      <c r="U1148">
        <v>51</v>
      </c>
      <c r="V1148">
        <v>53</v>
      </c>
      <c r="W1148">
        <v>53</v>
      </c>
      <c r="X1148">
        <v>52</v>
      </c>
      <c r="Y1148">
        <v>98</v>
      </c>
      <c r="Z1148">
        <v>53</v>
      </c>
      <c r="AA1148" t="s">
        <v>420</v>
      </c>
      <c r="AB1148" t="s">
        <v>387</v>
      </c>
      <c r="AC1148" t="s">
        <v>389</v>
      </c>
      <c r="AD1148" t="s">
        <v>390</v>
      </c>
    </row>
    <row r="1149" spans="1:30" x14ac:dyDescent="0.25">
      <c r="A1149" t="s">
        <v>1435</v>
      </c>
      <c r="B1149">
        <v>44986</v>
      </c>
      <c r="C1149">
        <v>44987</v>
      </c>
      <c r="D1149" t="s">
        <v>490</v>
      </c>
      <c r="E1149">
        <v>14234</v>
      </c>
      <c r="F1149">
        <v>623</v>
      </c>
      <c r="G1149">
        <v>47</v>
      </c>
      <c r="H1149">
        <v>423</v>
      </c>
      <c r="I1149">
        <v>1</v>
      </c>
      <c r="J1149">
        <v>268</v>
      </c>
      <c r="K1149">
        <v>3</v>
      </c>
      <c r="L1149">
        <v>44</v>
      </c>
      <c r="M1149">
        <v>57</v>
      </c>
      <c r="N1149">
        <v>187</v>
      </c>
      <c r="O1149">
        <v>387</v>
      </c>
      <c r="P1149">
        <v>424</v>
      </c>
      <c r="Q1149">
        <v>280</v>
      </c>
      <c r="R1149">
        <v>297</v>
      </c>
      <c r="S1149">
        <v>424</v>
      </c>
      <c r="T1149">
        <v>191</v>
      </c>
      <c r="U1149">
        <v>161</v>
      </c>
      <c r="V1149">
        <v>193</v>
      </c>
      <c r="W1149">
        <v>179</v>
      </c>
      <c r="X1149">
        <v>187</v>
      </c>
      <c r="Y1149">
        <v>425</v>
      </c>
      <c r="Z1149">
        <v>193</v>
      </c>
      <c r="AA1149" t="s">
        <v>491</v>
      </c>
      <c r="AB1149" t="s">
        <v>387</v>
      </c>
      <c r="AC1149" t="s">
        <v>448</v>
      </c>
      <c r="AD1149" t="s">
        <v>449</v>
      </c>
    </row>
    <row r="1150" spans="1:30" x14ac:dyDescent="0.25">
      <c r="A1150" t="s">
        <v>1435</v>
      </c>
      <c r="B1150">
        <v>44986</v>
      </c>
      <c r="C1150">
        <v>44987</v>
      </c>
      <c r="D1150" t="s">
        <v>417</v>
      </c>
      <c r="E1150">
        <v>4323</v>
      </c>
      <c r="F1150">
        <v>197</v>
      </c>
      <c r="G1150">
        <v>128</v>
      </c>
      <c r="H1150">
        <v>158</v>
      </c>
      <c r="I1150">
        <v>0</v>
      </c>
      <c r="J1150">
        <v>71</v>
      </c>
      <c r="K1150">
        <v>17</v>
      </c>
      <c r="L1150">
        <v>42</v>
      </c>
      <c r="M1150">
        <v>64</v>
      </c>
      <c r="N1150">
        <v>68</v>
      </c>
      <c r="O1150">
        <v>146</v>
      </c>
      <c r="P1150">
        <v>158</v>
      </c>
      <c r="Q1150">
        <v>131</v>
      </c>
      <c r="R1150">
        <v>109</v>
      </c>
      <c r="S1150">
        <v>158</v>
      </c>
      <c r="T1150">
        <v>68</v>
      </c>
      <c r="U1150">
        <v>67</v>
      </c>
      <c r="V1150">
        <v>70</v>
      </c>
      <c r="W1150">
        <v>70</v>
      </c>
      <c r="X1150">
        <v>69</v>
      </c>
      <c r="Y1150">
        <v>158</v>
      </c>
      <c r="Z1150">
        <v>70</v>
      </c>
      <c r="AA1150" t="s">
        <v>418</v>
      </c>
      <c r="AB1150" t="s">
        <v>387</v>
      </c>
      <c r="AC1150" t="s">
        <v>389</v>
      </c>
      <c r="AD1150" t="s">
        <v>390</v>
      </c>
    </row>
    <row r="1151" spans="1:30" x14ac:dyDescent="0.25">
      <c r="A1151" t="s">
        <v>1435</v>
      </c>
      <c r="B1151">
        <v>44986</v>
      </c>
      <c r="C1151">
        <v>44987</v>
      </c>
      <c r="D1151" t="s">
        <v>506</v>
      </c>
      <c r="E1151">
        <v>3497</v>
      </c>
      <c r="F1151">
        <v>161</v>
      </c>
      <c r="G1151">
        <v>4</v>
      </c>
      <c r="H1151">
        <v>141</v>
      </c>
      <c r="I1151">
        <v>0</v>
      </c>
      <c r="J1151">
        <v>51</v>
      </c>
      <c r="K1151">
        <v>0</v>
      </c>
      <c r="L1151">
        <v>1</v>
      </c>
      <c r="M1151">
        <v>0</v>
      </c>
      <c r="N1151">
        <v>14</v>
      </c>
      <c r="O1151">
        <v>97</v>
      </c>
      <c r="P1151">
        <v>146</v>
      </c>
      <c r="Q1151">
        <v>108</v>
      </c>
      <c r="R1151">
        <v>82</v>
      </c>
      <c r="S1151">
        <v>146</v>
      </c>
      <c r="T1151">
        <v>48</v>
      </c>
      <c r="U1151">
        <v>45</v>
      </c>
      <c r="V1151">
        <v>49</v>
      </c>
      <c r="W1151">
        <v>47</v>
      </c>
      <c r="X1151">
        <v>48</v>
      </c>
      <c r="Y1151">
        <v>146</v>
      </c>
      <c r="Z1151">
        <v>49</v>
      </c>
      <c r="AA1151" t="s">
        <v>1456</v>
      </c>
      <c r="AB1151" t="s">
        <v>387</v>
      </c>
      <c r="AC1151" t="s">
        <v>508</v>
      </c>
      <c r="AD1151" t="s">
        <v>509</v>
      </c>
    </row>
    <row r="1152" spans="1:30" x14ac:dyDescent="0.25">
      <c r="A1152" t="s">
        <v>1435</v>
      </c>
      <c r="B1152">
        <v>44986</v>
      </c>
      <c r="C1152">
        <v>44987</v>
      </c>
      <c r="D1152" t="s">
        <v>132</v>
      </c>
      <c r="E1152">
        <v>5833</v>
      </c>
      <c r="F1152">
        <v>195</v>
      </c>
      <c r="G1152">
        <v>85</v>
      </c>
      <c r="H1152">
        <v>161</v>
      </c>
      <c r="I1152">
        <v>0</v>
      </c>
      <c r="J1152">
        <v>95</v>
      </c>
      <c r="K1152">
        <v>1</v>
      </c>
      <c r="L1152">
        <v>0</v>
      </c>
      <c r="M1152">
        <v>32</v>
      </c>
      <c r="N1152">
        <v>63</v>
      </c>
      <c r="O1152">
        <v>134</v>
      </c>
      <c r="P1152">
        <v>165</v>
      </c>
      <c r="Q1152">
        <v>144</v>
      </c>
      <c r="R1152">
        <v>120</v>
      </c>
      <c r="S1152">
        <v>165</v>
      </c>
      <c r="T1152">
        <v>77</v>
      </c>
      <c r="U1152">
        <v>80</v>
      </c>
      <c r="V1152">
        <v>83</v>
      </c>
      <c r="W1152">
        <v>81</v>
      </c>
      <c r="X1152">
        <v>81</v>
      </c>
      <c r="Y1152">
        <v>167</v>
      </c>
      <c r="Z1152">
        <v>84</v>
      </c>
      <c r="AA1152" t="s">
        <v>133</v>
      </c>
      <c r="AB1152" t="s">
        <v>16</v>
      </c>
      <c r="AC1152" t="s">
        <v>127</v>
      </c>
      <c r="AD1152" t="s">
        <v>128</v>
      </c>
    </row>
    <row r="1153" spans="1:30" x14ac:dyDescent="0.25">
      <c r="A1153" t="s">
        <v>1435</v>
      </c>
      <c r="B1153">
        <v>44986</v>
      </c>
      <c r="C1153">
        <v>44987</v>
      </c>
      <c r="D1153" t="s">
        <v>95</v>
      </c>
      <c r="E1153">
        <v>2111</v>
      </c>
      <c r="F1153">
        <v>75</v>
      </c>
      <c r="G1153">
        <v>30</v>
      </c>
      <c r="H1153">
        <v>39</v>
      </c>
      <c r="I1153">
        <v>0</v>
      </c>
      <c r="J1153">
        <v>26</v>
      </c>
      <c r="K1153">
        <v>2</v>
      </c>
      <c r="L1153">
        <v>6</v>
      </c>
      <c r="M1153">
        <v>12</v>
      </c>
      <c r="N1153">
        <v>13</v>
      </c>
      <c r="O1153">
        <v>39</v>
      </c>
      <c r="P1153">
        <v>39</v>
      </c>
      <c r="Q1153">
        <v>36</v>
      </c>
      <c r="R1153">
        <v>31</v>
      </c>
      <c r="S1153">
        <v>39</v>
      </c>
      <c r="T1153">
        <v>15</v>
      </c>
      <c r="U1153">
        <v>15</v>
      </c>
      <c r="V1153">
        <v>15</v>
      </c>
      <c r="W1153">
        <v>14</v>
      </c>
      <c r="X1153">
        <v>14</v>
      </c>
      <c r="Y1153">
        <v>40</v>
      </c>
      <c r="Z1153">
        <v>15</v>
      </c>
      <c r="AA1153" t="s">
        <v>96</v>
      </c>
      <c r="AB1153" t="s">
        <v>16</v>
      </c>
      <c r="AC1153" t="s">
        <v>69</v>
      </c>
      <c r="AD1153" t="s">
        <v>1583</v>
      </c>
    </row>
    <row r="1154" spans="1:30" x14ac:dyDescent="0.25">
      <c r="A1154" t="s">
        <v>1435</v>
      </c>
      <c r="B1154">
        <v>44986</v>
      </c>
      <c r="C1154">
        <v>44987</v>
      </c>
      <c r="D1154" t="s">
        <v>531</v>
      </c>
      <c r="E1154">
        <v>9618</v>
      </c>
      <c r="F1154">
        <v>371</v>
      </c>
      <c r="G1154">
        <v>44</v>
      </c>
      <c r="H1154">
        <v>253</v>
      </c>
      <c r="I1154">
        <v>0</v>
      </c>
      <c r="J1154">
        <v>143</v>
      </c>
      <c r="K1154">
        <v>27</v>
      </c>
      <c r="L1154">
        <v>37</v>
      </c>
      <c r="M1154">
        <v>35</v>
      </c>
      <c r="N1154">
        <v>113</v>
      </c>
      <c r="O1154">
        <v>167</v>
      </c>
      <c r="P1154">
        <v>256</v>
      </c>
      <c r="Q1154">
        <v>165</v>
      </c>
      <c r="R1154">
        <v>86</v>
      </c>
      <c r="S1154">
        <v>255</v>
      </c>
      <c r="T1154">
        <v>113</v>
      </c>
      <c r="U1154">
        <v>98</v>
      </c>
      <c r="V1154">
        <v>117</v>
      </c>
      <c r="W1154">
        <v>106</v>
      </c>
      <c r="X1154">
        <v>114</v>
      </c>
      <c r="Y1154">
        <v>257</v>
      </c>
      <c r="Z1154">
        <v>117</v>
      </c>
      <c r="AA1154" t="s">
        <v>1455</v>
      </c>
      <c r="AB1154" t="s">
        <v>387</v>
      </c>
      <c r="AC1154" t="s">
        <v>508</v>
      </c>
      <c r="AD1154" t="s">
        <v>509</v>
      </c>
    </row>
    <row r="1155" spans="1:30" x14ac:dyDescent="0.25">
      <c r="A1155" t="s">
        <v>1435</v>
      </c>
      <c r="B1155">
        <v>44986</v>
      </c>
      <c r="C1155">
        <v>44987</v>
      </c>
      <c r="D1155" t="s">
        <v>46</v>
      </c>
      <c r="E1155">
        <v>5130</v>
      </c>
      <c r="F1155">
        <v>201</v>
      </c>
      <c r="G1155">
        <v>1</v>
      </c>
      <c r="H1155">
        <v>183</v>
      </c>
      <c r="I1155">
        <v>1</v>
      </c>
      <c r="J1155">
        <v>99</v>
      </c>
      <c r="K1155">
        <v>40</v>
      </c>
      <c r="L1155">
        <v>5</v>
      </c>
      <c r="M1155">
        <v>0</v>
      </c>
      <c r="N1155">
        <v>15</v>
      </c>
      <c r="O1155">
        <v>161</v>
      </c>
      <c r="P1155">
        <v>187</v>
      </c>
      <c r="Q1155">
        <v>161</v>
      </c>
      <c r="R1155">
        <v>111</v>
      </c>
      <c r="S1155">
        <v>187</v>
      </c>
      <c r="T1155">
        <v>87</v>
      </c>
      <c r="U1155">
        <v>88</v>
      </c>
      <c r="V1155">
        <v>90</v>
      </c>
      <c r="W1155">
        <v>89</v>
      </c>
      <c r="X1155">
        <v>88</v>
      </c>
      <c r="Y1155">
        <v>187</v>
      </c>
      <c r="Z1155">
        <v>90</v>
      </c>
      <c r="AA1155" t="s">
        <v>47</v>
      </c>
      <c r="AB1155" t="s">
        <v>16</v>
      </c>
      <c r="AC1155" t="s">
        <v>41</v>
      </c>
      <c r="AD1155" t="s">
        <v>42</v>
      </c>
    </row>
    <row r="1156" spans="1:30" x14ac:dyDescent="0.25">
      <c r="A1156" t="s">
        <v>1435</v>
      </c>
      <c r="B1156">
        <v>44986</v>
      </c>
      <c r="C1156">
        <v>44987</v>
      </c>
      <c r="D1156" t="s">
        <v>24</v>
      </c>
      <c r="E1156">
        <v>6587</v>
      </c>
      <c r="F1156">
        <v>216</v>
      </c>
      <c r="G1156">
        <v>87</v>
      </c>
      <c r="H1156">
        <v>177</v>
      </c>
      <c r="I1156">
        <v>57</v>
      </c>
      <c r="J1156">
        <v>120</v>
      </c>
      <c r="K1156">
        <v>11</v>
      </c>
      <c r="L1156">
        <v>38</v>
      </c>
      <c r="M1156">
        <v>64</v>
      </c>
      <c r="N1156">
        <v>72</v>
      </c>
      <c r="O1156">
        <v>121</v>
      </c>
      <c r="P1156">
        <v>183</v>
      </c>
      <c r="Q1156">
        <v>161</v>
      </c>
      <c r="R1156">
        <v>109</v>
      </c>
      <c r="S1156">
        <v>184</v>
      </c>
      <c r="T1156">
        <v>85</v>
      </c>
      <c r="U1156">
        <v>95</v>
      </c>
      <c r="V1156">
        <v>102</v>
      </c>
      <c r="W1156">
        <v>102</v>
      </c>
      <c r="X1156">
        <v>101</v>
      </c>
      <c r="Y1156">
        <v>184</v>
      </c>
      <c r="Z1156">
        <v>102</v>
      </c>
      <c r="AA1156" t="s">
        <v>25</v>
      </c>
      <c r="AB1156" t="s">
        <v>16</v>
      </c>
      <c r="AC1156" t="s">
        <v>18</v>
      </c>
      <c r="AD1156" t="s">
        <v>19</v>
      </c>
    </row>
    <row r="1157" spans="1:30" x14ac:dyDescent="0.25">
      <c r="A1157" t="s">
        <v>1435</v>
      </c>
      <c r="B1157">
        <v>44986</v>
      </c>
      <c r="C1157">
        <v>44987</v>
      </c>
      <c r="D1157" t="s">
        <v>566</v>
      </c>
      <c r="E1157">
        <v>12509</v>
      </c>
      <c r="F1157">
        <v>597</v>
      </c>
      <c r="G1157">
        <v>35</v>
      </c>
      <c r="H1157">
        <v>390</v>
      </c>
      <c r="I1157">
        <v>2</v>
      </c>
      <c r="J1157">
        <v>173</v>
      </c>
      <c r="K1157">
        <v>18</v>
      </c>
      <c r="L1157">
        <v>80</v>
      </c>
      <c r="M1157">
        <v>36</v>
      </c>
      <c r="N1157">
        <v>9</v>
      </c>
      <c r="O1157">
        <v>304</v>
      </c>
      <c r="P1157">
        <v>383</v>
      </c>
      <c r="Q1157">
        <v>333</v>
      </c>
      <c r="R1157">
        <v>208</v>
      </c>
      <c r="S1157">
        <v>387</v>
      </c>
      <c r="T1157">
        <v>82</v>
      </c>
      <c r="U1157">
        <v>149</v>
      </c>
      <c r="V1157">
        <v>107</v>
      </c>
      <c r="W1157">
        <v>165</v>
      </c>
      <c r="X1157">
        <v>125</v>
      </c>
      <c r="Y1157">
        <v>392</v>
      </c>
      <c r="Z1157">
        <v>166</v>
      </c>
      <c r="AA1157" t="s">
        <v>567</v>
      </c>
      <c r="AB1157" t="s">
        <v>387</v>
      </c>
      <c r="AC1157" t="s">
        <v>508</v>
      </c>
      <c r="AD1157" t="s">
        <v>509</v>
      </c>
    </row>
    <row r="1158" spans="1:30" x14ac:dyDescent="0.25">
      <c r="A1158" t="s">
        <v>1435</v>
      </c>
      <c r="B1158">
        <v>44986</v>
      </c>
      <c r="C1158">
        <v>44987</v>
      </c>
      <c r="D1158" t="s">
        <v>475</v>
      </c>
      <c r="E1158">
        <v>11049</v>
      </c>
      <c r="F1158">
        <v>489</v>
      </c>
      <c r="G1158">
        <v>23</v>
      </c>
      <c r="H1158">
        <v>189</v>
      </c>
      <c r="I1158">
        <v>0</v>
      </c>
      <c r="J1158">
        <v>171</v>
      </c>
      <c r="K1158">
        <v>5</v>
      </c>
      <c r="L1158">
        <v>2</v>
      </c>
      <c r="M1158">
        <v>4</v>
      </c>
      <c r="N1158">
        <v>21</v>
      </c>
      <c r="O1158">
        <v>173</v>
      </c>
      <c r="P1158">
        <v>199</v>
      </c>
      <c r="Q1158">
        <v>172</v>
      </c>
      <c r="R1158">
        <v>129</v>
      </c>
      <c r="S1158">
        <v>199</v>
      </c>
      <c r="T1158">
        <v>88</v>
      </c>
      <c r="U1158">
        <v>82</v>
      </c>
      <c r="V1158">
        <v>89</v>
      </c>
      <c r="W1158">
        <v>90</v>
      </c>
      <c r="X1158">
        <v>87</v>
      </c>
      <c r="Y1158">
        <v>199</v>
      </c>
      <c r="Z1158">
        <v>91</v>
      </c>
      <c r="AA1158" t="s">
        <v>476</v>
      </c>
      <c r="AB1158" t="s">
        <v>387</v>
      </c>
      <c r="AC1158" t="s">
        <v>448</v>
      </c>
      <c r="AD1158" t="s">
        <v>449</v>
      </c>
    </row>
    <row r="1159" spans="1:30" x14ac:dyDescent="0.25">
      <c r="A1159" t="s">
        <v>1435</v>
      </c>
      <c r="B1159">
        <v>44986</v>
      </c>
      <c r="C1159">
        <v>44987</v>
      </c>
      <c r="D1159" t="s">
        <v>14</v>
      </c>
      <c r="E1159">
        <v>5980</v>
      </c>
      <c r="F1159">
        <v>184</v>
      </c>
      <c r="G1159">
        <v>122</v>
      </c>
      <c r="H1159">
        <v>150</v>
      </c>
      <c r="I1159">
        <v>0</v>
      </c>
      <c r="J1159">
        <v>67</v>
      </c>
      <c r="K1159">
        <v>34</v>
      </c>
      <c r="L1159">
        <v>16</v>
      </c>
      <c r="M1159">
        <v>60</v>
      </c>
      <c r="N1159">
        <v>61</v>
      </c>
      <c r="O1159">
        <v>133</v>
      </c>
      <c r="P1159">
        <v>149</v>
      </c>
      <c r="Q1159">
        <v>125</v>
      </c>
      <c r="R1159">
        <v>55</v>
      </c>
      <c r="S1159">
        <v>150</v>
      </c>
      <c r="T1159">
        <v>61</v>
      </c>
      <c r="U1159">
        <v>59</v>
      </c>
      <c r="V1159">
        <v>61</v>
      </c>
      <c r="W1159">
        <v>55</v>
      </c>
      <c r="X1159">
        <v>45</v>
      </c>
      <c r="Y1159">
        <v>150</v>
      </c>
      <c r="Z1159">
        <v>61</v>
      </c>
      <c r="AA1159" t="s">
        <v>15</v>
      </c>
      <c r="AB1159" t="s">
        <v>16</v>
      </c>
      <c r="AC1159" t="s">
        <v>90</v>
      </c>
      <c r="AD1159" t="s">
        <v>91</v>
      </c>
    </row>
    <row r="1160" spans="1:30" x14ac:dyDescent="0.25">
      <c r="A1160" t="s">
        <v>1435</v>
      </c>
      <c r="B1160">
        <v>44986</v>
      </c>
      <c r="C1160">
        <v>44987</v>
      </c>
      <c r="D1160" t="s">
        <v>519</v>
      </c>
      <c r="E1160">
        <v>6636</v>
      </c>
      <c r="F1160">
        <v>314</v>
      </c>
      <c r="G1160">
        <v>101</v>
      </c>
      <c r="H1160">
        <v>228</v>
      </c>
      <c r="I1160">
        <v>3</v>
      </c>
      <c r="J1160">
        <v>74</v>
      </c>
      <c r="K1160">
        <v>13</v>
      </c>
      <c r="L1160">
        <v>26</v>
      </c>
      <c r="M1160">
        <v>33</v>
      </c>
      <c r="N1160">
        <v>57</v>
      </c>
      <c r="O1160">
        <v>167</v>
      </c>
      <c r="P1160">
        <v>229</v>
      </c>
      <c r="Q1160">
        <v>189</v>
      </c>
      <c r="R1160">
        <v>134</v>
      </c>
      <c r="S1160">
        <v>229</v>
      </c>
      <c r="T1160">
        <v>59</v>
      </c>
      <c r="U1160">
        <v>55</v>
      </c>
      <c r="V1160">
        <v>60</v>
      </c>
      <c r="W1160">
        <v>58</v>
      </c>
      <c r="X1160">
        <v>57</v>
      </c>
      <c r="Y1160">
        <v>230</v>
      </c>
      <c r="Z1160">
        <v>60</v>
      </c>
      <c r="AA1160" t="s">
        <v>520</v>
      </c>
      <c r="AB1160" t="s">
        <v>387</v>
      </c>
      <c r="AC1160" t="s">
        <v>508</v>
      </c>
      <c r="AD1160" t="s">
        <v>509</v>
      </c>
    </row>
    <row r="1161" spans="1:30" x14ac:dyDescent="0.25">
      <c r="A1161" t="s">
        <v>1435</v>
      </c>
      <c r="B1161">
        <v>44986</v>
      </c>
      <c r="C1161">
        <v>44987</v>
      </c>
      <c r="D1161" t="s">
        <v>39</v>
      </c>
      <c r="E1161">
        <v>5923</v>
      </c>
      <c r="F1161">
        <v>257</v>
      </c>
      <c r="G1161">
        <v>149</v>
      </c>
      <c r="H1161">
        <v>167</v>
      </c>
      <c r="I1161">
        <v>6</v>
      </c>
      <c r="J1161">
        <v>69</v>
      </c>
      <c r="K1161">
        <v>40</v>
      </c>
      <c r="L1161">
        <v>12</v>
      </c>
      <c r="M1161">
        <v>55</v>
      </c>
      <c r="N1161">
        <v>56</v>
      </c>
      <c r="O1161">
        <v>165</v>
      </c>
      <c r="P1161">
        <v>169</v>
      </c>
      <c r="Q1161">
        <v>141</v>
      </c>
      <c r="R1161">
        <v>85</v>
      </c>
      <c r="S1161">
        <v>169</v>
      </c>
      <c r="T1161">
        <v>56</v>
      </c>
      <c r="U1161">
        <v>52</v>
      </c>
      <c r="V1161">
        <v>56</v>
      </c>
      <c r="W1161">
        <v>54</v>
      </c>
      <c r="X1161">
        <v>56</v>
      </c>
      <c r="Y1161">
        <v>169</v>
      </c>
      <c r="Z1161">
        <v>56</v>
      </c>
      <c r="AA1161" t="s">
        <v>40</v>
      </c>
      <c r="AB1161" t="s">
        <v>16</v>
      </c>
      <c r="AC1161" t="s">
        <v>41</v>
      </c>
      <c r="AD1161" t="s">
        <v>42</v>
      </c>
    </row>
    <row r="1162" spans="1:30" x14ac:dyDescent="0.25">
      <c r="A1162" t="s">
        <v>1435</v>
      </c>
      <c r="B1162">
        <v>44986</v>
      </c>
      <c r="C1162">
        <v>44987</v>
      </c>
      <c r="D1162" t="s">
        <v>525</v>
      </c>
      <c r="E1162">
        <v>13598</v>
      </c>
      <c r="F1162">
        <v>629</v>
      </c>
      <c r="G1162">
        <v>12</v>
      </c>
      <c r="H1162">
        <v>364</v>
      </c>
      <c r="I1162">
        <v>0</v>
      </c>
      <c r="J1162">
        <v>263</v>
      </c>
      <c r="K1162">
        <v>17</v>
      </c>
      <c r="L1162">
        <v>15</v>
      </c>
      <c r="M1162">
        <v>55</v>
      </c>
      <c r="N1162">
        <v>208</v>
      </c>
      <c r="O1162">
        <v>299</v>
      </c>
      <c r="P1162">
        <v>363</v>
      </c>
      <c r="Q1162">
        <v>289</v>
      </c>
      <c r="R1162">
        <v>255</v>
      </c>
      <c r="S1162">
        <v>363</v>
      </c>
      <c r="T1162">
        <v>209</v>
      </c>
      <c r="U1162">
        <v>184</v>
      </c>
      <c r="V1162">
        <v>211</v>
      </c>
      <c r="W1162">
        <v>207</v>
      </c>
      <c r="X1162">
        <v>203</v>
      </c>
      <c r="Y1162">
        <v>364</v>
      </c>
      <c r="Z1162">
        <v>211</v>
      </c>
      <c r="AA1162" t="s">
        <v>526</v>
      </c>
      <c r="AB1162" t="s">
        <v>387</v>
      </c>
      <c r="AC1162" t="s">
        <v>508</v>
      </c>
      <c r="AD1162" t="s">
        <v>509</v>
      </c>
    </row>
    <row r="1163" spans="1:30" x14ac:dyDescent="0.25">
      <c r="A1163" t="s">
        <v>1435</v>
      </c>
      <c r="B1163">
        <v>44986</v>
      </c>
      <c r="C1163">
        <v>44987</v>
      </c>
      <c r="D1163" t="s">
        <v>125</v>
      </c>
      <c r="E1163">
        <v>3925</v>
      </c>
      <c r="F1163">
        <v>132</v>
      </c>
      <c r="G1163">
        <v>93</v>
      </c>
      <c r="H1163">
        <v>101</v>
      </c>
      <c r="I1163">
        <v>1</v>
      </c>
      <c r="J1163">
        <v>102</v>
      </c>
      <c r="K1163">
        <v>2</v>
      </c>
      <c r="L1163">
        <v>1</v>
      </c>
      <c r="M1163">
        <v>88</v>
      </c>
      <c r="N1163">
        <v>80</v>
      </c>
      <c r="O1163">
        <v>67</v>
      </c>
      <c r="P1163">
        <v>101</v>
      </c>
      <c r="Q1163">
        <v>95</v>
      </c>
      <c r="R1163">
        <v>64</v>
      </c>
      <c r="S1163">
        <v>101</v>
      </c>
      <c r="T1163">
        <v>90</v>
      </c>
      <c r="U1163">
        <v>85</v>
      </c>
      <c r="V1163">
        <v>88</v>
      </c>
      <c r="W1163">
        <v>81</v>
      </c>
      <c r="X1163">
        <v>74</v>
      </c>
      <c r="Y1163">
        <v>103</v>
      </c>
      <c r="Z1163">
        <v>90</v>
      </c>
      <c r="AA1163" t="s">
        <v>126</v>
      </c>
      <c r="AB1163" t="s">
        <v>16</v>
      </c>
      <c r="AC1163" t="s">
        <v>127</v>
      </c>
      <c r="AD1163" t="s">
        <v>128</v>
      </c>
    </row>
    <row r="1164" spans="1:30" x14ac:dyDescent="0.25">
      <c r="A1164" t="s">
        <v>1435</v>
      </c>
      <c r="B1164">
        <v>44986</v>
      </c>
      <c r="C1164">
        <v>44987</v>
      </c>
      <c r="D1164" t="s">
        <v>430</v>
      </c>
      <c r="E1164">
        <v>17343</v>
      </c>
      <c r="F1164">
        <v>661</v>
      </c>
      <c r="G1164">
        <v>7</v>
      </c>
      <c r="H1164">
        <v>425</v>
      </c>
      <c r="I1164">
        <v>1</v>
      </c>
      <c r="J1164">
        <v>196</v>
      </c>
      <c r="K1164">
        <v>21</v>
      </c>
      <c r="L1164">
        <v>60</v>
      </c>
      <c r="M1164">
        <v>45</v>
      </c>
      <c r="N1164">
        <v>113</v>
      </c>
      <c r="O1164">
        <v>153</v>
      </c>
      <c r="P1164">
        <v>442</v>
      </c>
      <c r="Q1164">
        <v>269</v>
      </c>
      <c r="R1164">
        <v>178</v>
      </c>
      <c r="S1164">
        <v>445</v>
      </c>
      <c r="T1164">
        <v>139</v>
      </c>
      <c r="U1164">
        <v>125</v>
      </c>
      <c r="V1164">
        <v>140</v>
      </c>
      <c r="W1164">
        <v>116</v>
      </c>
      <c r="X1164">
        <v>137</v>
      </c>
      <c r="Y1164">
        <v>445</v>
      </c>
      <c r="Z1164">
        <v>140</v>
      </c>
      <c r="AA1164" t="s">
        <v>431</v>
      </c>
      <c r="AB1164" t="s">
        <v>387</v>
      </c>
      <c r="AC1164" t="s">
        <v>432</v>
      </c>
      <c r="AD1164" t="s">
        <v>433</v>
      </c>
    </row>
    <row r="1165" spans="1:30" x14ac:dyDescent="0.25">
      <c r="A1165" t="s">
        <v>1435</v>
      </c>
      <c r="B1165">
        <v>44986</v>
      </c>
      <c r="C1165">
        <v>44987</v>
      </c>
      <c r="D1165" t="s">
        <v>469</v>
      </c>
      <c r="E1165">
        <v>7380</v>
      </c>
      <c r="F1165">
        <v>344</v>
      </c>
      <c r="G1165">
        <v>168</v>
      </c>
      <c r="H1165">
        <v>318</v>
      </c>
      <c r="I1165">
        <v>0</v>
      </c>
      <c r="J1165">
        <v>171</v>
      </c>
      <c r="K1165">
        <v>0</v>
      </c>
      <c r="L1165">
        <v>96</v>
      </c>
      <c r="M1165">
        <v>95</v>
      </c>
      <c r="N1165">
        <v>107</v>
      </c>
      <c r="O1165">
        <v>122</v>
      </c>
      <c r="P1165">
        <v>318</v>
      </c>
      <c r="Q1165">
        <v>212</v>
      </c>
      <c r="R1165">
        <v>168</v>
      </c>
      <c r="S1165">
        <v>316</v>
      </c>
      <c r="T1165">
        <v>157</v>
      </c>
      <c r="U1165">
        <v>129</v>
      </c>
      <c r="V1165">
        <v>162</v>
      </c>
      <c r="W1165">
        <v>160</v>
      </c>
      <c r="X1165">
        <v>160</v>
      </c>
      <c r="Y1165">
        <v>318</v>
      </c>
      <c r="Z1165">
        <v>162</v>
      </c>
      <c r="AA1165" t="s">
        <v>470</v>
      </c>
      <c r="AB1165" t="s">
        <v>387</v>
      </c>
      <c r="AC1165" t="s">
        <v>448</v>
      </c>
      <c r="AD1165" t="s">
        <v>449</v>
      </c>
    </row>
    <row r="1166" spans="1:30" x14ac:dyDescent="0.25">
      <c r="A1166" t="s">
        <v>1435</v>
      </c>
      <c r="B1166">
        <v>44986</v>
      </c>
      <c r="C1166">
        <v>44987</v>
      </c>
      <c r="D1166" t="s">
        <v>442</v>
      </c>
      <c r="E1166">
        <v>20462</v>
      </c>
      <c r="F1166">
        <v>848</v>
      </c>
      <c r="G1166">
        <v>53</v>
      </c>
      <c r="H1166">
        <v>521</v>
      </c>
      <c r="I1166">
        <v>5</v>
      </c>
      <c r="J1166">
        <v>270</v>
      </c>
      <c r="K1166">
        <v>42</v>
      </c>
      <c r="L1166">
        <v>62</v>
      </c>
      <c r="M1166">
        <v>22</v>
      </c>
      <c r="N1166">
        <v>191</v>
      </c>
      <c r="O1166">
        <v>402</v>
      </c>
      <c r="P1166">
        <v>517</v>
      </c>
      <c r="Q1166">
        <v>510</v>
      </c>
      <c r="R1166">
        <v>284</v>
      </c>
      <c r="S1166">
        <v>525</v>
      </c>
      <c r="T1166">
        <v>193</v>
      </c>
      <c r="U1166">
        <v>189</v>
      </c>
      <c r="V1166">
        <v>200</v>
      </c>
      <c r="W1166">
        <v>193</v>
      </c>
      <c r="X1166">
        <v>194</v>
      </c>
      <c r="Y1166">
        <v>528</v>
      </c>
      <c r="Z1166">
        <v>202</v>
      </c>
      <c r="AA1166" t="s">
        <v>443</v>
      </c>
      <c r="AB1166" t="s">
        <v>387</v>
      </c>
      <c r="AC1166" t="s">
        <v>432</v>
      </c>
      <c r="AD1166" t="s">
        <v>433</v>
      </c>
    </row>
    <row r="1167" spans="1:30" x14ac:dyDescent="0.25">
      <c r="A1167" t="s">
        <v>1435</v>
      </c>
      <c r="B1167">
        <v>44986</v>
      </c>
      <c r="C1167">
        <v>44987</v>
      </c>
      <c r="D1167" t="s">
        <v>451</v>
      </c>
      <c r="E1167">
        <v>8227</v>
      </c>
      <c r="F1167">
        <v>377</v>
      </c>
      <c r="G1167">
        <v>0</v>
      </c>
      <c r="H1167">
        <v>166</v>
      </c>
      <c r="I1167">
        <v>0</v>
      </c>
      <c r="J1167">
        <v>264</v>
      </c>
      <c r="K1167">
        <v>1</v>
      </c>
      <c r="L1167">
        <v>3</v>
      </c>
      <c r="M1167">
        <v>0</v>
      </c>
      <c r="N1167">
        <v>5</v>
      </c>
      <c r="O1167">
        <v>12</v>
      </c>
      <c r="P1167">
        <v>241</v>
      </c>
      <c r="Q1167">
        <v>94</v>
      </c>
      <c r="R1167">
        <v>96</v>
      </c>
      <c r="S1167">
        <v>240</v>
      </c>
      <c r="T1167">
        <v>156</v>
      </c>
      <c r="U1167">
        <v>127</v>
      </c>
      <c r="V1167">
        <v>188</v>
      </c>
      <c r="W1167">
        <v>172</v>
      </c>
      <c r="X1167">
        <v>184</v>
      </c>
      <c r="Y1167">
        <v>244</v>
      </c>
      <c r="Z1167">
        <v>188</v>
      </c>
      <c r="AA1167" t="s">
        <v>452</v>
      </c>
      <c r="AB1167" t="s">
        <v>387</v>
      </c>
      <c r="AC1167" t="s">
        <v>448</v>
      </c>
      <c r="AD1167" t="s">
        <v>449</v>
      </c>
    </row>
    <row r="1168" spans="1:30" x14ac:dyDescent="0.25">
      <c r="A1168" t="s">
        <v>1435</v>
      </c>
      <c r="B1168">
        <v>44986</v>
      </c>
      <c r="C1168">
        <v>44987</v>
      </c>
      <c r="D1168" t="s">
        <v>385</v>
      </c>
      <c r="E1168">
        <v>9995</v>
      </c>
      <c r="F1168">
        <v>465</v>
      </c>
      <c r="G1168">
        <v>15</v>
      </c>
      <c r="H1168">
        <v>281</v>
      </c>
      <c r="I1168">
        <v>3</v>
      </c>
      <c r="J1168">
        <v>181</v>
      </c>
      <c r="K1168">
        <v>4</v>
      </c>
      <c r="L1168">
        <v>1</v>
      </c>
      <c r="M1168">
        <v>5</v>
      </c>
      <c r="N1168">
        <v>44</v>
      </c>
      <c r="O1168">
        <v>178</v>
      </c>
      <c r="P1168">
        <v>286</v>
      </c>
      <c r="Q1168">
        <v>231</v>
      </c>
      <c r="R1168">
        <v>139</v>
      </c>
      <c r="S1168">
        <v>290</v>
      </c>
      <c r="T1168">
        <v>89</v>
      </c>
      <c r="U1168">
        <v>80</v>
      </c>
      <c r="V1168">
        <v>100</v>
      </c>
      <c r="W1168">
        <v>95</v>
      </c>
      <c r="X1168">
        <v>98</v>
      </c>
      <c r="Y1168">
        <v>290</v>
      </c>
      <c r="Z1168">
        <v>100</v>
      </c>
      <c r="AA1168" t="s">
        <v>386</v>
      </c>
      <c r="AB1168" t="s">
        <v>387</v>
      </c>
      <c r="AC1168" t="s">
        <v>389</v>
      </c>
      <c r="AD1168" t="s">
        <v>390</v>
      </c>
    </row>
    <row r="1169" spans="1:30" x14ac:dyDescent="0.25">
      <c r="A1169" t="s">
        <v>1435</v>
      </c>
      <c r="B1169">
        <v>44986</v>
      </c>
      <c r="C1169">
        <v>44987</v>
      </c>
      <c r="D1169" t="s">
        <v>78</v>
      </c>
      <c r="E1169">
        <v>7382</v>
      </c>
      <c r="F1169">
        <v>286</v>
      </c>
      <c r="G1169">
        <v>0</v>
      </c>
      <c r="H1169">
        <v>226</v>
      </c>
      <c r="I1169">
        <v>1</v>
      </c>
      <c r="J1169">
        <v>43</v>
      </c>
      <c r="K1169">
        <v>2</v>
      </c>
      <c r="L1169">
        <v>2</v>
      </c>
      <c r="M1169">
        <v>0</v>
      </c>
      <c r="N1169">
        <v>38</v>
      </c>
      <c r="O1169">
        <v>85</v>
      </c>
      <c r="P1169">
        <v>226</v>
      </c>
      <c r="Q1169">
        <v>195</v>
      </c>
      <c r="R1169">
        <v>102</v>
      </c>
      <c r="S1169">
        <v>229</v>
      </c>
      <c r="T1169">
        <v>38</v>
      </c>
      <c r="U1169">
        <v>38</v>
      </c>
      <c r="V1169">
        <v>38</v>
      </c>
      <c r="W1169">
        <v>38</v>
      </c>
      <c r="X1169">
        <v>37</v>
      </c>
      <c r="Y1169">
        <v>229</v>
      </c>
      <c r="Z1169">
        <v>39</v>
      </c>
      <c r="AA1169" t="s">
        <v>79</v>
      </c>
      <c r="AB1169" t="s">
        <v>16</v>
      </c>
      <c r="AC1169" t="s">
        <v>69</v>
      </c>
      <c r="AD1169" t="s">
        <v>1583</v>
      </c>
    </row>
    <row r="1170" spans="1:30" x14ac:dyDescent="0.25">
      <c r="A1170" t="s">
        <v>1435</v>
      </c>
      <c r="B1170">
        <v>44986</v>
      </c>
      <c r="C1170">
        <v>44987</v>
      </c>
      <c r="D1170" t="s">
        <v>546</v>
      </c>
      <c r="E1170">
        <v>5804</v>
      </c>
      <c r="F1170">
        <v>194</v>
      </c>
      <c r="G1170">
        <v>1</v>
      </c>
      <c r="H1170">
        <v>110</v>
      </c>
      <c r="I1170">
        <v>0</v>
      </c>
      <c r="J1170">
        <v>85</v>
      </c>
      <c r="K1170">
        <v>7</v>
      </c>
      <c r="L1170">
        <v>0</v>
      </c>
      <c r="M1170">
        <v>1</v>
      </c>
      <c r="N1170">
        <v>30</v>
      </c>
      <c r="O1170">
        <v>83</v>
      </c>
      <c r="P1170">
        <v>121</v>
      </c>
      <c r="Q1170">
        <v>113</v>
      </c>
      <c r="R1170">
        <v>87</v>
      </c>
      <c r="S1170">
        <v>157</v>
      </c>
      <c r="T1170">
        <v>59</v>
      </c>
      <c r="U1170">
        <v>61</v>
      </c>
      <c r="V1170">
        <v>69</v>
      </c>
      <c r="W1170">
        <v>62</v>
      </c>
      <c r="X1170">
        <v>67</v>
      </c>
      <c r="Y1170">
        <v>159</v>
      </c>
      <c r="Z1170">
        <v>69</v>
      </c>
      <c r="AA1170" t="s">
        <v>1476</v>
      </c>
      <c r="AB1170" t="s">
        <v>387</v>
      </c>
      <c r="AC1170" t="s">
        <v>508</v>
      </c>
      <c r="AD1170" t="s">
        <v>509</v>
      </c>
    </row>
    <row r="1171" spans="1:30" x14ac:dyDescent="0.25">
      <c r="A1171" t="s">
        <v>1435</v>
      </c>
      <c r="B1171">
        <v>44986</v>
      </c>
      <c r="C1171">
        <v>44987</v>
      </c>
      <c r="D1171" t="s">
        <v>496</v>
      </c>
      <c r="E1171">
        <v>7186</v>
      </c>
      <c r="F1171">
        <v>344</v>
      </c>
      <c r="G1171">
        <v>1</v>
      </c>
      <c r="H1171">
        <v>191</v>
      </c>
      <c r="I1171">
        <v>15</v>
      </c>
      <c r="J1171">
        <v>154</v>
      </c>
      <c r="K1171">
        <v>5</v>
      </c>
      <c r="L1171">
        <v>0</v>
      </c>
      <c r="M1171">
        <v>1</v>
      </c>
      <c r="N1171">
        <v>15</v>
      </c>
      <c r="O1171">
        <v>14</v>
      </c>
      <c r="P1171">
        <v>186</v>
      </c>
      <c r="Q1171">
        <v>131</v>
      </c>
      <c r="R1171">
        <v>95</v>
      </c>
      <c r="S1171">
        <v>193</v>
      </c>
      <c r="T1171">
        <v>92</v>
      </c>
      <c r="U1171">
        <v>90</v>
      </c>
      <c r="V1171">
        <v>99</v>
      </c>
      <c r="W1171">
        <v>94</v>
      </c>
      <c r="X1171">
        <v>97</v>
      </c>
      <c r="Y1171">
        <v>194</v>
      </c>
      <c r="Z1171">
        <v>99</v>
      </c>
      <c r="AA1171" t="s">
        <v>497</v>
      </c>
      <c r="AB1171" t="s">
        <v>387</v>
      </c>
      <c r="AC1171" t="s">
        <v>448</v>
      </c>
      <c r="AD1171" t="s">
        <v>449</v>
      </c>
    </row>
    <row r="1172" spans="1:30" x14ac:dyDescent="0.25">
      <c r="A1172" t="s">
        <v>1435</v>
      </c>
      <c r="B1172">
        <v>44986</v>
      </c>
      <c r="C1172">
        <v>44987</v>
      </c>
      <c r="D1172" t="s">
        <v>542</v>
      </c>
      <c r="E1172">
        <v>3806</v>
      </c>
      <c r="F1172">
        <v>113</v>
      </c>
      <c r="G1172">
        <v>3</v>
      </c>
      <c r="H1172">
        <v>94</v>
      </c>
      <c r="I1172">
        <v>0</v>
      </c>
      <c r="J1172">
        <v>80</v>
      </c>
      <c r="K1172">
        <v>14</v>
      </c>
      <c r="L1172">
        <v>25</v>
      </c>
      <c r="M1172">
        <v>1</v>
      </c>
      <c r="N1172">
        <v>72</v>
      </c>
      <c r="O1172">
        <v>55</v>
      </c>
      <c r="P1172">
        <v>94</v>
      </c>
      <c r="Q1172">
        <v>69</v>
      </c>
      <c r="R1172">
        <v>47</v>
      </c>
      <c r="S1172">
        <v>92</v>
      </c>
      <c r="T1172">
        <v>72</v>
      </c>
      <c r="U1172">
        <v>65</v>
      </c>
      <c r="V1172">
        <v>72</v>
      </c>
      <c r="W1172">
        <v>65</v>
      </c>
      <c r="X1172">
        <v>68</v>
      </c>
      <c r="Y1172">
        <v>94</v>
      </c>
      <c r="Z1172">
        <v>72</v>
      </c>
      <c r="AA1172" t="s">
        <v>1475</v>
      </c>
      <c r="AB1172" t="s">
        <v>387</v>
      </c>
      <c r="AC1172" t="s">
        <v>508</v>
      </c>
      <c r="AD1172" t="s">
        <v>509</v>
      </c>
    </row>
    <row r="1173" spans="1:30" x14ac:dyDescent="0.25">
      <c r="A1173" t="s">
        <v>1435</v>
      </c>
      <c r="B1173">
        <v>44986</v>
      </c>
      <c r="C1173">
        <v>44987</v>
      </c>
      <c r="D1173" t="s">
        <v>56</v>
      </c>
      <c r="E1173">
        <v>4625</v>
      </c>
      <c r="F1173">
        <v>167</v>
      </c>
      <c r="G1173">
        <v>31</v>
      </c>
      <c r="H1173">
        <v>107</v>
      </c>
      <c r="I1173">
        <v>2</v>
      </c>
      <c r="J1173">
        <v>78</v>
      </c>
      <c r="K1173">
        <v>9</v>
      </c>
      <c r="L1173">
        <v>20</v>
      </c>
      <c r="M1173">
        <v>45</v>
      </c>
      <c r="N1173">
        <v>54</v>
      </c>
      <c r="O1173">
        <v>54</v>
      </c>
      <c r="P1173">
        <v>106</v>
      </c>
      <c r="Q1173">
        <v>103</v>
      </c>
      <c r="R1173">
        <v>91</v>
      </c>
      <c r="S1173">
        <v>151</v>
      </c>
      <c r="T1173">
        <v>58</v>
      </c>
      <c r="U1173">
        <v>65</v>
      </c>
      <c r="V1173">
        <v>72</v>
      </c>
      <c r="W1173">
        <v>71</v>
      </c>
      <c r="X1173">
        <v>68</v>
      </c>
      <c r="Y1173">
        <v>158</v>
      </c>
      <c r="Z1173">
        <v>72</v>
      </c>
    </row>
    <row r="1174" spans="1:30" x14ac:dyDescent="0.25">
      <c r="A1174" t="s">
        <v>1435</v>
      </c>
      <c r="B1174">
        <v>44986</v>
      </c>
      <c r="C1174">
        <v>44987</v>
      </c>
      <c r="D1174" t="s">
        <v>576</v>
      </c>
      <c r="E1174">
        <v>3973</v>
      </c>
      <c r="F1174">
        <v>207</v>
      </c>
      <c r="G1174">
        <v>3</v>
      </c>
      <c r="H1174">
        <v>198</v>
      </c>
      <c r="I1174">
        <v>0</v>
      </c>
      <c r="J1174">
        <v>64</v>
      </c>
      <c r="K1174">
        <v>20</v>
      </c>
      <c r="L1174">
        <v>11</v>
      </c>
      <c r="M1174">
        <v>29</v>
      </c>
      <c r="N1174">
        <v>34</v>
      </c>
      <c r="O1174">
        <v>4</v>
      </c>
      <c r="P1174">
        <v>199</v>
      </c>
      <c r="Q1174">
        <v>174</v>
      </c>
      <c r="R1174">
        <v>90</v>
      </c>
      <c r="S1174">
        <v>201</v>
      </c>
      <c r="T1174">
        <v>51</v>
      </c>
      <c r="U1174">
        <v>62</v>
      </c>
      <c r="V1174">
        <v>62</v>
      </c>
      <c r="W1174">
        <v>60</v>
      </c>
      <c r="X1174">
        <v>61</v>
      </c>
      <c r="Y1174">
        <v>201</v>
      </c>
      <c r="Z1174">
        <v>62</v>
      </c>
      <c r="AA1174" t="s">
        <v>577</v>
      </c>
      <c r="AB1174" t="s">
        <v>387</v>
      </c>
      <c r="AC1174" t="s">
        <v>508</v>
      </c>
      <c r="AD1174" t="s">
        <v>509</v>
      </c>
    </row>
    <row r="1175" spans="1:30" x14ac:dyDescent="0.25">
      <c r="A1175" t="s">
        <v>1435</v>
      </c>
      <c r="B1175">
        <v>44986</v>
      </c>
      <c r="C1175">
        <v>44987</v>
      </c>
      <c r="D1175" t="s">
        <v>57</v>
      </c>
      <c r="E1175">
        <v>5990</v>
      </c>
      <c r="F1175">
        <v>132</v>
      </c>
      <c r="G1175">
        <v>0</v>
      </c>
      <c r="H1175">
        <v>77</v>
      </c>
      <c r="I1175">
        <v>0</v>
      </c>
      <c r="J1175">
        <v>68</v>
      </c>
      <c r="K1175">
        <v>0</v>
      </c>
      <c r="L1175">
        <v>0</v>
      </c>
      <c r="M1175">
        <v>0</v>
      </c>
      <c r="N1175">
        <v>1</v>
      </c>
      <c r="O1175">
        <v>12</v>
      </c>
      <c r="P1175">
        <v>73</v>
      </c>
      <c r="Q1175">
        <v>93</v>
      </c>
      <c r="R1175">
        <v>42</v>
      </c>
      <c r="S1175">
        <v>92</v>
      </c>
      <c r="T1175">
        <v>35</v>
      </c>
      <c r="U1175">
        <v>48</v>
      </c>
      <c r="V1175">
        <v>48</v>
      </c>
      <c r="W1175">
        <v>41</v>
      </c>
      <c r="X1175">
        <v>48</v>
      </c>
      <c r="Y1175">
        <v>96</v>
      </c>
      <c r="Z1175">
        <v>48</v>
      </c>
      <c r="AA1175" t="s">
        <v>58</v>
      </c>
      <c r="AB1175" t="s">
        <v>16</v>
      </c>
      <c r="AC1175" t="s">
        <v>41</v>
      </c>
      <c r="AD1175" t="s">
        <v>42</v>
      </c>
    </row>
    <row r="1176" spans="1:30" x14ac:dyDescent="0.25">
      <c r="A1176" t="s">
        <v>1435</v>
      </c>
      <c r="B1176">
        <v>44986</v>
      </c>
      <c r="C1176">
        <v>44987</v>
      </c>
      <c r="D1176" t="s">
        <v>457</v>
      </c>
      <c r="E1176">
        <v>3613</v>
      </c>
      <c r="F1176">
        <v>131</v>
      </c>
      <c r="G1176">
        <v>15</v>
      </c>
      <c r="H1176">
        <v>89</v>
      </c>
      <c r="I1176">
        <v>1</v>
      </c>
      <c r="J1176">
        <v>65</v>
      </c>
      <c r="K1176">
        <v>3</v>
      </c>
      <c r="L1176">
        <v>9</v>
      </c>
      <c r="M1176">
        <v>17</v>
      </c>
      <c r="N1176">
        <v>28</v>
      </c>
      <c r="O1176">
        <v>59</v>
      </c>
      <c r="P1176">
        <v>94</v>
      </c>
      <c r="Q1176">
        <v>73</v>
      </c>
      <c r="R1176">
        <v>57</v>
      </c>
      <c r="S1176">
        <v>93</v>
      </c>
      <c r="T1176">
        <v>50</v>
      </c>
      <c r="U1176">
        <v>52</v>
      </c>
      <c r="V1176">
        <v>61</v>
      </c>
      <c r="W1176">
        <v>57</v>
      </c>
      <c r="X1176">
        <v>61</v>
      </c>
      <c r="Y1176">
        <v>94</v>
      </c>
      <c r="Z1176">
        <v>62</v>
      </c>
      <c r="AA1176" t="s">
        <v>458</v>
      </c>
      <c r="AB1176" t="s">
        <v>387</v>
      </c>
      <c r="AC1176" t="s">
        <v>448</v>
      </c>
      <c r="AD1176" t="s">
        <v>449</v>
      </c>
    </row>
    <row r="1177" spans="1:30" x14ac:dyDescent="0.25">
      <c r="A1177" t="s">
        <v>1435</v>
      </c>
      <c r="B1177">
        <v>44986</v>
      </c>
      <c r="C1177">
        <v>44987</v>
      </c>
      <c r="D1177" t="s">
        <v>550</v>
      </c>
      <c r="E1177">
        <v>4478</v>
      </c>
      <c r="F1177">
        <v>226</v>
      </c>
      <c r="G1177">
        <v>8</v>
      </c>
      <c r="H1177">
        <v>190</v>
      </c>
      <c r="I1177">
        <v>0</v>
      </c>
      <c r="J1177">
        <v>98</v>
      </c>
      <c r="K1177">
        <v>7</v>
      </c>
      <c r="L1177">
        <v>3</v>
      </c>
      <c r="M1177">
        <v>1</v>
      </c>
      <c r="N1177">
        <v>65</v>
      </c>
      <c r="O1177">
        <v>113</v>
      </c>
      <c r="P1177">
        <v>189</v>
      </c>
      <c r="Q1177">
        <v>163</v>
      </c>
      <c r="R1177">
        <v>104</v>
      </c>
      <c r="S1177">
        <v>189</v>
      </c>
      <c r="T1177">
        <v>75</v>
      </c>
      <c r="U1177">
        <v>76</v>
      </c>
      <c r="V1177">
        <v>80</v>
      </c>
      <c r="W1177">
        <v>80</v>
      </c>
      <c r="X1177">
        <v>80</v>
      </c>
      <c r="Y1177">
        <v>190</v>
      </c>
      <c r="Z1177">
        <v>81</v>
      </c>
      <c r="AA1177" t="s">
        <v>551</v>
      </c>
      <c r="AB1177" t="s">
        <v>387</v>
      </c>
      <c r="AC1177" t="s">
        <v>508</v>
      </c>
      <c r="AD1177" t="s">
        <v>509</v>
      </c>
    </row>
    <row r="1178" spans="1:30" x14ac:dyDescent="0.25">
      <c r="A1178" t="s">
        <v>1435</v>
      </c>
      <c r="B1178">
        <v>44986</v>
      </c>
      <c r="C1178">
        <v>44987</v>
      </c>
      <c r="D1178" t="s">
        <v>115</v>
      </c>
      <c r="E1178">
        <v>9593</v>
      </c>
      <c r="F1178">
        <v>305</v>
      </c>
      <c r="G1178">
        <v>31</v>
      </c>
      <c r="H1178">
        <v>237</v>
      </c>
      <c r="I1178">
        <v>9</v>
      </c>
      <c r="J1178">
        <v>82</v>
      </c>
      <c r="K1178">
        <v>15</v>
      </c>
      <c r="L1178">
        <v>16</v>
      </c>
      <c r="M1178">
        <v>2</v>
      </c>
      <c r="N1178">
        <v>63</v>
      </c>
      <c r="O1178">
        <v>179</v>
      </c>
      <c r="P1178">
        <v>238</v>
      </c>
      <c r="Q1178">
        <v>173</v>
      </c>
      <c r="R1178">
        <v>109</v>
      </c>
      <c r="S1178">
        <v>239</v>
      </c>
      <c r="T1178">
        <v>66</v>
      </c>
      <c r="U1178">
        <v>61</v>
      </c>
      <c r="V1178">
        <v>68</v>
      </c>
      <c r="W1178">
        <v>68</v>
      </c>
      <c r="X1178">
        <v>65</v>
      </c>
      <c r="Y1178">
        <v>239</v>
      </c>
      <c r="Z1178">
        <v>68</v>
      </c>
      <c r="AA1178" t="s">
        <v>116</v>
      </c>
      <c r="AB1178" t="s">
        <v>16</v>
      </c>
      <c r="AC1178" t="s">
        <v>90</v>
      </c>
      <c r="AD1178" t="s">
        <v>91</v>
      </c>
    </row>
    <row r="1179" spans="1:30" x14ac:dyDescent="0.25">
      <c r="A1179" t="s">
        <v>1435</v>
      </c>
      <c r="B1179">
        <v>44986</v>
      </c>
      <c r="C1179">
        <v>44987</v>
      </c>
      <c r="D1179" t="s">
        <v>406</v>
      </c>
      <c r="E1179">
        <v>7076</v>
      </c>
      <c r="F1179">
        <v>251</v>
      </c>
      <c r="G1179">
        <v>41</v>
      </c>
      <c r="H1179">
        <v>182</v>
      </c>
      <c r="I1179">
        <v>0</v>
      </c>
      <c r="J1179">
        <v>80</v>
      </c>
      <c r="K1179">
        <v>8</v>
      </c>
      <c r="L1179">
        <v>9</v>
      </c>
      <c r="M1179">
        <v>18</v>
      </c>
      <c r="N1179">
        <v>51</v>
      </c>
      <c r="O1179">
        <v>92</v>
      </c>
      <c r="P1179">
        <v>180</v>
      </c>
      <c r="Q1179">
        <v>140</v>
      </c>
      <c r="R1179">
        <v>97</v>
      </c>
      <c r="S1179">
        <v>182</v>
      </c>
      <c r="T1179">
        <v>55</v>
      </c>
      <c r="U1179">
        <v>54</v>
      </c>
      <c r="V1179">
        <v>59</v>
      </c>
      <c r="W1179">
        <v>57</v>
      </c>
      <c r="X1179">
        <v>51</v>
      </c>
      <c r="Y1179">
        <v>184</v>
      </c>
      <c r="Z1179">
        <v>59</v>
      </c>
      <c r="AA1179" t="s">
        <v>407</v>
      </c>
      <c r="AB1179" t="s">
        <v>387</v>
      </c>
      <c r="AC1179" t="s">
        <v>389</v>
      </c>
      <c r="AD1179" t="s">
        <v>390</v>
      </c>
    </row>
    <row r="1180" spans="1:30" x14ac:dyDescent="0.25">
      <c r="A1180" t="s">
        <v>1435</v>
      </c>
      <c r="B1180">
        <v>44986</v>
      </c>
      <c r="C1180">
        <v>44987</v>
      </c>
      <c r="D1180" t="s">
        <v>147</v>
      </c>
      <c r="E1180">
        <v>7136</v>
      </c>
      <c r="F1180">
        <v>300</v>
      </c>
      <c r="G1180">
        <v>2</v>
      </c>
      <c r="H1180">
        <v>112</v>
      </c>
      <c r="I1180">
        <v>8</v>
      </c>
      <c r="J1180">
        <v>150</v>
      </c>
      <c r="K1180">
        <v>4</v>
      </c>
      <c r="L1180">
        <v>0</v>
      </c>
      <c r="M1180">
        <v>3</v>
      </c>
      <c r="N1180">
        <v>41</v>
      </c>
      <c r="O1180">
        <v>70</v>
      </c>
      <c r="P1180">
        <v>115</v>
      </c>
      <c r="Q1180">
        <v>90</v>
      </c>
      <c r="R1180">
        <v>74</v>
      </c>
      <c r="S1180">
        <v>126</v>
      </c>
      <c r="T1180">
        <v>44</v>
      </c>
      <c r="U1180">
        <v>45</v>
      </c>
      <c r="V1180">
        <v>52</v>
      </c>
      <c r="W1180">
        <v>48</v>
      </c>
      <c r="X1180">
        <v>53</v>
      </c>
      <c r="Y1180">
        <v>126</v>
      </c>
      <c r="Z1180">
        <v>55</v>
      </c>
      <c r="AA1180" t="s">
        <v>148</v>
      </c>
      <c r="AB1180" t="s">
        <v>16</v>
      </c>
      <c r="AC1180" t="s">
        <v>127</v>
      </c>
      <c r="AD1180" t="s">
        <v>128</v>
      </c>
    </row>
    <row r="1181" spans="1:30" x14ac:dyDescent="0.25">
      <c r="A1181" t="s">
        <v>1435</v>
      </c>
      <c r="B1181">
        <v>44986</v>
      </c>
      <c r="C1181">
        <v>44987</v>
      </c>
      <c r="D1181" t="s">
        <v>110</v>
      </c>
      <c r="E1181">
        <v>4961</v>
      </c>
      <c r="F1181">
        <v>149</v>
      </c>
      <c r="G1181">
        <v>60</v>
      </c>
      <c r="H1181">
        <v>124</v>
      </c>
      <c r="I1181">
        <v>1</v>
      </c>
      <c r="J1181">
        <v>31</v>
      </c>
      <c r="K1181">
        <v>2</v>
      </c>
      <c r="L1181">
        <v>7</v>
      </c>
      <c r="M1181">
        <v>16</v>
      </c>
      <c r="N1181">
        <v>20</v>
      </c>
      <c r="O1181">
        <v>62</v>
      </c>
      <c r="P1181">
        <v>122</v>
      </c>
      <c r="Q1181">
        <v>101</v>
      </c>
      <c r="R1181">
        <v>89</v>
      </c>
      <c r="S1181">
        <v>143</v>
      </c>
      <c r="T1181">
        <v>21</v>
      </c>
      <c r="U1181">
        <v>21</v>
      </c>
      <c r="V1181">
        <v>25</v>
      </c>
      <c r="W1181">
        <v>25</v>
      </c>
      <c r="X1181">
        <v>25</v>
      </c>
      <c r="Y1181">
        <v>143</v>
      </c>
      <c r="Z1181">
        <v>25</v>
      </c>
      <c r="AA1181" t="s">
        <v>111</v>
      </c>
      <c r="AB1181" t="s">
        <v>16</v>
      </c>
      <c r="AC1181" t="s">
        <v>90</v>
      </c>
      <c r="AD1181" t="s">
        <v>91</v>
      </c>
    </row>
    <row r="1182" spans="1:30" x14ac:dyDescent="0.25">
      <c r="A1182" t="s">
        <v>1435</v>
      </c>
      <c r="B1182">
        <v>44986</v>
      </c>
      <c r="C1182">
        <v>44987</v>
      </c>
      <c r="D1182" t="s">
        <v>105</v>
      </c>
      <c r="E1182">
        <v>6114</v>
      </c>
      <c r="F1182">
        <v>230</v>
      </c>
      <c r="G1182">
        <v>25</v>
      </c>
      <c r="H1182">
        <v>151</v>
      </c>
      <c r="I1182">
        <v>1</v>
      </c>
      <c r="J1182">
        <v>86</v>
      </c>
      <c r="K1182">
        <v>4</v>
      </c>
      <c r="L1182">
        <v>5</v>
      </c>
      <c r="M1182">
        <v>6</v>
      </c>
      <c r="N1182">
        <v>16</v>
      </c>
      <c r="O1182">
        <v>17</v>
      </c>
      <c r="P1182">
        <v>151</v>
      </c>
      <c r="Q1182">
        <v>86</v>
      </c>
      <c r="R1182">
        <v>54</v>
      </c>
      <c r="S1182">
        <v>153</v>
      </c>
      <c r="T1182">
        <v>57</v>
      </c>
      <c r="U1182">
        <v>49</v>
      </c>
      <c r="V1182">
        <v>62</v>
      </c>
      <c r="W1182">
        <v>44</v>
      </c>
      <c r="X1182">
        <v>62</v>
      </c>
      <c r="Y1182">
        <v>153</v>
      </c>
      <c r="Z1182">
        <v>62</v>
      </c>
      <c r="AA1182" t="s">
        <v>106</v>
      </c>
      <c r="AB1182" t="s">
        <v>16</v>
      </c>
      <c r="AC1182" t="s">
        <v>90</v>
      </c>
      <c r="AD1182" t="s">
        <v>91</v>
      </c>
    </row>
    <row r="1183" spans="1:30" x14ac:dyDescent="0.25">
      <c r="A1183" t="s">
        <v>1435</v>
      </c>
      <c r="B1183">
        <v>44986</v>
      </c>
      <c r="C1183">
        <v>44987</v>
      </c>
      <c r="D1183" t="s">
        <v>100</v>
      </c>
      <c r="E1183">
        <v>3335</v>
      </c>
      <c r="F1183">
        <v>91</v>
      </c>
      <c r="G1183">
        <v>10</v>
      </c>
      <c r="H1183">
        <v>50</v>
      </c>
      <c r="I1183">
        <v>1</v>
      </c>
      <c r="J1183">
        <v>36</v>
      </c>
      <c r="K1183">
        <v>4</v>
      </c>
      <c r="L1183">
        <v>4</v>
      </c>
      <c r="M1183">
        <v>7</v>
      </c>
      <c r="N1183">
        <v>14</v>
      </c>
      <c r="O1183">
        <v>23</v>
      </c>
      <c r="P1183">
        <v>50</v>
      </c>
      <c r="Q1183">
        <v>50</v>
      </c>
      <c r="R1183">
        <v>26</v>
      </c>
      <c r="S1183">
        <v>52</v>
      </c>
      <c r="T1183">
        <v>19</v>
      </c>
      <c r="U1183">
        <v>20</v>
      </c>
      <c r="V1183">
        <v>20</v>
      </c>
      <c r="W1183">
        <v>20</v>
      </c>
      <c r="X1183">
        <v>19</v>
      </c>
      <c r="Y1183">
        <v>52</v>
      </c>
      <c r="Z1183">
        <v>20</v>
      </c>
      <c r="AA1183" t="s">
        <v>101</v>
      </c>
      <c r="AB1183" t="s">
        <v>16</v>
      </c>
      <c r="AC1183" t="s">
        <v>90</v>
      </c>
      <c r="AD1183" t="s">
        <v>91</v>
      </c>
    </row>
    <row r="1184" spans="1:30" x14ac:dyDescent="0.25">
      <c r="A1184" t="s">
        <v>1435</v>
      </c>
      <c r="B1184">
        <v>44986</v>
      </c>
      <c r="C1184">
        <v>44987</v>
      </c>
      <c r="D1184" t="s">
        <v>74</v>
      </c>
      <c r="E1184">
        <v>19823</v>
      </c>
      <c r="F1184">
        <v>664</v>
      </c>
      <c r="G1184">
        <v>26</v>
      </c>
      <c r="H1184">
        <v>363</v>
      </c>
      <c r="I1184">
        <v>17</v>
      </c>
      <c r="J1184">
        <v>187</v>
      </c>
      <c r="K1184">
        <v>77</v>
      </c>
      <c r="L1184">
        <v>47</v>
      </c>
      <c r="M1184">
        <v>3</v>
      </c>
      <c r="N1184">
        <v>153</v>
      </c>
      <c r="O1184">
        <v>104</v>
      </c>
      <c r="P1184">
        <v>390</v>
      </c>
      <c r="Q1184">
        <v>266</v>
      </c>
      <c r="R1184">
        <v>202</v>
      </c>
      <c r="S1184">
        <v>393</v>
      </c>
      <c r="T1184">
        <v>155</v>
      </c>
      <c r="U1184">
        <v>142</v>
      </c>
      <c r="V1184">
        <v>163</v>
      </c>
      <c r="W1184">
        <v>159</v>
      </c>
      <c r="X1184">
        <v>157</v>
      </c>
      <c r="Y1184">
        <v>393</v>
      </c>
      <c r="Z1184">
        <v>163</v>
      </c>
      <c r="AA1184" t="s">
        <v>1412</v>
      </c>
      <c r="AB1184" t="s">
        <v>16</v>
      </c>
      <c r="AC1184" t="s">
        <v>69</v>
      </c>
      <c r="AD1184" t="s">
        <v>1583</v>
      </c>
    </row>
    <row r="1185" spans="1:30" x14ac:dyDescent="0.25">
      <c r="A1185" t="s">
        <v>1435</v>
      </c>
      <c r="B1185">
        <v>44986</v>
      </c>
      <c r="C1185">
        <v>44987</v>
      </c>
      <c r="D1185" t="s">
        <v>481</v>
      </c>
      <c r="E1185">
        <v>3474</v>
      </c>
      <c r="F1185">
        <v>135</v>
      </c>
      <c r="G1185">
        <v>0</v>
      </c>
      <c r="H1185">
        <v>49</v>
      </c>
      <c r="I1185">
        <v>0</v>
      </c>
      <c r="J1185">
        <v>53</v>
      </c>
      <c r="K1185">
        <v>1</v>
      </c>
      <c r="L1185">
        <v>0</v>
      </c>
      <c r="M1185">
        <v>0</v>
      </c>
      <c r="N1185">
        <v>1</v>
      </c>
      <c r="O1185">
        <v>1</v>
      </c>
      <c r="P1185">
        <v>51</v>
      </c>
      <c r="Q1185">
        <v>30</v>
      </c>
      <c r="R1185">
        <v>16</v>
      </c>
      <c r="S1185">
        <v>52</v>
      </c>
      <c r="T1185">
        <v>2</v>
      </c>
      <c r="U1185">
        <v>15</v>
      </c>
      <c r="V1185">
        <v>17</v>
      </c>
      <c r="W1185">
        <v>15</v>
      </c>
      <c r="X1185">
        <v>17</v>
      </c>
      <c r="Y1185">
        <v>54</v>
      </c>
      <c r="Z1185">
        <v>18</v>
      </c>
      <c r="AA1185" t="s">
        <v>482</v>
      </c>
      <c r="AB1185" t="s">
        <v>387</v>
      </c>
      <c r="AC1185" t="s">
        <v>448</v>
      </c>
      <c r="AD1185" t="s">
        <v>449</v>
      </c>
    </row>
    <row r="1186" spans="1:30" x14ac:dyDescent="0.25">
      <c r="A1186" t="s">
        <v>1435</v>
      </c>
      <c r="B1186">
        <v>44986</v>
      </c>
      <c r="C1186">
        <v>44987</v>
      </c>
      <c r="D1186" t="s">
        <v>67</v>
      </c>
      <c r="E1186">
        <v>5596</v>
      </c>
      <c r="F1186">
        <v>139</v>
      </c>
      <c r="G1186">
        <v>50</v>
      </c>
      <c r="H1186">
        <v>92</v>
      </c>
      <c r="I1186">
        <v>9</v>
      </c>
      <c r="J1186">
        <v>36</v>
      </c>
      <c r="K1186">
        <v>3</v>
      </c>
      <c r="L1186">
        <v>12</v>
      </c>
      <c r="M1186">
        <v>5</v>
      </c>
      <c r="N1186">
        <v>14</v>
      </c>
      <c r="O1186">
        <v>93</v>
      </c>
      <c r="P1186">
        <v>111</v>
      </c>
      <c r="Q1186">
        <v>106</v>
      </c>
      <c r="R1186">
        <v>38</v>
      </c>
      <c r="S1186">
        <v>129</v>
      </c>
      <c r="T1186">
        <v>22</v>
      </c>
      <c r="U1186">
        <v>24</v>
      </c>
      <c r="V1186">
        <v>24</v>
      </c>
      <c r="W1186">
        <v>20</v>
      </c>
      <c r="X1186">
        <v>24</v>
      </c>
      <c r="Y1186">
        <v>133</v>
      </c>
      <c r="Z1186">
        <v>24</v>
      </c>
      <c r="AA1186" t="s">
        <v>68</v>
      </c>
      <c r="AB1186" t="s">
        <v>16</v>
      </c>
      <c r="AC1186" t="s">
        <v>69</v>
      </c>
      <c r="AD1186" t="s">
        <v>1583</v>
      </c>
    </row>
    <row r="1187" spans="1:30" x14ac:dyDescent="0.25">
      <c r="A1187" t="s">
        <v>1435</v>
      </c>
      <c r="B1187">
        <v>44986</v>
      </c>
      <c r="C1187">
        <v>44987</v>
      </c>
      <c r="D1187" t="s">
        <v>137</v>
      </c>
      <c r="E1187">
        <v>5289</v>
      </c>
      <c r="F1187">
        <v>207</v>
      </c>
      <c r="G1187">
        <v>21</v>
      </c>
      <c r="H1187">
        <v>148</v>
      </c>
      <c r="I1187">
        <v>0</v>
      </c>
      <c r="J1187">
        <v>82</v>
      </c>
      <c r="K1187">
        <v>2</v>
      </c>
      <c r="L1187">
        <v>2</v>
      </c>
      <c r="M1187">
        <v>10</v>
      </c>
      <c r="N1187">
        <v>7</v>
      </c>
      <c r="O1187">
        <v>28</v>
      </c>
      <c r="P1187">
        <v>148</v>
      </c>
      <c r="Q1187">
        <v>128</v>
      </c>
      <c r="R1187">
        <v>91</v>
      </c>
      <c r="S1187">
        <v>180</v>
      </c>
      <c r="T1187">
        <v>15</v>
      </c>
      <c r="U1187">
        <v>47</v>
      </c>
      <c r="V1187">
        <v>54</v>
      </c>
      <c r="W1187">
        <v>49</v>
      </c>
      <c r="X1187">
        <v>51</v>
      </c>
      <c r="Y1187">
        <v>184</v>
      </c>
      <c r="Z1187">
        <v>54</v>
      </c>
      <c r="AA1187" t="s">
        <v>138</v>
      </c>
      <c r="AB1187" t="s">
        <v>16</v>
      </c>
      <c r="AC1187" t="s">
        <v>127</v>
      </c>
      <c r="AD1187" t="s">
        <v>128</v>
      </c>
    </row>
    <row r="1188" spans="1:30" x14ac:dyDescent="0.25">
      <c r="A1188" t="s">
        <v>1435</v>
      </c>
      <c r="B1188">
        <v>44986</v>
      </c>
      <c r="C1188">
        <v>44987</v>
      </c>
      <c r="D1188" t="s">
        <v>412</v>
      </c>
      <c r="E1188">
        <v>4083</v>
      </c>
      <c r="F1188">
        <v>115</v>
      </c>
      <c r="G1188">
        <v>3</v>
      </c>
      <c r="H1188">
        <v>74</v>
      </c>
      <c r="I1188">
        <v>0</v>
      </c>
      <c r="J1188">
        <v>44</v>
      </c>
      <c r="K1188">
        <v>1</v>
      </c>
      <c r="L1188">
        <v>0</v>
      </c>
      <c r="M1188">
        <v>0</v>
      </c>
      <c r="N1188">
        <v>13</v>
      </c>
      <c r="O1188">
        <v>58</v>
      </c>
      <c r="P1188">
        <v>74</v>
      </c>
      <c r="Q1188">
        <v>59</v>
      </c>
      <c r="R1188">
        <v>34</v>
      </c>
      <c r="S1188">
        <v>78</v>
      </c>
      <c r="T1188">
        <v>31</v>
      </c>
      <c r="U1188">
        <v>29</v>
      </c>
      <c r="V1188">
        <v>34</v>
      </c>
      <c r="W1188">
        <v>31</v>
      </c>
      <c r="X1188">
        <v>33</v>
      </c>
      <c r="Y1188">
        <v>79</v>
      </c>
      <c r="Z1188">
        <v>34</v>
      </c>
      <c r="AA1188" t="s">
        <v>413</v>
      </c>
      <c r="AB1188" t="s">
        <v>387</v>
      </c>
      <c r="AC1188" t="s">
        <v>389</v>
      </c>
      <c r="AD1188" t="s">
        <v>390</v>
      </c>
    </row>
    <row r="1189" spans="1:30" x14ac:dyDescent="0.25">
      <c r="A1189" t="s">
        <v>1435</v>
      </c>
      <c r="B1189">
        <v>44986</v>
      </c>
      <c r="C1189">
        <v>44987</v>
      </c>
      <c r="D1189" t="s">
        <v>142</v>
      </c>
      <c r="E1189">
        <v>9627</v>
      </c>
      <c r="F1189">
        <v>366</v>
      </c>
      <c r="G1189">
        <v>26</v>
      </c>
      <c r="H1189">
        <v>219</v>
      </c>
      <c r="I1189">
        <v>5</v>
      </c>
      <c r="J1189">
        <v>149</v>
      </c>
      <c r="K1189">
        <v>15</v>
      </c>
      <c r="L1189">
        <v>14</v>
      </c>
      <c r="M1189">
        <v>23</v>
      </c>
      <c r="N1189">
        <v>48</v>
      </c>
      <c r="O1189">
        <v>81</v>
      </c>
      <c r="P1189">
        <v>226</v>
      </c>
      <c r="Q1189">
        <v>146</v>
      </c>
      <c r="R1189">
        <v>126</v>
      </c>
      <c r="S1189">
        <v>231</v>
      </c>
      <c r="T1189">
        <v>63</v>
      </c>
      <c r="U1189">
        <v>76</v>
      </c>
      <c r="V1189">
        <v>86</v>
      </c>
      <c r="W1189">
        <v>81</v>
      </c>
      <c r="X1189">
        <v>81</v>
      </c>
      <c r="Y1189">
        <v>234</v>
      </c>
      <c r="Z1189">
        <v>88</v>
      </c>
      <c r="AA1189" t="s">
        <v>143</v>
      </c>
      <c r="AB1189" t="s">
        <v>16</v>
      </c>
      <c r="AC1189" t="s">
        <v>127</v>
      </c>
      <c r="AD1189" t="s">
        <v>128</v>
      </c>
    </row>
    <row r="1190" spans="1:30" x14ac:dyDescent="0.25">
      <c r="A1190" t="s">
        <v>1435</v>
      </c>
      <c r="B1190">
        <v>44986</v>
      </c>
      <c r="C1190">
        <v>44987</v>
      </c>
      <c r="D1190" t="s">
        <v>555</v>
      </c>
      <c r="E1190">
        <v>5300</v>
      </c>
      <c r="F1190">
        <v>227</v>
      </c>
      <c r="G1190">
        <v>12</v>
      </c>
      <c r="H1190">
        <v>106</v>
      </c>
      <c r="I1190">
        <v>0</v>
      </c>
      <c r="J1190">
        <v>73</v>
      </c>
      <c r="K1190">
        <v>23</v>
      </c>
      <c r="L1190">
        <v>2</v>
      </c>
      <c r="M1190">
        <v>13</v>
      </c>
      <c r="N1190">
        <v>49</v>
      </c>
      <c r="O1190">
        <v>14</v>
      </c>
      <c r="P1190">
        <v>174</v>
      </c>
      <c r="Q1190">
        <v>137</v>
      </c>
      <c r="R1190">
        <v>95</v>
      </c>
      <c r="S1190">
        <v>174</v>
      </c>
      <c r="T1190">
        <v>64</v>
      </c>
      <c r="U1190">
        <v>60</v>
      </c>
      <c r="V1190">
        <v>67</v>
      </c>
      <c r="W1190">
        <v>67</v>
      </c>
      <c r="X1190">
        <v>65</v>
      </c>
      <c r="Y1190">
        <v>174</v>
      </c>
      <c r="Z1190">
        <v>67</v>
      </c>
      <c r="AA1190" t="s">
        <v>1450</v>
      </c>
      <c r="AB1190" t="s">
        <v>387</v>
      </c>
      <c r="AC1190" t="s">
        <v>508</v>
      </c>
      <c r="AD1190" t="s">
        <v>509</v>
      </c>
    </row>
    <row r="1191" spans="1:30" x14ac:dyDescent="0.25">
      <c r="A1191" t="s">
        <v>1435</v>
      </c>
      <c r="B1191">
        <v>44986</v>
      </c>
      <c r="C1191">
        <v>44987</v>
      </c>
      <c r="D1191" t="s">
        <v>515</v>
      </c>
      <c r="E1191">
        <v>4545</v>
      </c>
      <c r="F1191">
        <v>204</v>
      </c>
      <c r="G1191">
        <v>91</v>
      </c>
      <c r="H1191">
        <v>96</v>
      </c>
      <c r="I1191">
        <v>0</v>
      </c>
      <c r="J1191">
        <v>102</v>
      </c>
      <c r="K1191">
        <v>0</v>
      </c>
      <c r="L1191">
        <v>2</v>
      </c>
      <c r="M1191">
        <v>41</v>
      </c>
      <c r="N1191">
        <v>67</v>
      </c>
      <c r="O1191">
        <v>12</v>
      </c>
      <c r="P1191">
        <v>96</v>
      </c>
      <c r="Q1191">
        <v>77</v>
      </c>
      <c r="R1191">
        <v>58</v>
      </c>
      <c r="S1191">
        <v>95</v>
      </c>
      <c r="T1191">
        <v>67</v>
      </c>
      <c r="U1191">
        <v>66</v>
      </c>
      <c r="V1191">
        <v>67</v>
      </c>
      <c r="W1191">
        <v>67</v>
      </c>
      <c r="X1191">
        <v>54</v>
      </c>
      <c r="Y1191">
        <v>96</v>
      </c>
      <c r="Z1191">
        <v>67</v>
      </c>
      <c r="AA1191" t="s">
        <v>1598</v>
      </c>
      <c r="AB1191" t="s">
        <v>387</v>
      </c>
      <c r="AC1191" t="s">
        <v>508</v>
      </c>
      <c r="AD1191" t="s">
        <v>509</v>
      </c>
    </row>
    <row r="1192" spans="1:30" x14ac:dyDescent="0.25">
      <c r="A1192" t="s">
        <v>1435</v>
      </c>
      <c r="B1192">
        <v>44986</v>
      </c>
      <c r="C1192">
        <v>44987</v>
      </c>
      <c r="D1192" t="s">
        <v>501</v>
      </c>
      <c r="E1192">
        <v>2900</v>
      </c>
      <c r="F1192">
        <v>126</v>
      </c>
      <c r="G1192">
        <v>63</v>
      </c>
      <c r="H1192">
        <v>82</v>
      </c>
      <c r="I1192">
        <v>1</v>
      </c>
      <c r="J1192">
        <v>46</v>
      </c>
      <c r="K1192">
        <v>6</v>
      </c>
      <c r="L1192">
        <v>3</v>
      </c>
      <c r="M1192">
        <v>29</v>
      </c>
      <c r="N1192">
        <v>32</v>
      </c>
      <c r="O1192">
        <v>61</v>
      </c>
      <c r="P1192">
        <v>84</v>
      </c>
      <c r="Q1192">
        <v>64</v>
      </c>
      <c r="R1192">
        <v>50</v>
      </c>
      <c r="S1192">
        <v>83</v>
      </c>
      <c r="T1192">
        <v>33</v>
      </c>
      <c r="U1192">
        <v>33</v>
      </c>
      <c r="V1192">
        <v>37</v>
      </c>
      <c r="W1192">
        <v>33</v>
      </c>
      <c r="X1192">
        <v>36</v>
      </c>
      <c r="Y1192">
        <v>85</v>
      </c>
      <c r="Z1192">
        <v>37</v>
      </c>
      <c r="AA1192" t="s">
        <v>502</v>
      </c>
      <c r="AB1192" t="s">
        <v>387</v>
      </c>
      <c r="AC1192" t="s">
        <v>448</v>
      </c>
      <c r="AD1192" t="s">
        <v>449</v>
      </c>
    </row>
    <row r="1193" spans="1:30" x14ac:dyDescent="0.25">
      <c r="A1193" t="s">
        <v>1435</v>
      </c>
      <c r="B1193">
        <v>44986</v>
      </c>
      <c r="C1193">
        <v>44987</v>
      </c>
      <c r="D1193" t="s">
        <v>571</v>
      </c>
      <c r="E1193">
        <v>3277</v>
      </c>
      <c r="F1193">
        <v>155</v>
      </c>
      <c r="G1193">
        <v>0</v>
      </c>
      <c r="H1193">
        <v>85</v>
      </c>
      <c r="I1193">
        <v>1</v>
      </c>
      <c r="J1193">
        <v>47</v>
      </c>
      <c r="K1193">
        <v>0</v>
      </c>
      <c r="L1193">
        <v>0</v>
      </c>
      <c r="M1193">
        <v>0</v>
      </c>
      <c r="N1193">
        <v>27</v>
      </c>
      <c r="O1193">
        <v>25</v>
      </c>
      <c r="P1193">
        <v>85</v>
      </c>
      <c r="Q1193">
        <v>63</v>
      </c>
      <c r="R1193">
        <v>38</v>
      </c>
      <c r="S1193">
        <v>85</v>
      </c>
      <c r="T1193">
        <v>27</v>
      </c>
      <c r="U1193">
        <v>28</v>
      </c>
      <c r="V1193">
        <v>29</v>
      </c>
      <c r="W1193">
        <v>28</v>
      </c>
      <c r="X1193">
        <v>26</v>
      </c>
      <c r="Y1193">
        <v>85</v>
      </c>
      <c r="Z1193">
        <v>29</v>
      </c>
      <c r="AA1193" t="s">
        <v>572</v>
      </c>
      <c r="AB1193" t="s">
        <v>387</v>
      </c>
      <c r="AC1193" t="s">
        <v>508</v>
      </c>
      <c r="AD1193" t="s">
        <v>509</v>
      </c>
    </row>
    <row r="1194" spans="1:30" x14ac:dyDescent="0.25">
      <c r="A1194" t="s">
        <v>1435</v>
      </c>
      <c r="B1194">
        <v>44986</v>
      </c>
      <c r="C1194">
        <v>44987</v>
      </c>
      <c r="D1194" t="s">
        <v>513</v>
      </c>
      <c r="E1194">
        <v>9937</v>
      </c>
      <c r="F1194">
        <v>434</v>
      </c>
      <c r="G1194">
        <v>0</v>
      </c>
      <c r="H1194">
        <v>312</v>
      </c>
      <c r="I1194">
        <v>0</v>
      </c>
      <c r="J1194">
        <v>114</v>
      </c>
      <c r="K1194">
        <v>28</v>
      </c>
      <c r="L1194">
        <v>43</v>
      </c>
      <c r="M1194">
        <v>0</v>
      </c>
      <c r="N1194">
        <v>90</v>
      </c>
      <c r="O1194">
        <v>116</v>
      </c>
      <c r="P1194">
        <v>313</v>
      </c>
      <c r="Q1194">
        <v>265</v>
      </c>
      <c r="R1194">
        <v>170</v>
      </c>
      <c r="S1194">
        <v>315</v>
      </c>
      <c r="T1194">
        <v>91</v>
      </c>
      <c r="U1194">
        <v>91</v>
      </c>
      <c r="V1194">
        <v>100</v>
      </c>
      <c r="W1194">
        <v>100</v>
      </c>
      <c r="X1194">
        <v>93</v>
      </c>
      <c r="Y1194">
        <v>316</v>
      </c>
      <c r="Z1194">
        <v>100</v>
      </c>
      <c r="AA1194" t="s">
        <v>514</v>
      </c>
      <c r="AB1194" t="s">
        <v>387</v>
      </c>
      <c r="AC1194" t="s">
        <v>508</v>
      </c>
      <c r="AD1194" t="s">
        <v>509</v>
      </c>
    </row>
    <row r="1195" spans="1:30" x14ac:dyDescent="0.25">
      <c r="A1195" t="s">
        <v>1435</v>
      </c>
      <c r="B1195">
        <v>44986</v>
      </c>
      <c r="C1195">
        <v>44987</v>
      </c>
      <c r="D1195" t="s">
        <v>166</v>
      </c>
      <c r="E1195">
        <v>5530</v>
      </c>
      <c r="F1195">
        <v>145</v>
      </c>
      <c r="G1195">
        <v>1</v>
      </c>
      <c r="H1195">
        <v>87</v>
      </c>
      <c r="I1195">
        <v>1</v>
      </c>
      <c r="J1195">
        <v>63</v>
      </c>
      <c r="K1195">
        <v>7</v>
      </c>
      <c r="L1195">
        <v>9</v>
      </c>
      <c r="M1195">
        <v>3</v>
      </c>
      <c r="N1195">
        <v>44</v>
      </c>
      <c r="O1195">
        <v>24</v>
      </c>
      <c r="P1195">
        <v>89</v>
      </c>
      <c r="Q1195">
        <v>68</v>
      </c>
      <c r="R1195">
        <v>49</v>
      </c>
      <c r="S1195">
        <v>89</v>
      </c>
      <c r="T1195">
        <v>44</v>
      </c>
      <c r="U1195">
        <v>43</v>
      </c>
      <c r="V1195">
        <v>48</v>
      </c>
      <c r="W1195">
        <v>48</v>
      </c>
      <c r="X1195">
        <v>45</v>
      </c>
      <c r="Y1195">
        <v>90</v>
      </c>
      <c r="Z1195">
        <v>48</v>
      </c>
      <c r="AA1195" t="s">
        <v>167</v>
      </c>
      <c r="AB1195" t="s">
        <v>16</v>
      </c>
      <c r="AC1195" t="s">
        <v>168</v>
      </c>
      <c r="AD1195" t="s">
        <v>1473</v>
      </c>
    </row>
    <row r="1196" spans="1:30" x14ac:dyDescent="0.25">
      <c r="A1196" t="s">
        <v>1435</v>
      </c>
      <c r="B1196">
        <v>45017</v>
      </c>
      <c r="C1196">
        <v>45019</v>
      </c>
      <c r="D1196" t="s">
        <v>940</v>
      </c>
      <c r="E1196">
        <v>9914</v>
      </c>
      <c r="F1196">
        <v>442</v>
      </c>
      <c r="G1196">
        <v>1</v>
      </c>
      <c r="H1196">
        <v>254</v>
      </c>
      <c r="I1196">
        <v>3</v>
      </c>
      <c r="J1196">
        <v>89</v>
      </c>
      <c r="K1196">
        <v>13</v>
      </c>
      <c r="L1196">
        <v>0</v>
      </c>
      <c r="M1196">
        <v>1</v>
      </c>
      <c r="N1196">
        <v>75</v>
      </c>
      <c r="O1196">
        <v>50</v>
      </c>
      <c r="P1196">
        <v>273</v>
      </c>
      <c r="Q1196">
        <v>250</v>
      </c>
      <c r="R1196">
        <v>116</v>
      </c>
      <c r="S1196">
        <v>297</v>
      </c>
      <c r="T1196">
        <v>75</v>
      </c>
      <c r="U1196">
        <v>79</v>
      </c>
      <c r="V1196">
        <v>82</v>
      </c>
      <c r="W1196">
        <v>81</v>
      </c>
      <c r="X1196">
        <v>77</v>
      </c>
      <c r="Y1196">
        <v>302</v>
      </c>
      <c r="Z1196">
        <v>82</v>
      </c>
      <c r="AA1196" t="s">
        <v>941</v>
      </c>
      <c r="AB1196" t="s">
        <v>803</v>
      </c>
      <c r="AC1196" t="s">
        <v>942</v>
      </c>
      <c r="AD1196" t="s">
        <v>943</v>
      </c>
    </row>
    <row r="1197" spans="1:30" x14ac:dyDescent="0.25">
      <c r="A1197" t="s">
        <v>1435</v>
      </c>
      <c r="B1197">
        <v>45017</v>
      </c>
      <c r="C1197">
        <v>45019</v>
      </c>
      <c r="D1197" t="s">
        <v>930</v>
      </c>
      <c r="E1197">
        <v>10693</v>
      </c>
      <c r="F1197">
        <v>389</v>
      </c>
      <c r="G1197">
        <v>37</v>
      </c>
      <c r="H1197">
        <v>232</v>
      </c>
      <c r="I1197">
        <v>20</v>
      </c>
      <c r="J1197">
        <v>50</v>
      </c>
      <c r="K1197">
        <v>4</v>
      </c>
      <c r="L1197">
        <v>9</v>
      </c>
      <c r="M1197">
        <v>5</v>
      </c>
      <c r="N1197">
        <v>26</v>
      </c>
      <c r="O1197">
        <v>174</v>
      </c>
      <c r="P1197">
        <v>243</v>
      </c>
      <c r="Q1197">
        <v>226</v>
      </c>
      <c r="R1197">
        <v>109</v>
      </c>
      <c r="S1197">
        <v>243</v>
      </c>
      <c r="T1197">
        <v>27</v>
      </c>
      <c r="U1197">
        <v>29</v>
      </c>
      <c r="V1197">
        <v>29</v>
      </c>
      <c r="W1197">
        <v>28</v>
      </c>
      <c r="X1197">
        <v>29</v>
      </c>
      <c r="Y1197">
        <v>243</v>
      </c>
      <c r="Z1197">
        <v>29</v>
      </c>
      <c r="AA1197" t="s">
        <v>931</v>
      </c>
      <c r="AB1197" t="s">
        <v>803</v>
      </c>
      <c r="AC1197" t="s">
        <v>897</v>
      </c>
      <c r="AD1197" t="s">
        <v>898</v>
      </c>
    </row>
    <row r="1198" spans="1:30" x14ac:dyDescent="0.25">
      <c r="A1198" t="s">
        <v>1435</v>
      </c>
      <c r="B1198">
        <v>45017</v>
      </c>
      <c r="C1198">
        <v>45019</v>
      </c>
      <c r="D1198" t="s">
        <v>948</v>
      </c>
      <c r="E1198">
        <v>9341</v>
      </c>
      <c r="F1198">
        <v>421</v>
      </c>
      <c r="G1198">
        <v>1</v>
      </c>
      <c r="H1198">
        <v>280</v>
      </c>
      <c r="I1198">
        <v>1</v>
      </c>
      <c r="J1198">
        <v>101</v>
      </c>
      <c r="K1198">
        <v>9</v>
      </c>
      <c r="L1198">
        <v>8</v>
      </c>
      <c r="M1198">
        <v>1</v>
      </c>
      <c r="N1198">
        <v>87</v>
      </c>
      <c r="O1198">
        <v>73</v>
      </c>
      <c r="P1198">
        <v>277</v>
      </c>
      <c r="Q1198">
        <v>260</v>
      </c>
      <c r="R1198">
        <v>99</v>
      </c>
      <c r="S1198">
        <v>277</v>
      </c>
      <c r="T1198">
        <v>89</v>
      </c>
      <c r="U1198">
        <v>86</v>
      </c>
      <c r="V1198">
        <v>88</v>
      </c>
      <c r="W1198">
        <v>67</v>
      </c>
      <c r="X1198">
        <v>82</v>
      </c>
      <c r="Y1198">
        <v>283</v>
      </c>
      <c r="Z1198">
        <v>89</v>
      </c>
      <c r="AA1198" t="s">
        <v>949</v>
      </c>
      <c r="AB1198" t="s">
        <v>803</v>
      </c>
      <c r="AC1198" t="s">
        <v>942</v>
      </c>
      <c r="AD1198" t="s">
        <v>943</v>
      </c>
    </row>
    <row r="1199" spans="1:30" x14ac:dyDescent="0.25">
      <c r="A1199" t="s">
        <v>1435</v>
      </c>
      <c r="B1199">
        <v>45017</v>
      </c>
      <c r="C1199">
        <v>45019</v>
      </c>
      <c r="D1199" t="s">
        <v>991</v>
      </c>
      <c r="E1199">
        <v>9531</v>
      </c>
      <c r="F1199">
        <v>468</v>
      </c>
      <c r="G1199">
        <v>2</v>
      </c>
      <c r="H1199">
        <v>393</v>
      </c>
      <c r="I1199">
        <v>3</v>
      </c>
      <c r="J1199">
        <v>108</v>
      </c>
      <c r="K1199">
        <v>6</v>
      </c>
      <c r="L1199">
        <v>22</v>
      </c>
      <c r="M1199">
        <v>0</v>
      </c>
      <c r="N1199">
        <v>96</v>
      </c>
      <c r="O1199">
        <v>253</v>
      </c>
      <c r="P1199">
        <v>396</v>
      </c>
      <c r="Q1199">
        <v>310</v>
      </c>
      <c r="R1199">
        <v>209</v>
      </c>
      <c r="S1199">
        <v>395</v>
      </c>
      <c r="T1199">
        <v>101</v>
      </c>
      <c r="U1199">
        <v>91</v>
      </c>
      <c r="V1199">
        <v>103</v>
      </c>
      <c r="W1199">
        <v>103</v>
      </c>
      <c r="X1199">
        <v>96</v>
      </c>
      <c r="Y1199">
        <v>398</v>
      </c>
      <c r="Z1199">
        <v>103</v>
      </c>
      <c r="AA1199" t="s">
        <v>992</v>
      </c>
      <c r="AB1199" t="s">
        <v>803</v>
      </c>
      <c r="AC1199" t="s">
        <v>942</v>
      </c>
      <c r="AD1199" t="s">
        <v>943</v>
      </c>
    </row>
    <row r="1200" spans="1:30" x14ac:dyDescent="0.25">
      <c r="A1200" t="s">
        <v>1435</v>
      </c>
      <c r="B1200">
        <v>45017</v>
      </c>
      <c r="C1200">
        <v>45019</v>
      </c>
      <c r="D1200" t="s">
        <v>968</v>
      </c>
      <c r="E1200">
        <v>5830</v>
      </c>
      <c r="F1200">
        <v>295</v>
      </c>
      <c r="G1200">
        <v>93</v>
      </c>
      <c r="H1200">
        <v>271</v>
      </c>
      <c r="I1200">
        <v>1</v>
      </c>
      <c r="J1200">
        <v>44</v>
      </c>
      <c r="K1200">
        <v>8</v>
      </c>
      <c r="L1200">
        <v>18</v>
      </c>
      <c r="M1200">
        <v>8</v>
      </c>
      <c r="N1200">
        <v>41</v>
      </c>
      <c r="O1200">
        <v>138</v>
      </c>
      <c r="P1200">
        <v>271</v>
      </c>
      <c r="Q1200">
        <v>219</v>
      </c>
      <c r="R1200">
        <v>133</v>
      </c>
      <c r="S1200">
        <v>271</v>
      </c>
      <c r="T1200">
        <v>41</v>
      </c>
      <c r="U1200">
        <v>41</v>
      </c>
      <c r="V1200">
        <v>42</v>
      </c>
      <c r="W1200">
        <v>41</v>
      </c>
      <c r="X1200">
        <v>37</v>
      </c>
      <c r="Y1200">
        <v>271</v>
      </c>
      <c r="Z1200">
        <v>42</v>
      </c>
      <c r="AA1200" t="s">
        <v>969</v>
      </c>
      <c r="AB1200" t="s">
        <v>803</v>
      </c>
      <c r="AC1200" t="s">
        <v>942</v>
      </c>
      <c r="AD1200" t="s">
        <v>943</v>
      </c>
    </row>
    <row r="1201" spans="1:30" x14ac:dyDescent="0.25">
      <c r="A1201" t="s">
        <v>1435</v>
      </c>
      <c r="B1201">
        <v>45017</v>
      </c>
      <c r="C1201">
        <v>45019</v>
      </c>
      <c r="D1201" t="s">
        <v>996</v>
      </c>
      <c r="E1201">
        <v>14570</v>
      </c>
      <c r="F1201">
        <v>549</v>
      </c>
      <c r="G1201">
        <v>0</v>
      </c>
      <c r="H1201">
        <v>480</v>
      </c>
      <c r="I1201">
        <v>20</v>
      </c>
      <c r="J1201">
        <v>146</v>
      </c>
      <c r="K1201">
        <v>14</v>
      </c>
      <c r="L1201">
        <v>34</v>
      </c>
      <c r="M1201">
        <v>2</v>
      </c>
      <c r="N1201">
        <v>127</v>
      </c>
      <c r="O1201">
        <v>281</v>
      </c>
      <c r="P1201">
        <v>479</v>
      </c>
      <c r="Q1201">
        <v>284</v>
      </c>
      <c r="R1201">
        <v>205</v>
      </c>
      <c r="S1201">
        <v>478</v>
      </c>
      <c r="T1201">
        <v>127</v>
      </c>
      <c r="U1201">
        <v>115</v>
      </c>
      <c r="V1201">
        <v>127</v>
      </c>
      <c r="W1201">
        <v>111</v>
      </c>
      <c r="X1201">
        <v>126</v>
      </c>
      <c r="Y1201">
        <v>481</v>
      </c>
      <c r="Z1201">
        <v>127</v>
      </c>
      <c r="AA1201" t="s">
        <v>997</v>
      </c>
      <c r="AB1201" t="s">
        <v>803</v>
      </c>
      <c r="AC1201" t="s">
        <v>998</v>
      </c>
      <c r="AD1201" t="s">
        <v>999</v>
      </c>
    </row>
    <row r="1202" spans="1:30" x14ac:dyDescent="0.25">
      <c r="A1202" t="s">
        <v>1435</v>
      </c>
      <c r="B1202">
        <v>45017</v>
      </c>
      <c r="C1202">
        <v>45019</v>
      </c>
      <c r="D1202" t="s">
        <v>924</v>
      </c>
      <c r="E1202">
        <v>6160</v>
      </c>
      <c r="F1202">
        <v>224</v>
      </c>
      <c r="G1202">
        <v>39</v>
      </c>
      <c r="H1202">
        <v>154</v>
      </c>
      <c r="I1202">
        <v>1</v>
      </c>
      <c r="J1202">
        <v>46</v>
      </c>
      <c r="K1202">
        <v>10</v>
      </c>
      <c r="L1202">
        <v>4</v>
      </c>
      <c r="M1202">
        <v>3</v>
      </c>
      <c r="N1202">
        <v>18</v>
      </c>
      <c r="O1202">
        <v>106</v>
      </c>
      <c r="P1202">
        <v>154</v>
      </c>
      <c r="Q1202">
        <v>82</v>
      </c>
      <c r="R1202">
        <v>89</v>
      </c>
      <c r="S1202">
        <v>155</v>
      </c>
      <c r="T1202">
        <v>29</v>
      </c>
      <c r="U1202">
        <v>33</v>
      </c>
      <c r="V1202">
        <v>37</v>
      </c>
      <c r="W1202">
        <v>37</v>
      </c>
      <c r="X1202">
        <v>35</v>
      </c>
      <c r="Y1202">
        <v>155</v>
      </c>
      <c r="Z1202">
        <v>38</v>
      </c>
      <c r="AA1202" t="s">
        <v>925</v>
      </c>
      <c r="AB1202" t="s">
        <v>803</v>
      </c>
      <c r="AC1202" t="s">
        <v>897</v>
      </c>
      <c r="AD1202" t="s">
        <v>898</v>
      </c>
    </row>
    <row r="1203" spans="1:30" x14ac:dyDescent="0.25">
      <c r="A1203" t="s">
        <v>1435</v>
      </c>
      <c r="B1203">
        <v>45017</v>
      </c>
      <c r="C1203">
        <v>45019</v>
      </c>
      <c r="D1203" t="s">
        <v>903</v>
      </c>
      <c r="E1203">
        <v>15728</v>
      </c>
      <c r="F1203">
        <v>571</v>
      </c>
      <c r="G1203">
        <v>22</v>
      </c>
      <c r="H1203">
        <v>409</v>
      </c>
      <c r="I1203">
        <v>2</v>
      </c>
      <c r="J1203">
        <v>74</v>
      </c>
      <c r="K1203">
        <v>11</v>
      </c>
      <c r="L1203">
        <v>0</v>
      </c>
      <c r="M1203">
        <v>6</v>
      </c>
      <c r="N1203">
        <v>63</v>
      </c>
      <c r="O1203">
        <v>66</v>
      </c>
      <c r="P1203">
        <v>409</v>
      </c>
      <c r="Q1203">
        <v>399</v>
      </c>
      <c r="R1203">
        <v>214</v>
      </c>
      <c r="S1203">
        <v>414</v>
      </c>
      <c r="T1203">
        <v>65</v>
      </c>
      <c r="U1203">
        <v>66</v>
      </c>
      <c r="V1203">
        <v>65</v>
      </c>
      <c r="W1203">
        <v>61</v>
      </c>
      <c r="X1203">
        <v>64</v>
      </c>
      <c r="Y1203">
        <v>415</v>
      </c>
      <c r="Z1203">
        <v>66</v>
      </c>
      <c r="AA1203" t="s">
        <v>904</v>
      </c>
      <c r="AB1203" t="s">
        <v>803</v>
      </c>
      <c r="AC1203" t="s">
        <v>1451</v>
      </c>
      <c r="AD1203" t="s">
        <v>1452</v>
      </c>
    </row>
    <row r="1204" spans="1:30" x14ac:dyDescent="0.25">
      <c r="A1204" t="s">
        <v>1435</v>
      </c>
      <c r="B1204">
        <v>45017</v>
      </c>
      <c r="C1204">
        <v>45019</v>
      </c>
      <c r="D1204" t="s">
        <v>973</v>
      </c>
      <c r="E1204">
        <v>4777</v>
      </c>
      <c r="F1204">
        <v>240</v>
      </c>
      <c r="G1204">
        <v>0</v>
      </c>
      <c r="H1204">
        <v>184</v>
      </c>
      <c r="I1204">
        <v>0</v>
      </c>
      <c r="J1204">
        <v>40</v>
      </c>
      <c r="K1204">
        <v>8</v>
      </c>
      <c r="L1204">
        <v>5</v>
      </c>
      <c r="M1204">
        <v>0</v>
      </c>
      <c r="N1204">
        <v>38</v>
      </c>
      <c r="O1204">
        <v>85</v>
      </c>
      <c r="P1204">
        <v>184</v>
      </c>
      <c r="Q1204">
        <v>164</v>
      </c>
      <c r="R1204">
        <v>121</v>
      </c>
      <c r="S1204">
        <v>184</v>
      </c>
      <c r="T1204">
        <v>38</v>
      </c>
      <c r="U1204">
        <v>36</v>
      </c>
      <c r="V1204">
        <v>39</v>
      </c>
      <c r="W1204">
        <v>39</v>
      </c>
      <c r="X1204">
        <v>37</v>
      </c>
      <c r="Y1204">
        <v>184</v>
      </c>
      <c r="Z1204">
        <v>39</v>
      </c>
      <c r="AA1204" t="s">
        <v>974</v>
      </c>
      <c r="AB1204" t="s">
        <v>803</v>
      </c>
      <c r="AC1204" t="s">
        <v>942</v>
      </c>
      <c r="AD1204" t="s">
        <v>943</v>
      </c>
    </row>
    <row r="1205" spans="1:30" x14ac:dyDescent="0.25">
      <c r="A1205" t="s">
        <v>1435</v>
      </c>
      <c r="B1205">
        <v>45017</v>
      </c>
      <c r="C1205">
        <v>45019</v>
      </c>
      <c r="D1205" t="s">
        <v>959</v>
      </c>
      <c r="E1205">
        <v>7923</v>
      </c>
      <c r="F1205">
        <v>320</v>
      </c>
      <c r="G1205">
        <v>3</v>
      </c>
      <c r="H1205">
        <v>226</v>
      </c>
      <c r="I1205">
        <v>1</v>
      </c>
      <c r="J1205">
        <v>67</v>
      </c>
      <c r="K1205">
        <v>11</v>
      </c>
      <c r="L1205">
        <v>3</v>
      </c>
      <c r="M1205">
        <v>3</v>
      </c>
      <c r="N1205">
        <v>53</v>
      </c>
      <c r="O1205">
        <v>57</v>
      </c>
      <c r="P1205">
        <v>240</v>
      </c>
      <c r="Q1205">
        <v>231</v>
      </c>
      <c r="R1205">
        <v>97</v>
      </c>
      <c r="S1205">
        <v>239</v>
      </c>
      <c r="T1205">
        <v>51</v>
      </c>
      <c r="U1205">
        <v>53</v>
      </c>
      <c r="V1205">
        <v>54</v>
      </c>
      <c r="W1205">
        <v>51</v>
      </c>
      <c r="X1205">
        <v>49</v>
      </c>
      <c r="Y1205">
        <v>242</v>
      </c>
      <c r="Z1205">
        <v>54</v>
      </c>
      <c r="AA1205" t="s">
        <v>960</v>
      </c>
      <c r="AB1205" t="s">
        <v>803</v>
      </c>
      <c r="AC1205" t="s">
        <v>942</v>
      </c>
      <c r="AD1205" t="s">
        <v>943</v>
      </c>
    </row>
    <row r="1206" spans="1:30" x14ac:dyDescent="0.25">
      <c r="A1206" t="s">
        <v>1435</v>
      </c>
      <c r="B1206">
        <v>45017</v>
      </c>
      <c r="C1206">
        <v>45019</v>
      </c>
      <c r="D1206" t="s">
        <v>157</v>
      </c>
      <c r="E1206">
        <v>5659</v>
      </c>
      <c r="F1206">
        <v>142</v>
      </c>
      <c r="G1206">
        <v>0</v>
      </c>
      <c r="H1206">
        <v>96</v>
      </c>
      <c r="I1206">
        <v>0</v>
      </c>
      <c r="J1206">
        <v>57</v>
      </c>
      <c r="K1206">
        <v>10</v>
      </c>
      <c r="L1206">
        <v>0</v>
      </c>
      <c r="M1206">
        <v>2</v>
      </c>
      <c r="N1206">
        <v>57</v>
      </c>
      <c r="O1206">
        <v>14</v>
      </c>
      <c r="P1206">
        <v>96</v>
      </c>
      <c r="Q1206">
        <v>95</v>
      </c>
      <c r="R1206">
        <v>33</v>
      </c>
      <c r="S1206">
        <v>96</v>
      </c>
      <c r="T1206">
        <v>56</v>
      </c>
      <c r="U1206">
        <v>57</v>
      </c>
      <c r="V1206">
        <v>57</v>
      </c>
      <c r="W1206">
        <v>53</v>
      </c>
      <c r="X1206">
        <v>56</v>
      </c>
      <c r="Y1206">
        <v>96</v>
      </c>
      <c r="Z1206">
        <v>57</v>
      </c>
      <c r="AA1206" t="s">
        <v>158</v>
      </c>
      <c r="AB1206" t="s">
        <v>16</v>
      </c>
      <c r="AC1206" t="s">
        <v>127</v>
      </c>
      <c r="AD1206" t="s">
        <v>128</v>
      </c>
    </row>
    <row r="1207" spans="1:30" x14ac:dyDescent="0.25">
      <c r="A1207" t="s">
        <v>1435</v>
      </c>
      <c r="B1207">
        <v>45017</v>
      </c>
      <c r="C1207">
        <v>45019</v>
      </c>
      <c r="D1207" t="s">
        <v>826</v>
      </c>
      <c r="E1207">
        <v>6272</v>
      </c>
      <c r="F1207">
        <v>203</v>
      </c>
      <c r="G1207">
        <v>170</v>
      </c>
      <c r="H1207">
        <v>201</v>
      </c>
      <c r="I1207">
        <v>0</v>
      </c>
      <c r="J1207">
        <v>18</v>
      </c>
      <c r="K1207">
        <v>13</v>
      </c>
      <c r="L1207">
        <v>0</v>
      </c>
      <c r="M1207">
        <v>6</v>
      </c>
      <c r="N1207">
        <v>17</v>
      </c>
      <c r="O1207">
        <v>166</v>
      </c>
      <c r="P1207">
        <v>201</v>
      </c>
      <c r="Q1207">
        <v>179</v>
      </c>
      <c r="R1207">
        <v>106</v>
      </c>
      <c r="S1207">
        <v>201</v>
      </c>
      <c r="T1207">
        <v>17</v>
      </c>
      <c r="U1207">
        <v>17</v>
      </c>
      <c r="V1207">
        <v>17</v>
      </c>
      <c r="W1207">
        <v>17</v>
      </c>
      <c r="X1207">
        <v>17</v>
      </c>
      <c r="Y1207">
        <v>201</v>
      </c>
      <c r="Z1207">
        <v>17</v>
      </c>
      <c r="AA1207" t="s">
        <v>827</v>
      </c>
      <c r="AB1207" t="s">
        <v>803</v>
      </c>
      <c r="AC1207" t="s">
        <v>805</v>
      </c>
      <c r="AD1207" t="s">
        <v>806</v>
      </c>
    </row>
    <row r="1208" spans="1:30" x14ac:dyDescent="0.25">
      <c r="A1208" t="s">
        <v>1435</v>
      </c>
      <c r="B1208">
        <v>45017</v>
      </c>
      <c r="C1208">
        <v>45019</v>
      </c>
      <c r="D1208" t="s">
        <v>887</v>
      </c>
      <c r="E1208">
        <v>6539</v>
      </c>
      <c r="F1208">
        <v>289</v>
      </c>
      <c r="G1208">
        <v>35</v>
      </c>
      <c r="H1208">
        <v>180</v>
      </c>
      <c r="I1208">
        <v>6</v>
      </c>
      <c r="J1208">
        <v>85</v>
      </c>
      <c r="K1208">
        <v>44</v>
      </c>
      <c r="L1208">
        <v>7</v>
      </c>
      <c r="M1208">
        <v>28</v>
      </c>
      <c r="N1208">
        <v>60</v>
      </c>
      <c r="O1208">
        <v>168</v>
      </c>
      <c r="P1208">
        <v>190</v>
      </c>
      <c r="Q1208">
        <v>119</v>
      </c>
      <c r="R1208">
        <v>81</v>
      </c>
      <c r="S1208">
        <v>192</v>
      </c>
      <c r="T1208">
        <v>65</v>
      </c>
      <c r="U1208">
        <v>55</v>
      </c>
      <c r="V1208">
        <v>65</v>
      </c>
      <c r="W1208">
        <v>50</v>
      </c>
      <c r="X1208">
        <v>65</v>
      </c>
      <c r="Y1208">
        <v>192</v>
      </c>
      <c r="Z1208">
        <v>65</v>
      </c>
      <c r="AA1208" t="s">
        <v>888</v>
      </c>
      <c r="AB1208" t="s">
        <v>803</v>
      </c>
      <c r="AC1208" t="s">
        <v>849</v>
      </c>
      <c r="AD1208" t="s">
        <v>850</v>
      </c>
    </row>
    <row r="1209" spans="1:30" x14ac:dyDescent="0.25">
      <c r="A1209" t="s">
        <v>1435</v>
      </c>
      <c r="B1209">
        <v>45017</v>
      </c>
      <c r="C1209">
        <v>45019</v>
      </c>
      <c r="D1209" t="s">
        <v>876</v>
      </c>
      <c r="E1209">
        <v>15648</v>
      </c>
      <c r="F1209">
        <v>556</v>
      </c>
      <c r="G1209">
        <v>66</v>
      </c>
      <c r="H1209">
        <v>360</v>
      </c>
      <c r="I1209">
        <v>1</v>
      </c>
      <c r="J1209">
        <v>124</v>
      </c>
      <c r="K1209">
        <v>5</v>
      </c>
      <c r="L1209">
        <v>5</v>
      </c>
      <c r="M1209">
        <v>41</v>
      </c>
      <c r="N1209">
        <v>49</v>
      </c>
      <c r="O1209">
        <v>196</v>
      </c>
      <c r="P1209">
        <v>373</v>
      </c>
      <c r="Q1209">
        <v>378</v>
      </c>
      <c r="R1209">
        <v>161</v>
      </c>
      <c r="S1209">
        <v>381</v>
      </c>
      <c r="T1209">
        <v>84</v>
      </c>
      <c r="U1209">
        <v>89</v>
      </c>
      <c r="V1209">
        <v>88</v>
      </c>
      <c r="W1209">
        <v>86</v>
      </c>
      <c r="X1209">
        <v>89</v>
      </c>
      <c r="Y1209">
        <v>381</v>
      </c>
      <c r="Z1209">
        <v>90</v>
      </c>
      <c r="AA1209" t="s">
        <v>877</v>
      </c>
      <c r="AB1209" t="s">
        <v>803</v>
      </c>
      <c r="AC1209" t="s">
        <v>1451</v>
      </c>
      <c r="AD1209" t="s">
        <v>1452</v>
      </c>
    </row>
    <row r="1210" spans="1:30" x14ac:dyDescent="0.25">
      <c r="A1210" t="s">
        <v>1435</v>
      </c>
      <c r="B1210">
        <v>45017</v>
      </c>
      <c r="C1210">
        <v>45019</v>
      </c>
      <c r="D1210" t="s">
        <v>462</v>
      </c>
      <c r="E1210">
        <v>3293</v>
      </c>
      <c r="F1210">
        <v>110</v>
      </c>
      <c r="G1210">
        <v>0</v>
      </c>
      <c r="H1210">
        <v>76</v>
      </c>
      <c r="I1210">
        <v>1</v>
      </c>
      <c r="J1210">
        <v>78</v>
      </c>
      <c r="K1210">
        <v>2</v>
      </c>
      <c r="L1210">
        <v>0</v>
      </c>
      <c r="M1210">
        <v>0</v>
      </c>
      <c r="N1210">
        <v>65</v>
      </c>
      <c r="O1210">
        <v>4</v>
      </c>
      <c r="P1210">
        <v>76</v>
      </c>
      <c r="Q1210">
        <v>62</v>
      </c>
      <c r="R1210">
        <v>32</v>
      </c>
      <c r="S1210">
        <v>77</v>
      </c>
      <c r="T1210">
        <v>66</v>
      </c>
      <c r="U1210">
        <v>55</v>
      </c>
      <c r="V1210">
        <v>67</v>
      </c>
      <c r="W1210">
        <v>61</v>
      </c>
      <c r="X1210">
        <v>64</v>
      </c>
      <c r="Y1210">
        <v>77</v>
      </c>
      <c r="Z1210">
        <v>67</v>
      </c>
      <c r="AA1210" t="s">
        <v>463</v>
      </c>
      <c r="AB1210" t="s">
        <v>387</v>
      </c>
      <c r="AC1210" t="s">
        <v>448</v>
      </c>
      <c r="AD1210" t="s">
        <v>449</v>
      </c>
    </row>
    <row r="1211" spans="1:30" x14ac:dyDescent="0.25">
      <c r="A1211" t="s">
        <v>1435</v>
      </c>
      <c r="B1211">
        <v>45017</v>
      </c>
      <c r="C1211">
        <v>45019</v>
      </c>
      <c r="D1211" t="s">
        <v>560</v>
      </c>
      <c r="E1211">
        <v>5397</v>
      </c>
      <c r="F1211">
        <v>240</v>
      </c>
      <c r="G1211">
        <v>19</v>
      </c>
      <c r="H1211">
        <v>218</v>
      </c>
      <c r="I1211">
        <v>5</v>
      </c>
      <c r="J1211">
        <v>85</v>
      </c>
      <c r="K1211">
        <v>28</v>
      </c>
      <c r="L1211">
        <v>18</v>
      </c>
      <c r="M1211">
        <v>31</v>
      </c>
      <c r="N1211">
        <v>79</v>
      </c>
      <c r="O1211">
        <v>57</v>
      </c>
      <c r="P1211">
        <v>218</v>
      </c>
      <c r="Q1211">
        <v>170</v>
      </c>
      <c r="R1211">
        <v>89</v>
      </c>
      <c r="S1211">
        <v>218</v>
      </c>
      <c r="T1211">
        <v>79</v>
      </c>
      <c r="U1211">
        <v>79</v>
      </c>
      <c r="V1211">
        <v>80</v>
      </c>
      <c r="W1211">
        <v>80</v>
      </c>
      <c r="X1211">
        <v>76</v>
      </c>
      <c r="Y1211">
        <v>218</v>
      </c>
      <c r="Z1211">
        <v>80</v>
      </c>
      <c r="AA1211" t="s">
        <v>561</v>
      </c>
      <c r="AB1211" t="s">
        <v>387</v>
      </c>
      <c r="AC1211" t="s">
        <v>508</v>
      </c>
      <c r="AD1211" t="s">
        <v>509</v>
      </c>
    </row>
    <row r="1212" spans="1:30" x14ac:dyDescent="0.25">
      <c r="A1212" t="s">
        <v>1435</v>
      </c>
      <c r="B1212">
        <v>45017</v>
      </c>
      <c r="C1212">
        <v>45019</v>
      </c>
      <c r="D1212" t="s">
        <v>425</v>
      </c>
      <c r="E1212">
        <v>3531</v>
      </c>
      <c r="F1212">
        <v>140</v>
      </c>
      <c r="G1212">
        <v>5</v>
      </c>
      <c r="H1212">
        <v>120</v>
      </c>
      <c r="I1212">
        <v>0</v>
      </c>
      <c r="J1212">
        <v>55</v>
      </c>
      <c r="K1212">
        <v>2</v>
      </c>
      <c r="L1212">
        <v>4</v>
      </c>
      <c r="M1212">
        <v>0</v>
      </c>
      <c r="N1212">
        <v>21</v>
      </c>
      <c r="O1212">
        <v>66</v>
      </c>
      <c r="P1212">
        <v>120</v>
      </c>
      <c r="Q1212">
        <v>100</v>
      </c>
      <c r="R1212">
        <v>60</v>
      </c>
      <c r="S1212">
        <v>120</v>
      </c>
      <c r="T1212">
        <v>31</v>
      </c>
      <c r="U1212">
        <v>41</v>
      </c>
      <c r="V1212">
        <v>46</v>
      </c>
      <c r="W1212">
        <v>45</v>
      </c>
      <c r="X1212">
        <v>46</v>
      </c>
      <c r="Y1212">
        <v>120</v>
      </c>
      <c r="Z1212">
        <v>46</v>
      </c>
      <c r="AA1212" t="s">
        <v>426</v>
      </c>
      <c r="AB1212" t="s">
        <v>387</v>
      </c>
      <c r="AC1212" t="s">
        <v>508</v>
      </c>
      <c r="AD1212" t="s">
        <v>509</v>
      </c>
    </row>
    <row r="1213" spans="1:30" x14ac:dyDescent="0.25">
      <c r="A1213" t="s">
        <v>1435</v>
      </c>
      <c r="B1213">
        <v>45017</v>
      </c>
      <c r="C1213">
        <v>45019</v>
      </c>
      <c r="D1213" t="s">
        <v>152</v>
      </c>
      <c r="E1213">
        <v>4075</v>
      </c>
      <c r="F1213">
        <v>93</v>
      </c>
      <c r="G1213">
        <v>1</v>
      </c>
      <c r="H1213">
        <v>80</v>
      </c>
      <c r="I1213">
        <v>0</v>
      </c>
      <c r="J1213">
        <v>28</v>
      </c>
      <c r="K1213">
        <v>6</v>
      </c>
      <c r="L1213">
        <v>5</v>
      </c>
      <c r="M1213">
        <v>1</v>
      </c>
      <c r="N1213">
        <v>26</v>
      </c>
      <c r="O1213">
        <v>7</v>
      </c>
      <c r="P1213">
        <v>80</v>
      </c>
      <c r="Q1213">
        <v>75</v>
      </c>
      <c r="R1213">
        <v>47</v>
      </c>
      <c r="S1213">
        <v>80</v>
      </c>
      <c r="T1213">
        <v>26</v>
      </c>
      <c r="U1213">
        <v>25</v>
      </c>
      <c r="V1213">
        <v>26</v>
      </c>
      <c r="W1213">
        <v>21</v>
      </c>
      <c r="X1213">
        <v>24</v>
      </c>
      <c r="Y1213">
        <v>80</v>
      </c>
      <c r="Z1213">
        <v>26</v>
      </c>
      <c r="AA1213" t="s">
        <v>153</v>
      </c>
      <c r="AB1213" t="s">
        <v>16</v>
      </c>
      <c r="AC1213" t="s">
        <v>127</v>
      </c>
      <c r="AD1213" t="s">
        <v>128</v>
      </c>
    </row>
    <row r="1214" spans="1:30" x14ac:dyDescent="0.25">
      <c r="A1214" t="s">
        <v>1435</v>
      </c>
      <c r="B1214">
        <v>45017</v>
      </c>
      <c r="C1214">
        <v>45019</v>
      </c>
      <c r="D1214" t="s">
        <v>395</v>
      </c>
      <c r="E1214">
        <v>4031</v>
      </c>
      <c r="F1214">
        <v>105</v>
      </c>
      <c r="G1214">
        <v>22</v>
      </c>
      <c r="H1214">
        <v>27</v>
      </c>
      <c r="I1214">
        <v>0</v>
      </c>
      <c r="J1214">
        <v>45</v>
      </c>
      <c r="K1214">
        <v>2</v>
      </c>
      <c r="L1214">
        <v>10</v>
      </c>
      <c r="M1214">
        <v>12</v>
      </c>
      <c r="N1214">
        <v>11</v>
      </c>
      <c r="O1214">
        <v>22</v>
      </c>
      <c r="P1214">
        <v>28</v>
      </c>
      <c r="Q1214">
        <v>23</v>
      </c>
      <c r="R1214">
        <v>8</v>
      </c>
      <c r="S1214">
        <v>29</v>
      </c>
      <c r="T1214">
        <v>12</v>
      </c>
      <c r="U1214">
        <v>12</v>
      </c>
      <c r="V1214">
        <v>12</v>
      </c>
      <c r="W1214">
        <v>12</v>
      </c>
      <c r="X1214">
        <v>12</v>
      </c>
      <c r="Y1214">
        <v>29</v>
      </c>
      <c r="Z1214">
        <v>12</v>
      </c>
      <c r="AA1214" t="s">
        <v>396</v>
      </c>
      <c r="AB1214" t="s">
        <v>387</v>
      </c>
      <c r="AC1214" t="s">
        <v>389</v>
      </c>
      <c r="AD1214" t="s">
        <v>390</v>
      </c>
    </row>
    <row r="1215" spans="1:30" x14ac:dyDescent="0.25">
      <c r="A1215" t="s">
        <v>1435</v>
      </c>
      <c r="B1215">
        <v>45017</v>
      </c>
      <c r="C1215">
        <v>45019</v>
      </c>
      <c r="D1215" t="s">
        <v>465</v>
      </c>
      <c r="E1215">
        <v>3766</v>
      </c>
      <c r="F1215">
        <v>173</v>
      </c>
      <c r="G1215">
        <v>2</v>
      </c>
      <c r="H1215">
        <v>142</v>
      </c>
      <c r="I1215">
        <v>0</v>
      </c>
      <c r="J1215">
        <v>52</v>
      </c>
      <c r="K1215">
        <v>0</v>
      </c>
      <c r="L1215">
        <v>0</v>
      </c>
      <c r="M1215">
        <v>0</v>
      </c>
      <c r="N1215">
        <v>47</v>
      </c>
      <c r="O1215">
        <v>102</v>
      </c>
      <c r="P1215">
        <v>142</v>
      </c>
      <c r="Q1215">
        <v>112</v>
      </c>
      <c r="R1215">
        <v>62</v>
      </c>
      <c r="S1215">
        <v>141</v>
      </c>
      <c r="T1215">
        <v>49</v>
      </c>
      <c r="U1215">
        <v>46</v>
      </c>
      <c r="V1215">
        <v>49</v>
      </c>
      <c r="W1215">
        <v>48</v>
      </c>
      <c r="X1215">
        <v>46</v>
      </c>
      <c r="Y1215">
        <v>142</v>
      </c>
      <c r="Z1215">
        <v>49</v>
      </c>
      <c r="AA1215" t="s">
        <v>1474</v>
      </c>
      <c r="AB1215" t="s">
        <v>387</v>
      </c>
      <c r="AC1215" t="s">
        <v>448</v>
      </c>
      <c r="AD1215" t="s">
        <v>449</v>
      </c>
    </row>
    <row r="1216" spans="1:30" x14ac:dyDescent="0.25">
      <c r="A1216" t="s">
        <v>1435</v>
      </c>
      <c r="B1216">
        <v>45017</v>
      </c>
      <c r="C1216">
        <v>45019</v>
      </c>
      <c r="D1216" t="s">
        <v>178</v>
      </c>
      <c r="E1216">
        <v>7317</v>
      </c>
      <c r="F1216">
        <v>322</v>
      </c>
      <c r="G1216">
        <v>84</v>
      </c>
      <c r="H1216">
        <v>169</v>
      </c>
      <c r="I1216">
        <v>1</v>
      </c>
      <c r="J1216">
        <v>106</v>
      </c>
      <c r="K1216">
        <v>14</v>
      </c>
      <c r="L1216">
        <v>14</v>
      </c>
      <c r="M1216">
        <v>30</v>
      </c>
      <c r="N1216">
        <v>33</v>
      </c>
      <c r="O1216">
        <v>113</v>
      </c>
      <c r="P1216">
        <v>176</v>
      </c>
      <c r="Q1216">
        <v>157</v>
      </c>
      <c r="R1216">
        <v>161</v>
      </c>
      <c r="S1216">
        <v>189</v>
      </c>
      <c r="T1216">
        <v>79</v>
      </c>
      <c r="U1216">
        <v>80</v>
      </c>
      <c r="V1216">
        <v>82</v>
      </c>
      <c r="W1216">
        <v>82</v>
      </c>
      <c r="X1216">
        <v>83</v>
      </c>
      <c r="Y1216">
        <v>189</v>
      </c>
      <c r="Z1216">
        <v>83</v>
      </c>
      <c r="AA1216" t="s">
        <v>179</v>
      </c>
      <c r="AB1216" t="s">
        <v>16</v>
      </c>
      <c r="AC1216" t="s">
        <v>168</v>
      </c>
      <c r="AD1216" t="s">
        <v>1473</v>
      </c>
    </row>
    <row r="1217" spans="1:30" x14ac:dyDescent="0.25">
      <c r="A1217" t="s">
        <v>1435</v>
      </c>
      <c r="B1217">
        <v>45017</v>
      </c>
      <c r="C1217">
        <v>45019</v>
      </c>
      <c r="D1217" t="s">
        <v>893</v>
      </c>
      <c r="E1217">
        <v>13645</v>
      </c>
      <c r="F1217">
        <v>625</v>
      </c>
      <c r="G1217">
        <v>3</v>
      </c>
      <c r="H1217">
        <v>398</v>
      </c>
      <c r="I1217">
        <v>0</v>
      </c>
      <c r="J1217">
        <v>141</v>
      </c>
      <c r="K1217">
        <v>9</v>
      </c>
      <c r="L1217">
        <v>0</v>
      </c>
      <c r="M1217">
        <v>0</v>
      </c>
      <c r="N1217">
        <v>75</v>
      </c>
      <c r="O1217">
        <v>277</v>
      </c>
      <c r="P1217">
        <v>407</v>
      </c>
      <c r="Q1217">
        <v>329</v>
      </c>
      <c r="R1217">
        <v>213</v>
      </c>
      <c r="S1217">
        <v>411</v>
      </c>
      <c r="T1217">
        <v>77</v>
      </c>
      <c r="U1217">
        <v>75</v>
      </c>
      <c r="V1217">
        <v>79</v>
      </c>
      <c r="W1217">
        <v>77</v>
      </c>
      <c r="X1217">
        <v>74</v>
      </c>
      <c r="Y1217">
        <v>412</v>
      </c>
      <c r="Z1217">
        <v>79</v>
      </c>
      <c r="AA1217" t="s">
        <v>894</v>
      </c>
      <c r="AB1217" t="s">
        <v>803</v>
      </c>
      <c r="AC1217" t="s">
        <v>849</v>
      </c>
      <c r="AD1217" t="s">
        <v>850</v>
      </c>
    </row>
    <row r="1218" spans="1:30" x14ac:dyDescent="0.25">
      <c r="A1218" t="s">
        <v>1435</v>
      </c>
      <c r="B1218">
        <v>45017</v>
      </c>
      <c r="C1218">
        <v>45019</v>
      </c>
      <c r="D1218" t="s">
        <v>836</v>
      </c>
      <c r="E1218">
        <v>11595</v>
      </c>
      <c r="F1218">
        <v>361</v>
      </c>
      <c r="G1218">
        <v>0</v>
      </c>
      <c r="H1218">
        <v>237</v>
      </c>
      <c r="I1218">
        <v>0</v>
      </c>
      <c r="J1218">
        <v>39</v>
      </c>
      <c r="K1218">
        <v>1</v>
      </c>
      <c r="L1218">
        <v>0</v>
      </c>
      <c r="M1218">
        <v>0</v>
      </c>
      <c r="N1218">
        <v>6</v>
      </c>
      <c r="O1218">
        <v>197</v>
      </c>
      <c r="P1218">
        <v>239</v>
      </c>
      <c r="Q1218">
        <v>207</v>
      </c>
      <c r="R1218">
        <v>126</v>
      </c>
      <c r="S1218">
        <v>266</v>
      </c>
      <c r="T1218">
        <v>30</v>
      </c>
      <c r="U1218">
        <v>27</v>
      </c>
      <c r="V1218">
        <v>31</v>
      </c>
      <c r="W1218">
        <v>29</v>
      </c>
      <c r="X1218">
        <v>29</v>
      </c>
      <c r="Y1218">
        <v>268</v>
      </c>
      <c r="Z1218">
        <v>31</v>
      </c>
      <c r="AA1218" t="s">
        <v>837</v>
      </c>
      <c r="AB1218" t="s">
        <v>803</v>
      </c>
      <c r="AC1218" t="s">
        <v>805</v>
      </c>
      <c r="AD1218" t="s">
        <v>806</v>
      </c>
    </row>
    <row r="1219" spans="1:30" x14ac:dyDescent="0.25">
      <c r="A1219" t="s">
        <v>1435</v>
      </c>
      <c r="B1219">
        <v>45017</v>
      </c>
      <c r="C1219">
        <v>45019</v>
      </c>
      <c r="D1219" t="s">
        <v>895</v>
      </c>
      <c r="E1219">
        <v>7579</v>
      </c>
      <c r="F1219">
        <v>337</v>
      </c>
      <c r="G1219">
        <v>1</v>
      </c>
      <c r="H1219">
        <v>133</v>
      </c>
      <c r="I1219">
        <v>1</v>
      </c>
      <c r="J1219">
        <v>44</v>
      </c>
      <c r="K1219">
        <v>0</v>
      </c>
      <c r="L1219">
        <v>0</v>
      </c>
      <c r="M1219">
        <v>0</v>
      </c>
      <c r="N1219">
        <v>0</v>
      </c>
      <c r="O1219">
        <v>102</v>
      </c>
      <c r="P1219">
        <v>213</v>
      </c>
      <c r="Q1219">
        <v>145</v>
      </c>
      <c r="R1219">
        <v>126</v>
      </c>
      <c r="S1219">
        <v>211</v>
      </c>
      <c r="T1219">
        <v>13</v>
      </c>
      <c r="U1219">
        <v>14</v>
      </c>
      <c r="V1219">
        <v>18</v>
      </c>
      <c r="W1219">
        <v>16</v>
      </c>
      <c r="X1219">
        <v>16</v>
      </c>
      <c r="Y1219">
        <v>215</v>
      </c>
      <c r="Z1219">
        <v>18</v>
      </c>
      <c r="AA1219" t="s">
        <v>896</v>
      </c>
      <c r="AB1219" t="s">
        <v>803</v>
      </c>
      <c r="AC1219" t="s">
        <v>897</v>
      </c>
      <c r="AD1219" t="s">
        <v>898</v>
      </c>
    </row>
    <row r="1220" spans="1:30" x14ac:dyDescent="0.25">
      <c r="A1220" t="s">
        <v>1435</v>
      </c>
      <c r="B1220">
        <v>45017</v>
      </c>
      <c r="C1220">
        <v>45019</v>
      </c>
      <c r="D1220" t="s">
        <v>60</v>
      </c>
      <c r="E1220">
        <v>4906</v>
      </c>
      <c r="F1220">
        <v>214</v>
      </c>
      <c r="G1220">
        <v>2</v>
      </c>
      <c r="H1220">
        <v>160</v>
      </c>
      <c r="I1220">
        <v>3</v>
      </c>
      <c r="J1220">
        <v>121</v>
      </c>
      <c r="K1220">
        <v>8</v>
      </c>
      <c r="L1220">
        <v>2</v>
      </c>
      <c r="M1220">
        <v>8</v>
      </c>
      <c r="N1220">
        <v>20</v>
      </c>
      <c r="O1220">
        <v>134</v>
      </c>
      <c r="P1220">
        <v>162</v>
      </c>
      <c r="Q1220">
        <v>140</v>
      </c>
      <c r="R1220">
        <v>119</v>
      </c>
      <c r="S1220">
        <v>164</v>
      </c>
      <c r="T1220">
        <v>71</v>
      </c>
      <c r="U1220">
        <v>82</v>
      </c>
      <c r="V1220">
        <v>84</v>
      </c>
      <c r="W1220">
        <v>81</v>
      </c>
      <c r="X1220">
        <v>83</v>
      </c>
      <c r="Y1220">
        <v>164</v>
      </c>
      <c r="Z1220">
        <v>84</v>
      </c>
      <c r="AA1220" t="s">
        <v>61</v>
      </c>
      <c r="AB1220" t="s">
        <v>16</v>
      </c>
      <c r="AC1220" t="s">
        <v>41</v>
      </c>
      <c r="AD1220" t="s">
        <v>42</v>
      </c>
    </row>
    <row r="1221" spans="1:30" x14ac:dyDescent="0.25">
      <c r="A1221" t="s">
        <v>1435</v>
      </c>
      <c r="B1221">
        <v>45017</v>
      </c>
      <c r="C1221">
        <v>45019</v>
      </c>
      <c r="D1221" t="s">
        <v>62</v>
      </c>
      <c r="E1221">
        <v>5549</v>
      </c>
      <c r="F1221">
        <v>156</v>
      </c>
      <c r="G1221">
        <v>8</v>
      </c>
      <c r="H1221">
        <v>124</v>
      </c>
      <c r="I1221">
        <v>1</v>
      </c>
      <c r="J1221">
        <v>67</v>
      </c>
      <c r="K1221">
        <v>7</v>
      </c>
      <c r="L1221">
        <v>6</v>
      </c>
      <c r="M1221">
        <v>3</v>
      </c>
      <c r="N1221">
        <v>49</v>
      </c>
      <c r="O1221">
        <v>29</v>
      </c>
      <c r="P1221">
        <v>122</v>
      </c>
      <c r="Q1221">
        <v>103</v>
      </c>
      <c r="R1221">
        <v>59</v>
      </c>
      <c r="S1221">
        <v>124</v>
      </c>
      <c r="T1221">
        <v>62</v>
      </c>
      <c r="U1221">
        <v>54</v>
      </c>
      <c r="V1221">
        <v>65</v>
      </c>
      <c r="W1221">
        <v>64</v>
      </c>
      <c r="X1221">
        <v>56</v>
      </c>
      <c r="Y1221">
        <v>124</v>
      </c>
      <c r="Z1221">
        <v>66</v>
      </c>
      <c r="AA1221" t="s">
        <v>63</v>
      </c>
      <c r="AB1221" t="s">
        <v>16</v>
      </c>
      <c r="AC1221" t="s">
        <v>41</v>
      </c>
      <c r="AD1221" t="s">
        <v>42</v>
      </c>
    </row>
    <row r="1222" spans="1:30" x14ac:dyDescent="0.25">
      <c r="A1222" t="s">
        <v>1435</v>
      </c>
      <c r="B1222">
        <v>45017</v>
      </c>
      <c r="C1222">
        <v>45019</v>
      </c>
      <c r="D1222" t="s">
        <v>447</v>
      </c>
      <c r="E1222">
        <v>4021</v>
      </c>
      <c r="F1222">
        <v>120</v>
      </c>
      <c r="G1222">
        <v>8</v>
      </c>
      <c r="H1222">
        <v>77</v>
      </c>
      <c r="I1222">
        <v>0</v>
      </c>
      <c r="J1222">
        <v>17</v>
      </c>
      <c r="K1222">
        <v>2</v>
      </c>
      <c r="L1222">
        <v>1</v>
      </c>
      <c r="M1222">
        <v>0</v>
      </c>
      <c r="N1222">
        <v>6</v>
      </c>
      <c r="O1222">
        <v>71</v>
      </c>
      <c r="P1222">
        <v>83</v>
      </c>
      <c r="Q1222">
        <v>73</v>
      </c>
      <c r="R1222">
        <v>41</v>
      </c>
      <c r="S1222">
        <v>109</v>
      </c>
      <c r="T1222">
        <v>11</v>
      </c>
      <c r="U1222">
        <v>11</v>
      </c>
      <c r="V1222">
        <v>14</v>
      </c>
      <c r="W1222">
        <v>14</v>
      </c>
      <c r="X1222">
        <v>14</v>
      </c>
      <c r="Y1222">
        <v>111</v>
      </c>
      <c r="Z1222">
        <v>14</v>
      </c>
      <c r="AA1222" t="s">
        <v>1529</v>
      </c>
      <c r="AB1222" t="s">
        <v>387</v>
      </c>
      <c r="AC1222" t="s">
        <v>448</v>
      </c>
      <c r="AD1222" t="s">
        <v>449</v>
      </c>
    </row>
    <row r="1223" spans="1:30" x14ac:dyDescent="0.25">
      <c r="A1223" t="s">
        <v>1435</v>
      </c>
      <c r="B1223">
        <v>45017</v>
      </c>
      <c r="C1223">
        <v>45019</v>
      </c>
      <c r="D1223" t="s">
        <v>953</v>
      </c>
      <c r="E1223">
        <v>4630</v>
      </c>
      <c r="F1223">
        <v>222</v>
      </c>
      <c r="G1223">
        <v>2</v>
      </c>
      <c r="H1223">
        <v>187</v>
      </c>
      <c r="I1223">
        <v>0</v>
      </c>
      <c r="J1223">
        <v>49</v>
      </c>
      <c r="K1223">
        <v>2</v>
      </c>
      <c r="L1223">
        <v>3</v>
      </c>
      <c r="M1223">
        <v>3</v>
      </c>
      <c r="N1223">
        <v>46</v>
      </c>
      <c r="O1223">
        <v>98</v>
      </c>
      <c r="P1223">
        <v>188</v>
      </c>
      <c r="Q1223">
        <v>163</v>
      </c>
      <c r="R1223">
        <v>76</v>
      </c>
      <c r="S1223">
        <v>188</v>
      </c>
      <c r="T1223">
        <v>46</v>
      </c>
      <c r="U1223">
        <v>44</v>
      </c>
      <c r="V1223">
        <v>46</v>
      </c>
      <c r="W1223">
        <v>45</v>
      </c>
      <c r="X1223">
        <v>45</v>
      </c>
      <c r="Y1223">
        <v>188</v>
      </c>
      <c r="Z1223">
        <v>46</v>
      </c>
      <c r="AA1223" t="s">
        <v>954</v>
      </c>
      <c r="AB1223" t="s">
        <v>803</v>
      </c>
      <c r="AC1223" t="s">
        <v>942</v>
      </c>
      <c r="AD1223" t="s">
        <v>943</v>
      </c>
    </row>
    <row r="1224" spans="1:30" x14ac:dyDescent="0.25">
      <c r="A1224" t="s">
        <v>1435</v>
      </c>
      <c r="B1224">
        <v>45017</v>
      </c>
      <c r="C1224">
        <v>45019</v>
      </c>
      <c r="D1224" t="s">
        <v>919</v>
      </c>
      <c r="E1224">
        <v>8284</v>
      </c>
      <c r="F1224">
        <v>374</v>
      </c>
      <c r="G1224">
        <v>11</v>
      </c>
      <c r="H1224">
        <v>346</v>
      </c>
      <c r="I1224">
        <v>6</v>
      </c>
      <c r="J1224">
        <v>61</v>
      </c>
      <c r="K1224">
        <v>11</v>
      </c>
      <c r="L1224">
        <v>12</v>
      </c>
      <c r="M1224">
        <v>7</v>
      </c>
      <c r="N1224">
        <v>53</v>
      </c>
      <c r="O1224">
        <v>97</v>
      </c>
      <c r="P1224">
        <v>351</v>
      </c>
      <c r="Q1224">
        <v>243</v>
      </c>
      <c r="R1224">
        <v>171</v>
      </c>
      <c r="S1224">
        <v>350</v>
      </c>
      <c r="T1224">
        <v>55</v>
      </c>
      <c r="U1224">
        <v>46</v>
      </c>
      <c r="V1224">
        <v>55</v>
      </c>
      <c r="W1224">
        <v>53</v>
      </c>
      <c r="X1224">
        <v>55</v>
      </c>
      <c r="Y1224">
        <v>352</v>
      </c>
      <c r="Z1224">
        <v>57</v>
      </c>
      <c r="AA1224" t="s">
        <v>920</v>
      </c>
      <c r="AB1224" t="s">
        <v>803</v>
      </c>
      <c r="AC1224" t="s">
        <v>897</v>
      </c>
      <c r="AD1224" t="s">
        <v>898</v>
      </c>
    </row>
    <row r="1225" spans="1:30" x14ac:dyDescent="0.25">
      <c r="A1225" t="s">
        <v>1435</v>
      </c>
      <c r="B1225">
        <v>45017</v>
      </c>
      <c r="C1225">
        <v>45019</v>
      </c>
      <c r="D1225" t="s">
        <v>473</v>
      </c>
      <c r="E1225">
        <v>4845</v>
      </c>
      <c r="F1225">
        <v>204</v>
      </c>
      <c r="G1225">
        <v>1</v>
      </c>
      <c r="H1225">
        <v>119</v>
      </c>
      <c r="I1225">
        <v>0</v>
      </c>
      <c r="J1225">
        <v>60</v>
      </c>
      <c r="K1225">
        <v>4</v>
      </c>
      <c r="L1225">
        <v>8</v>
      </c>
      <c r="M1225">
        <v>0</v>
      </c>
      <c r="N1225">
        <v>21</v>
      </c>
      <c r="O1225">
        <v>100</v>
      </c>
      <c r="P1225">
        <v>116</v>
      </c>
      <c r="Q1225">
        <v>107</v>
      </c>
      <c r="R1225">
        <v>55</v>
      </c>
      <c r="S1225">
        <v>118</v>
      </c>
      <c r="T1225">
        <v>39</v>
      </c>
      <c r="U1225">
        <v>47</v>
      </c>
      <c r="V1225">
        <v>44</v>
      </c>
      <c r="W1225">
        <v>41</v>
      </c>
      <c r="X1225">
        <v>43</v>
      </c>
      <c r="Y1225">
        <v>119</v>
      </c>
      <c r="Z1225">
        <v>48</v>
      </c>
      <c r="AA1225" t="s">
        <v>474</v>
      </c>
      <c r="AB1225" t="s">
        <v>387</v>
      </c>
      <c r="AC1225" t="s">
        <v>448</v>
      </c>
      <c r="AD1225" t="s">
        <v>449</v>
      </c>
    </row>
    <row r="1226" spans="1:30" x14ac:dyDescent="0.25">
      <c r="A1226" t="s">
        <v>1435</v>
      </c>
      <c r="B1226">
        <v>45017</v>
      </c>
      <c r="C1226">
        <v>45019</v>
      </c>
      <c r="D1226" t="s">
        <v>816</v>
      </c>
      <c r="E1226">
        <v>5187</v>
      </c>
      <c r="F1226">
        <v>211</v>
      </c>
      <c r="G1226">
        <v>2</v>
      </c>
      <c r="H1226">
        <v>140</v>
      </c>
      <c r="I1226">
        <v>0</v>
      </c>
      <c r="J1226">
        <v>22</v>
      </c>
      <c r="K1226">
        <v>8</v>
      </c>
      <c r="L1226">
        <v>0</v>
      </c>
      <c r="M1226">
        <v>0</v>
      </c>
      <c r="N1226">
        <v>16</v>
      </c>
      <c r="O1226">
        <v>86</v>
      </c>
      <c r="P1226">
        <v>152</v>
      </c>
      <c r="Q1226">
        <v>113</v>
      </c>
      <c r="R1226">
        <v>77</v>
      </c>
      <c r="S1226">
        <v>151</v>
      </c>
      <c r="T1226">
        <v>16</v>
      </c>
      <c r="U1226">
        <v>17</v>
      </c>
      <c r="V1226">
        <v>21</v>
      </c>
      <c r="W1226">
        <v>15</v>
      </c>
      <c r="X1226">
        <v>20</v>
      </c>
      <c r="Y1226">
        <v>153</v>
      </c>
      <c r="Z1226">
        <v>21</v>
      </c>
      <c r="AA1226" t="s">
        <v>817</v>
      </c>
      <c r="AB1226" t="s">
        <v>803</v>
      </c>
      <c r="AC1226" t="s">
        <v>805</v>
      </c>
      <c r="AD1226" t="s">
        <v>806</v>
      </c>
    </row>
    <row r="1227" spans="1:30" x14ac:dyDescent="0.25">
      <c r="A1227" t="s">
        <v>1435</v>
      </c>
      <c r="B1227">
        <v>45017</v>
      </c>
      <c r="C1227">
        <v>45019</v>
      </c>
      <c r="D1227" t="s">
        <v>842</v>
      </c>
      <c r="E1227">
        <v>3846</v>
      </c>
      <c r="F1227">
        <v>184</v>
      </c>
      <c r="G1227">
        <v>13</v>
      </c>
      <c r="H1227">
        <v>147</v>
      </c>
      <c r="I1227">
        <v>8</v>
      </c>
      <c r="J1227">
        <v>17</v>
      </c>
      <c r="K1227">
        <v>3</v>
      </c>
      <c r="L1227">
        <v>1</v>
      </c>
      <c r="M1227">
        <v>6</v>
      </c>
      <c r="N1227">
        <v>4</v>
      </c>
      <c r="O1227">
        <v>65</v>
      </c>
      <c r="P1227">
        <v>149</v>
      </c>
      <c r="Q1227">
        <v>89</v>
      </c>
      <c r="R1227">
        <v>65</v>
      </c>
      <c r="S1227">
        <v>152</v>
      </c>
      <c r="T1227">
        <v>5</v>
      </c>
      <c r="U1227">
        <v>14</v>
      </c>
      <c r="V1227">
        <v>16</v>
      </c>
      <c r="W1227">
        <v>14</v>
      </c>
      <c r="X1227">
        <v>15</v>
      </c>
      <c r="Y1227">
        <v>153</v>
      </c>
      <c r="Z1227">
        <v>16</v>
      </c>
      <c r="AA1227" t="s">
        <v>843</v>
      </c>
      <c r="AB1227" t="s">
        <v>803</v>
      </c>
      <c r="AC1227" t="s">
        <v>805</v>
      </c>
      <c r="AD1227" t="s">
        <v>806</v>
      </c>
    </row>
    <row r="1228" spans="1:30" x14ac:dyDescent="0.25">
      <c r="A1228" t="s">
        <v>1435</v>
      </c>
      <c r="B1228">
        <v>45017</v>
      </c>
      <c r="C1228">
        <v>45019</v>
      </c>
      <c r="D1228" t="s">
        <v>871</v>
      </c>
      <c r="E1228">
        <v>6752</v>
      </c>
      <c r="F1228">
        <v>214</v>
      </c>
      <c r="G1228">
        <v>4</v>
      </c>
      <c r="H1228">
        <v>174</v>
      </c>
      <c r="I1228">
        <v>1</v>
      </c>
      <c r="J1228">
        <v>53</v>
      </c>
      <c r="K1228">
        <v>2</v>
      </c>
      <c r="L1228">
        <v>1</v>
      </c>
      <c r="M1228">
        <v>1</v>
      </c>
      <c r="N1228">
        <v>49</v>
      </c>
      <c r="O1228">
        <v>144</v>
      </c>
      <c r="P1228">
        <v>173</v>
      </c>
      <c r="Q1228">
        <v>160</v>
      </c>
      <c r="R1228">
        <v>105</v>
      </c>
      <c r="S1228">
        <v>174</v>
      </c>
      <c r="T1228">
        <v>49</v>
      </c>
      <c r="U1228">
        <v>44</v>
      </c>
      <c r="V1228">
        <v>49</v>
      </c>
      <c r="W1228">
        <v>49</v>
      </c>
      <c r="X1228">
        <v>48</v>
      </c>
      <c r="Y1228">
        <v>174</v>
      </c>
      <c r="Z1228">
        <v>49</v>
      </c>
      <c r="AA1228" t="s">
        <v>872</v>
      </c>
      <c r="AB1228" t="s">
        <v>803</v>
      </c>
      <c r="AC1228" t="s">
        <v>849</v>
      </c>
      <c r="AD1228" t="s">
        <v>850</v>
      </c>
    </row>
    <row r="1229" spans="1:30" x14ac:dyDescent="0.25">
      <c r="A1229" t="s">
        <v>1435</v>
      </c>
      <c r="B1229">
        <v>45017</v>
      </c>
      <c r="C1229">
        <v>45019</v>
      </c>
      <c r="D1229" t="s">
        <v>821</v>
      </c>
      <c r="E1229">
        <v>6594</v>
      </c>
      <c r="F1229">
        <v>339</v>
      </c>
      <c r="G1229">
        <v>45</v>
      </c>
      <c r="H1229">
        <v>279</v>
      </c>
      <c r="I1229">
        <v>1</v>
      </c>
      <c r="J1229">
        <v>23</v>
      </c>
      <c r="K1229">
        <v>3</v>
      </c>
      <c r="L1229">
        <v>0</v>
      </c>
      <c r="M1229">
        <v>0</v>
      </c>
      <c r="N1229">
        <v>23</v>
      </c>
      <c r="O1229">
        <v>122</v>
      </c>
      <c r="P1229">
        <v>279</v>
      </c>
      <c r="Q1229">
        <v>217</v>
      </c>
      <c r="R1229">
        <v>150</v>
      </c>
      <c r="S1229">
        <v>278</v>
      </c>
      <c r="T1229">
        <v>23</v>
      </c>
      <c r="U1229">
        <v>20</v>
      </c>
      <c r="V1229">
        <v>23</v>
      </c>
      <c r="W1229">
        <v>22</v>
      </c>
      <c r="X1229">
        <v>22</v>
      </c>
      <c r="Y1229">
        <v>279</v>
      </c>
      <c r="Z1229">
        <v>23</v>
      </c>
      <c r="AA1229" t="s">
        <v>822</v>
      </c>
      <c r="AB1229" t="s">
        <v>803</v>
      </c>
      <c r="AC1229" t="s">
        <v>805</v>
      </c>
      <c r="AD1229" t="s">
        <v>806</v>
      </c>
    </row>
    <row r="1230" spans="1:30" x14ac:dyDescent="0.25">
      <c r="A1230" t="s">
        <v>1435</v>
      </c>
      <c r="B1230">
        <v>45017</v>
      </c>
      <c r="C1230">
        <v>45019</v>
      </c>
      <c r="D1230" t="s">
        <v>34</v>
      </c>
      <c r="E1230">
        <v>21145</v>
      </c>
      <c r="F1230">
        <v>421</v>
      </c>
      <c r="G1230">
        <v>21</v>
      </c>
      <c r="H1230">
        <v>298</v>
      </c>
      <c r="I1230">
        <v>3</v>
      </c>
      <c r="J1230">
        <v>87</v>
      </c>
      <c r="K1230">
        <v>2</v>
      </c>
      <c r="L1230">
        <v>6</v>
      </c>
      <c r="M1230">
        <v>6</v>
      </c>
      <c r="N1230">
        <v>36</v>
      </c>
      <c r="O1230">
        <v>206</v>
      </c>
      <c r="P1230">
        <v>306</v>
      </c>
      <c r="Q1230">
        <v>264</v>
      </c>
      <c r="R1230">
        <v>139</v>
      </c>
      <c r="S1230">
        <v>310</v>
      </c>
      <c r="T1230">
        <v>65</v>
      </c>
      <c r="U1230">
        <v>75</v>
      </c>
      <c r="V1230">
        <v>83</v>
      </c>
      <c r="W1230">
        <v>78</v>
      </c>
      <c r="X1230">
        <v>80</v>
      </c>
      <c r="Y1230">
        <v>312</v>
      </c>
      <c r="Z1230">
        <v>83</v>
      </c>
      <c r="AA1230" t="s">
        <v>35</v>
      </c>
      <c r="AB1230" t="s">
        <v>16</v>
      </c>
      <c r="AC1230" t="s">
        <v>18</v>
      </c>
      <c r="AD1230" t="s">
        <v>19</v>
      </c>
    </row>
    <row r="1231" spans="1:30" x14ac:dyDescent="0.25">
      <c r="A1231" t="s">
        <v>1435</v>
      </c>
      <c r="B1231">
        <v>45017</v>
      </c>
      <c r="C1231">
        <v>45019</v>
      </c>
      <c r="D1231" t="s">
        <v>486</v>
      </c>
      <c r="E1231">
        <v>8670</v>
      </c>
      <c r="F1231">
        <v>313</v>
      </c>
      <c r="G1231">
        <v>0</v>
      </c>
      <c r="H1231">
        <v>182</v>
      </c>
      <c r="I1231">
        <v>41</v>
      </c>
      <c r="J1231">
        <v>65</v>
      </c>
      <c r="K1231">
        <v>3</v>
      </c>
      <c r="L1231">
        <v>2</v>
      </c>
      <c r="M1231">
        <v>0</v>
      </c>
      <c r="N1231">
        <v>42</v>
      </c>
      <c r="O1231">
        <v>98</v>
      </c>
      <c r="P1231">
        <v>180</v>
      </c>
      <c r="Q1231">
        <v>89</v>
      </c>
      <c r="R1231">
        <v>69</v>
      </c>
      <c r="S1231">
        <v>182</v>
      </c>
      <c r="T1231">
        <v>47</v>
      </c>
      <c r="U1231">
        <v>43</v>
      </c>
      <c r="V1231">
        <v>54</v>
      </c>
      <c r="W1231">
        <v>49</v>
      </c>
      <c r="X1231">
        <v>49</v>
      </c>
      <c r="Y1231">
        <v>182</v>
      </c>
      <c r="Z1231">
        <v>54</v>
      </c>
      <c r="AA1231" t="s">
        <v>1454</v>
      </c>
      <c r="AB1231" t="s">
        <v>387</v>
      </c>
      <c r="AC1231" t="s">
        <v>448</v>
      </c>
      <c r="AD1231" t="s">
        <v>449</v>
      </c>
    </row>
    <row r="1232" spans="1:30" x14ac:dyDescent="0.25">
      <c r="A1232" t="s">
        <v>1435</v>
      </c>
      <c r="B1232">
        <v>45017</v>
      </c>
      <c r="C1232">
        <v>45019</v>
      </c>
      <c r="D1232" t="s">
        <v>1008</v>
      </c>
      <c r="E1232">
        <v>29566</v>
      </c>
      <c r="F1232">
        <v>628</v>
      </c>
      <c r="G1232">
        <v>3</v>
      </c>
      <c r="H1232">
        <v>398</v>
      </c>
      <c r="I1232">
        <v>1</v>
      </c>
      <c r="J1232">
        <v>95</v>
      </c>
      <c r="K1232">
        <v>9</v>
      </c>
      <c r="L1232">
        <v>59</v>
      </c>
      <c r="M1232">
        <v>0</v>
      </c>
      <c r="N1232">
        <v>51</v>
      </c>
      <c r="O1232">
        <v>329</v>
      </c>
      <c r="P1232">
        <v>415</v>
      </c>
      <c r="Q1232">
        <v>343</v>
      </c>
      <c r="R1232">
        <v>128</v>
      </c>
      <c r="S1232">
        <v>415</v>
      </c>
      <c r="T1232">
        <v>77</v>
      </c>
      <c r="U1232">
        <v>72</v>
      </c>
      <c r="V1232">
        <v>80</v>
      </c>
      <c r="W1232">
        <v>59</v>
      </c>
      <c r="X1232">
        <v>78</v>
      </c>
      <c r="Y1232">
        <v>415</v>
      </c>
      <c r="Z1232">
        <v>81</v>
      </c>
      <c r="AA1232" t="s">
        <v>1009</v>
      </c>
      <c r="AB1232" t="s">
        <v>803</v>
      </c>
      <c r="AC1232" t="s">
        <v>998</v>
      </c>
      <c r="AD1232" t="s">
        <v>999</v>
      </c>
    </row>
    <row r="1233" spans="1:30" x14ac:dyDescent="0.25">
      <c r="A1233" t="s">
        <v>1435</v>
      </c>
      <c r="B1233">
        <v>45017</v>
      </c>
      <c r="C1233">
        <v>45019</v>
      </c>
      <c r="D1233" t="s">
        <v>83</v>
      </c>
      <c r="E1233">
        <v>2385</v>
      </c>
      <c r="F1233">
        <v>45</v>
      </c>
      <c r="G1233">
        <v>1</v>
      </c>
      <c r="H1233">
        <v>44</v>
      </c>
      <c r="I1233">
        <v>0</v>
      </c>
      <c r="J1233">
        <v>8</v>
      </c>
      <c r="K1233">
        <v>0</v>
      </c>
      <c r="L1233">
        <v>0</v>
      </c>
      <c r="M1233">
        <v>0</v>
      </c>
      <c r="N1233">
        <v>8</v>
      </c>
      <c r="O1233">
        <v>4</v>
      </c>
      <c r="P1233">
        <v>44</v>
      </c>
      <c r="Q1233">
        <v>32</v>
      </c>
      <c r="R1233">
        <v>10</v>
      </c>
      <c r="S1233">
        <v>43</v>
      </c>
      <c r="T1233">
        <v>8</v>
      </c>
      <c r="U1233">
        <v>6</v>
      </c>
      <c r="V1233">
        <v>8</v>
      </c>
      <c r="W1233">
        <v>2</v>
      </c>
      <c r="X1233">
        <v>6</v>
      </c>
      <c r="Y1233">
        <v>44</v>
      </c>
      <c r="Z1233">
        <v>8</v>
      </c>
      <c r="AA1233" t="s">
        <v>84</v>
      </c>
      <c r="AB1233" t="s">
        <v>16</v>
      </c>
      <c r="AC1233" t="s">
        <v>69</v>
      </c>
      <c r="AD1233" t="s">
        <v>1583</v>
      </c>
    </row>
    <row r="1234" spans="1:30" x14ac:dyDescent="0.25">
      <c r="A1234" t="s">
        <v>1435</v>
      </c>
      <c r="B1234">
        <v>45017</v>
      </c>
      <c r="C1234">
        <v>45019</v>
      </c>
      <c r="D1234" t="s">
        <v>29</v>
      </c>
      <c r="E1234">
        <v>7597</v>
      </c>
      <c r="F1234">
        <v>239</v>
      </c>
      <c r="G1234">
        <v>11</v>
      </c>
      <c r="H1234">
        <v>182</v>
      </c>
      <c r="I1234">
        <v>2</v>
      </c>
      <c r="J1234">
        <v>72</v>
      </c>
      <c r="K1234">
        <v>6</v>
      </c>
      <c r="L1234">
        <v>9</v>
      </c>
      <c r="M1234">
        <v>7</v>
      </c>
      <c r="N1234">
        <v>37</v>
      </c>
      <c r="O1234">
        <v>57</v>
      </c>
      <c r="P1234">
        <v>184</v>
      </c>
      <c r="Q1234">
        <v>154</v>
      </c>
      <c r="R1234">
        <v>66</v>
      </c>
      <c r="S1234">
        <v>185</v>
      </c>
      <c r="T1234">
        <v>47</v>
      </c>
      <c r="U1234">
        <v>62</v>
      </c>
      <c r="V1234">
        <v>64</v>
      </c>
      <c r="W1234">
        <v>50</v>
      </c>
      <c r="X1234">
        <v>64</v>
      </c>
      <c r="Y1234">
        <v>185</v>
      </c>
      <c r="Z1234">
        <v>65</v>
      </c>
      <c r="AA1234" t="s">
        <v>30</v>
      </c>
      <c r="AB1234" t="s">
        <v>16</v>
      </c>
      <c r="AC1234" t="s">
        <v>18</v>
      </c>
      <c r="AD1234" t="s">
        <v>19</v>
      </c>
    </row>
    <row r="1235" spans="1:30" x14ac:dyDescent="0.25">
      <c r="A1235" t="s">
        <v>1435</v>
      </c>
      <c r="B1235">
        <v>45017</v>
      </c>
      <c r="C1235">
        <v>45019</v>
      </c>
      <c r="D1235" t="s">
        <v>162</v>
      </c>
      <c r="E1235">
        <v>4647</v>
      </c>
      <c r="F1235">
        <v>173</v>
      </c>
      <c r="G1235">
        <v>5</v>
      </c>
      <c r="H1235">
        <v>137</v>
      </c>
      <c r="I1235">
        <v>0</v>
      </c>
      <c r="J1235">
        <v>47</v>
      </c>
      <c r="K1235">
        <v>10</v>
      </c>
      <c r="L1235">
        <v>3</v>
      </c>
      <c r="M1235">
        <v>1</v>
      </c>
      <c r="N1235">
        <v>35</v>
      </c>
      <c r="O1235">
        <v>41</v>
      </c>
      <c r="P1235">
        <v>138</v>
      </c>
      <c r="Q1235">
        <v>130</v>
      </c>
      <c r="R1235">
        <v>75</v>
      </c>
      <c r="S1235">
        <v>138</v>
      </c>
      <c r="T1235">
        <v>35</v>
      </c>
      <c r="U1235">
        <v>42</v>
      </c>
      <c r="V1235">
        <v>42</v>
      </c>
      <c r="W1235">
        <v>42</v>
      </c>
      <c r="X1235">
        <v>40</v>
      </c>
      <c r="Y1235">
        <v>139</v>
      </c>
      <c r="Z1235">
        <v>42</v>
      </c>
      <c r="AA1235" t="s">
        <v>1584</v>
      </c>
      <c r="AB1235" t="s">
        <v>16</v>
      </c>
      <c r="AC1235" t="s">
        <v>127</v>
      </c>
      <c r="AD1235" t="s">
        <v>128</v>
      </c>
    </row>
    <row r="1236" spans="1:30" x14ac:dyDescent="0.25">
      <c r="A1236" t="s">
        <v>1435</v>
      </c>
      <c r="B1236">
        <v>45017</v>
      </c>
      <c r="C1236">
        <v>45019</v>
      </c>
      <c r="D1236" t="s">
        <v>831</v>
      </c>
      <c r="E1236">
        <v>5433</v>
      </c>
      <c r="F1236">
        <v>268</v>
      </c>
      <c r="G1236">
        <v>60</v>
      </c>
      <c r="H1236">
        <v>214</v>
      </c>
      <c r="I1236">
        <v>1</v>
      </c>
      <c r="J1236">
        <v>33</v>
      </c>
      <c r="K1236">
        <v>9</v>
      </c>
      <c r="L1236">
        <v>16</v>
      </c>
      <c r="M1236">
        <v>25</v>
      </c>
      <c r="N1236">
        <v>29</v>
      </c>
      <c r="O1236">
        <v>135</v>
      </c>
      <c r="P1236">
        <v>214</v>
      </c>
      <c r="Q1236">
        <v>192</v>
      </c>
      <c r="R1236">
        <v>121</v>
      </c>
      <c r="S1236">
        <v>214</v>
      </c>
      <c r="T1236">
        <v>29</v>
      </c>
      <c r="U1236">
        <v>29</v>
      </c>
      <c r="V1236">
        <v>29</v>
      </c>
      <c r="W1236">
        <v>27</v>
      </c>
      <c r="X1236">
        <v>29</v>
      </c>
      <c r="Y1236">
        <v>214</v>
      </c>
      <c r="Z1236">
        <v>29</v>
      </c>
      <c r="AA1236" t="s">
        <v>832</v>
      </c>
      <c r="AB1236" t="s">
        <v>803</v>
      </c>
      <c r="AC1236" t="s">
        <v>805</v>
      </c>
      <c r="AD1236" t="s">
        <v>806</v>
      </c>
    </row>
    <row r="1237" spans="1:30" x14ac:dyDescent="0.25">
      <c r="A1237" t="s">
        <v>1435</v>
      </c>
      <c r="B1237">
        <v>45017</v>
      </c>
      <c r="C1237">
        <v>45019</v>
      </c>
      <c r="D1237" t="s">
        <v>908</v>
      </c>
      <c r="E1237">
        <v>7655</v>
      </c>
      <c r="F1237">
        <v>209</v>
      </c>
      <c r="G1237">
        <v>14</v>
      </c>
      <c r="H1237">
        <v>156</v>
      </c>
      <c r="I1237">
        <v>3</v>
      </c>
      <c r="J1237">
        <v>37</v>
      </c>
      <c r="K1237">
        <v>2</v>
      </c>
      <c r="L1237">
        <v>9</v>
      </c>
      <c r="M1237">
        <v>1</v>
      </c>
      <c r="N1237">
        <v>35</v>
      </c>
      <c r="O1237">
        <v>121</v>
      </c>
      <c r="P1237">
        <v>155</v>
      </c>
      <c r="Q1237">
        <v>120</v>
      </c>
      <c r="R1237">
        <v>89</v>
      </c>
      <c r="S1237">
        <v>155</v>
      </c>
      <c r="T1237">
        <v>34</v>
      </c>
      <c r="U1237">
        <v>33</v>
      </c>
      <c r="V1237">
        <v>35</v>
      </c>
      <c r="W1237">
        <v>35</v>
      </c>
      <c r="X1237">
        <v>35</v>
      </c>
      <c r="Y1237">
        <v>156</v>
      </c>
      <c r="Z1237">
        <v>36</v>
      </c>
      <c r="AA1237" t="s">
        <v>909</v>
      </c>
      <c r="AB1237" t="s">
        <v>803</v>
      </c>
      <c r="AC1237" t="s">
        <v>897</v>
      </c>
      <c r="AD1237" t="s">
        <v>898</v>
      </c>
    </row>
    <row r="1238" spans="1:30" x14ac:dyDescent="0.25">
      <c r="A1238" t="s">
        <v>1435</v>
      </c>
      <c r="B1238">
        <v>45017</v>
      </c>
      <c r="C1238">
        <v>45019</v>
      </c>
      <c r="D1238" t="s">
        <v>859</v>
      </c>
      <c r="E1238">
        <v>3321</v>
      </c>
      <c r="F1238">
        <v>141</v>
      </c>
      <c r="G1238">
        <v>3</v>
      </c>
      <c r="H1238">
        <v>70</v>
      </c>
      <c r="I1238">
        <v>0</v>
      </c>
      <c r="J1238">
        <v>22</v>
      </c>
      <c r="K1238">
        <v>1</v>
      </c>
      <c r="L1238">
        <v>0</v>
      </c>
      <c r="M1238">
        <v>1</v>
      </c>
      <c r="N1238">
        <v>12</v>
      </c>
      <c r="O1238">
        <v>60</v>
      </c>
      <c r="P1238">
        <v>84</v>
      </c>
      <c r="Q1238">
        <v>71</v>
      </c>
      <c r="R1238">
        <v>35</v>
      </c>
      <c r="S1238">
        <v>84</v>
      </c>
      <c r="T1238">
        <v>19</v>
      </c>
      <c r="U1238">
        <v>18</v>
      </c>
      <c r="V1238">
        <v>19</v>
      </c>
      <c r="W1238">
        <v>19</v>
      </c>
      <c r="X1238">
        <v>18</v>
      </c>
      <c r="Y1238">
        <v>84</v>
      </c>
      <c r="Z1238">
        <v>19</v>
      </c>
      <c r="AA1238" t="s">
        <v>860</v>
      </c>
      <c r="AB1238" t="s">
        <v>803</v>
      </c>
      <c r="AC1238" t="s">
        <v>849</v>
      </c>
      <c r="AD1238" t="s">
        <v>850</v>
      </c>
    </row>
    <row r="1239" spans="1:30" x14ac:dyDescent="0.25">
      <c r="A1239" t="s">
        <v>1435</v>
      </c>
      <c r="B1239">
        <v>45017</v>
      </c>
      <c r="C1239">
        <v>45019</v>
      </c>
      <c r="D1239" t="s">
        <v>865</v>
      </c>
      <c r="E1239">
        <v>3123</v>
      </c>
      <c r="F1239">
        <v>125</v>
      </c>
      <c r="G1239">
        <v>4</v>
      </c>
      <c r="H1239">
        <v>117</v>
      </c>
      <c r="I1239">
        <v>1</v>
      </c>
      <c r="J1239">
        <v>17</v>
      </c>
      <c r="K1239">
        <v>1</v>
      </c>
      <c r="L1239">
        <v>0</v>
      </c>
      <c r="M1239">
        <v>0</v>
      </c>
      <c r="N1239">
        <v>13</v>
      </c>
      <c r="O1239">
        <v>56</v>
      </c>
      <c r="P1239">
        <v>116</v>
      </c>
      <c r="Q1239">
        <v>101</v>
      </c>
      <c r="R1239">
        <v>56</v>
      </c>
      <c r="S1239">
        <v>118</v>
      </c>
      <c r="T1239">
        <v>11</v>
      </c>
      <c r="U1239">
        <v>14</v>
      </c>
      <c r="V1239">
        <v>15</v>
      </c>
      <c r="W1239">
        <v>13</v>
      </c>
      <c r="X1239">
        <v>13</v>
      </c>
      <c r="Y1239">
        <v>118</v>
      </c>
      <c r="Z1239">
        <v>15</v>
      </c>
      <c r="AA1239" t="s">
        <v>866</v>
      </c>
      <c r="AB1239" t="s">
        <v>803</v>
      </c>
      <c r="AC1239" t="s">
        <v>849</v>
      </c>
      <c r="AD1239" t="s">
        <v>850</v>
      </c>
    </row>
    <row r="1240" spans="1:30" x14ac:dyDescent="0.25">
      <c r="A1240" t="s">
        <v>1435</v>
      </c>
      <c r="B1240">
        <v>45017</v>
      </c>
      <c r="C1240">
        <v>45019</v>
      </c>
      <c r="D1240" t="s">
        <v>847</v>
      </c>
      <c r="E1240">
        <v>6456</v>
      </c>
      <c r="F1240">
        <v>258</v>
      </c>
      <c r="G1240">
        <v>48</v>
      </c>
      <c r="H1240">
        <v>250</v>
      </c>
      <c r="I1240">
        <v>0</v>
      </c>
      <c r="J1240">
        <v>32</v>
      </c>
      <c r="K1240">
        <v>2</v>
      </c>
      <c r="L1240">
        <v>2</v>
      </c>
      <c r="M1240">
        <v>10</v>
      </c>
      <c r="N1240">
        <v>31</v>
      </c>
      <c r="O1240">
        <v>189</v>
      </c>
      <c r="P1240">
        <v>250</v>
      </c>
      <c r="Q1240">
        <v>221</v>
      </c>
      <c r="R1240">
        <v>118</v>
      </c>
      <c r="S1240">
        <v>249</v>
      </c>
      <c r="T1240">
        <v>31</v>
      </c>
      <c r="U1240">
        <v>31</v>
      </c>
      <c r="V1240">
        <v>31</v>
      </c>
      <c r="W1240">
        <v>30</v>
      </c>
      <c r="X1240">
        <v>31</v>
      </c>
      <c r="Y1240">
        <v>250</v>
      </c>
      <c r="Z1240">
        <v>31</v>
      </c>
      <c r="AA1240" t="s">
        <v>848</v>
      </c>
      <c r="AB1240" t="s">
        <v>803</v>
      </c>
      <c r="AC1240" t="s">
        <v>849</v>
      </c>
      <c r="AD1240" t="s">
        <v>850</v>
      </c>
    </row>
    <row r="1241" spans="1:30" x14ac:dyDescent="0.25">
      <c r="A1241" t="s">
        <v>1435</v>
      </c>
      <c r="B1241">
        <v>45017</v>
      </c>
      <c r="C1241">
        <v>45019</v>
      </c>
      <c r="D1241" t="s">
        <v>854</v>
      </c>
      <c r="E1241">
        <v>6785</v>
      </c>
      <c r="F1241">
        <v>289</v>
      </c>
      <c r="G1241">
        <v>17</v>
      </c>
      <c r="H1241">
        <v>184</v>
      </c>
      <c r="I1241">
        <v>2</v>
      </c>
      <c r="J1241">
        <v>33</v>
      </c>
      <c r="K1241">
        <v>2</v>
      </c>
      <c r="L1241">
        <v>0</v>
      </c>
      <c r="M1241">
        <v>3</v>
      </c>
      <c r="N1241">
        <v>26</v>
      </c>
      <c r="O1241">
        <v>145</v>
      </c>
      <c r="P1241">
        <v>187</v>
      </c>
      <c r="Q1241">
        <v>187</v>
      </c>
      <c r="R1241">
        <v>113</v>
      </c>
      <c r="S1241">
        <v>190</v>
      </c>
      <c r="T1241">
        <v>27</v>
      </c>
      <c r="U1241">
        <v>27</v>
      </c>
      <c r="V1241">
        <v>27</v>
      </c>
      <c r="W1241">
        <v>26</v>
      </c>
      <c r="X1241">
        <v>26</v>
      </c>
      <c r="Y1241">
        <v>190</v>
      </c>
      <c r="Z1241">
        <v>27</v>
      </c>
      <c r="AA1241" t="s">
        <v>855</v>
      </c>
      <c r="AB1241" t="s">
        <v>803</v>
      </c>
      <c r="AC1241" t="s">
        <v>849</v>
      </c>
      <c r="AD1241" t="s">
        <v>850</v>
      </c>
    </row>
    <row r="1242" spans="1:30" x14ac:dyDescent="0.25">
      <c r="A1242" t="s">
        <v>1435</v>
      </c>
      <c r="B1242">
        <v>45017</v>
      </c>
      <c r="C1242">
        <v>45019</v>
      </c>
      <c r="D1242" t="s">
        <v>881</v>
      </c>
      <c r="E1242">
        <v>3501</v>
      </c>
      <c r="F1242">
        <v>109</v>
      </c>
      <c r="G1242">
        <v>1</v>
      </c>
      <c r="H1242">
        <v>65</v>
      </c>
      <c r="I1242">
        <v>0</v>
      </c>
      <c r="J1242">
        <v>27</v>
      </c>
      <c r="K1242">
        <v>0</v>
      </c>
      <c r="L1242">
        <v>4</v>
      </c>
      <c r="M1242">
        <v>0</v>
      </c>
      <c r="N1242">
        <v>8</v>
      </c>
      <c r="O1242">
        <v>23</v>
      </c>
      <c r="P1242">
        <v>65</v>
      </c>
      <c r="Q1242">
        <v>64</v>
      </c>
      <c r="R1242">
        <v>32</v>
      </c>
      <c r="S1242">
        <v>65</v>
      </c>
      <c r="T1242">
        <v>14</v>
      </c>
      <c r="U1242">
        <v>19</v>
      </c>
      <c r="V1242">
        <v>19</v>
      </c>
      <c r="W1242">
        <v>17</v>
      </c>
      <c r="X1242">
        <v>18</v>
      </c>
      <c r="Y1242">
        <v>65</v>
      </c>
      <c r="Z1242">
        <v>19</v>
      </c>
      <c r="AA1242" t="s">
        <v>882</v>
      </c>
      <c r="AB1242" t="s">
        <v>803</v>
      </c>
      <c r="AC1242" t="s">
        <v>1451</v>
      </c>
      <c r="AD1242" t="s">
        <v>1452</v>
      </c>
    </row>
    <row r="1243" spans="1:30" x14ac:dyDescent="0.25">
      <c r="A1243" t="s">
        <v>1435</v>
      </c>
      <c r="B1243">
        <v>45017</v>
      </c>
      <c r="C1243">
        <v>45019</v>
      </c>
      <c r="D1243" t="s">
        <v>914</v>
      </c>
      <c r="E1243">
        <v>4919</v>
      </c>
      <c r="F1243">
        <v>250</v>
      </c>
      <c r="G1243">
        <v>8</v>
      </c>
      <c r="H1243">
        <v>186</v>
      </c>
      <c r="I1243">
        <v>1</v>
      </c>
      <c r="J1243">
        <v>29</v>
      </c>
      <c r="K1243">
        <v>7</v>
      </c>
      <c r="L1243">
        <v>0</v>
      </c>
      <c r="M1243">
        <v>1</v>
      </c>
      <c r="N1243">
        <v>8</v>
      </c>
      <c r="O1243">
        <v>152</v>
      </c>
      <c r="P1243">
        <v>189</v>
      </c>
      <c r="Q1243">
        <v>146</v>
      </c>
      <c r="R1243">
        <v>89</v>
      </c>
      <c r="S1243">
        <v>188</v>
      </c>
      <c r="T1243">
        <v>21</v>
      </c>
      <c r="U1243">
        <v>23</v>
      </c>
      <c r="V1243">
        <v>28</v>
      </c>
      <c r="W1243">
        <v>27</v>
      </c>
      <c r="X1243">
        <v>27</v>
      </c>
      <c r="Y1243">
        <v>191</v>
      </c>
      <c r="Z1243">
        <v>28</v>
      </c>
      <c r="AA1243" t="s">
        <v>915</v>
      </c>
      <c r="AB1243" t="s">
        <v>803</v>
      </c>
      <c r="AC1243" t="s">
        <v>897</v>
      </c>
      <c r="AD1243" t="s">
        <v>898</v>
      </c>
    </row>
    <row r="1244" spans="1:30" x14ac:dyDescent="0.25">
      <c r="A1244" t="s">
        <v>1435</v>
      </c>
      <c r="B1244">
        <v>45017</v>
      </c>
      <c r="C1244">
        <v>45019</v>
      </c>
      <c r="D1244" t="s">
        <v>978</v>
      </c>
      <c r="E1244">
        <v>5508</v>
      </c>
      <c r="F1244">
        <v>223</v>
      </c>
      <c r="G1244">
        <v>0</v>
      </c>
      <c r="H1244">
        <v>186</v>
      </c>
      <c r="I1244">
        <v>1</v>
      </c>
      <c r="J1244">
        <v>22</v>
      </c>
      <c r="K1244">
        <v>1</v>
      </c>
      <c r="L1244">
        <v>1</v>
      </c>
      <c r="M1244">
        <v>1</v>
      </c>
      <c r="N1244">
        <v>21</v>
      </c>
      <c r="O1244">
        <v>27</v>
      </c>
      <c r="P1244">
        <v>186</v>
      </c>
      <c r="Q1244">
        <v>122</v>
      </c>
      <c r="R1244">
        <v>88</v>
      </c>
      <c r="S1244">
        <v>188</v>
      </c>
      <c r="T1244">
        <v>21</v>
      </c>
      <c r="U1244">
        <v>20</v>
      </c>
      <c r="V1244">
        <v>21</v>
      </c>
      <c r="W1244">
        <v>21</v>
      </c>
      <c r="X1244">
        <v>19</v>
      </c>
      <c r="Y1244">
        <v>190</v>
      </c>
      <c r="Z1244">
        <v>21</v>
      </c>
      <c r="AA1244" t="s">
        <v>979</v>
      </c>
      <c r="AB1244" t="s">
        <v>803</v>
      </c>
      <c r="AC1244" t="s">
        <v>942</v>
      </c>
      <c r="AD1244" t="s">
        <v>943</v>
      </c>
    </row>
    <row r="1245" spans="1:30" x14ac:dyDescent="0.25">
      <c r="A1245" t="s">
        <v>1435</v>
      </c>
      <c r="B1245">
        <v>45017</v>
      </c>
      <c r="C1245">
        <v>45019</v>
      </c>
      <c r="D1245" t="s">
        <v>980</v>
      </c>
      <c r="E1245">
        <v>10968</v>
      </c>
      <c r="F1245">
        <v>670</v>
      </c>
      <c r="G1245">
        <v>3</v>
      </c>
      <c r="H1245">
        <v>571</v>
      </c>
      <c r="I1245">
        <v>3</v>
      </c>
      <c r="J1245">
        <v>98</v>
      </c>
      <c r="K1245">
        <v>3</v>
      </c>
      <c r="L1245">
        <v>10</v>
      </c>
      <c r="M1245">
        <v>4</v>
      </c>
      <c r="N1245">
        <v>86</v>
      </c>
      <c r="O1245">
        <v>372</v>
      </c>
      <c r="P1245">
        <v>571</v>
      </c>
      <c r="Q1245">
        <v>266</v>
      </c>
      <c r="R1245">
        <v>258</v>
      </c>
      <c r="S1245">
        <v>568</v>
      </c>
      <c r="T1245">
        <v>86</v>
      </c>
      <c r="U1245">
        <v>70</v>
      </c>
      <c r="V1245">
        <v>87</v>
      </c>
      <c r="W1245">
        <v>81</v>
      </c>
      <c r="X1245">
        <v>82</v>
      </c>
      <c r="Y1245">
        <v>574</v>
      </c>
      <c r="Z1245">
        <v>87</v>
      </c>
      <c r="AA1245" t="s">
        <v>981</v>
      </c>
      <c r="AB1245" t="s">
        <v>803</v>
      </c>
      <c r="AC1245" t="s">
        <v>942</v>
      </c>
      <c r="AD1245" t="s">
        <v>943</v>
      </c>
    </row>
    <row r="1246" spans="1:30" x14ac:dyDescent="0.25">
      <c r="A1246" t="s">
        <v>1435</v>
      </c>
      <c r="B1246">
        <v>45017</v>
      </c>
      <c r="C1246">
        <v>45019</v>
      </c>
      <c r="D1246" t="s">
        <v>1010</v>
      </c>
      <c r="E1246">
        <v>10879</v>
      </c>
      <c r="F1246">
        <v>418</v>
      </c>
      <c r="G1246">
        <v>155</v>
      </c>
      <c r="H1246">
        <v>289</v>
      </c>
      <c r="I1246">
        <v>0</v>
      </c>
      <c r="J1246">
        <v>45</v>
      </c>
      <c r="K1246">
        <v>0</v>
      </c>
      <c r="L1246">
        <v>1</v>
      </c>
      <c r="M1246">
        <v>31</v>
      </c>
      <c r="N1246">
        <v>24</v>
      </c>
      <c r="O1246">
        <v>157</v>
      </c>
      <c r="P1246">
        <v>294</v>
      </c>
      <c r="Q1246">
        <v>243</v>
      </c>
      <c r="R1246">
        <v>154</v>
      </c>
      <c r="S1246">
        <v>295</v>
      </c>
      <c r="T1246">
        <v>42</v>
      </c>
      <c r="U1246">
        <v>42</v>
      </c>
      <c r="V1246">
        <v>43</v>
      </c>
      <c r="W1246">
        <v>42</v>
      </c>
      <c r="X1246">
        <v>43</v>
      </c>
      <c r="Y1246">
        <v>295</v>
      </c>
      <c r="Z1246">
        <v>43</v>
      </c>
      <c r="AA1246" t="s">
        <v>1011</v>
      </c>
      <c r="AB1246" t="s">
        <v>803</v>
      </c>
      <c r="AC1246" t="s">
        <v>998</v>
      </c>
      <c r="AD1246" t="s">
        <v>999</v>
      </c>
    </row>
    <row r="1247" spans="1:30" x14ac:dyDescent="0.25">
      <c r="A1247" t="s">
        <v>1435</v>
      </c>
      <c r="B1247">
        <v>45017</v>
      </c>
      <c r="C1247">
        <v>45019</v>
      </c>
      <c r="D1247" t="s">
        <v>965</v>
      </c>
      <c r="E1247">
        <v>7939</v>
      </c>
      <c r="F1247">
        <v>349</v>
      </c>
      <c r="G1247">
        <v>2</v>
      </c>
      <c r="H1247">
        <v>269</v>
      </c>
      <c r="I1247">
        <v>0</v>
      </c>
      <c r="J1247">
        <v>63</v>
      </c>
      <c r="K1247">
        <v>8</v>
      </c>
      <c r="L1247">
        <v>23</v>
      </c>
      <c r="M1247">
        <v>4</v>
      </c>
      <c r="N1247">
        <v>57</v>
      </c>
      <c r="O1247">
        <v>66</v>
      </c>
      <c r="P1247">
        <v>269</v>
      </c>
      <c r="Q1247">
        <v>192</v>
      </c>
      <c r="R1247">
        <v>114</v>
      </c>
      <c r="S1247">
        <v>268</v>
      </c>
      <c r="T1247">
        <v>57</v>
      </c>
      <c r="U1247">
        <v>48</v>
      </c>
      <c r="V1247">
        <v>58</v>
      </c>
      <c r="W1247">
        <v>52</v>
      </c>
      <c r="X1247">
        <v>56</v>
      </c>
      <c r="Y1247">
        <v>269</v>
      </c>
      <c r="Z1247">
        <v>58</v>
      </c>
      <c r="AA1247" t="s">
        <v>966</v>
      </c>
      <c r="AB1247" t="s">
        <v>803</v>
      </c>
      <c r="AC1247" t="s">
        <v>942</v>
      </c>
      <c r="AD1247" t="s">
        <v>943</v>
      </c>
    </row>
    <row r="1248" spans="1:30" x14ac:dyDescent="0.25">
      <c r="A1248" t="s">
        <v>1435</v>
      </c>
      <c r="B1248">
        <v>45017</v>
      </c>
      <c r="C1248">
        <v>45019</v>
      </c>
      <c r="D1248" t="s">
        <v>929</v>
      </c>
      <c r="E1248">
        <v>5102</v>
      </c>
      <c r="F1248">
        <v>198</v>
      </c>
      <c r="G1248">
        <v>0</v>
      </c>
      <c r="H1248">
        <v>157</v>
      </c>
      <c r="I1248">
        <v>0</v>
      </c>
      <c r="J1248">
        <v>20</v>
      </c>
      <c r="K1248">
        <v>1</v>
      </c>
      <c r="L1248">
        <v>1</v>
      </c>
      <c r="M1248">
        <v>0</v>
      </c>
      <c r="N1248">
        <v>6</v>
      </c>
      <c r="O1248">
        <v>65</v>
      </c>
      <c r="P1248">
        <v>158</v>
      </c>
      <c r="Q1248">
        <v>79</v>
      </c>
      <c r="R1248">
        <v>70</v>
      </c>
      <c r="S1248">
        <v>156</v>
      </c>
      <c r="T1248">
        <v>9</v>
      </c>
      <c r="U1248">
        <v>12</v>
      </c>
      <c r="V1248">
        <v>14</v>
      </c>
      <c r="W1248">
        <v>10</v>
      </c>
      <c r="X1248">
        <v>13</v>
      </c>
      <c r="Y1248">
        <v>158</v>
      </c>
      <c r="Z1248">
        <v>14</v>
      </c>
    </row>
    <row r="1249" spans="1:30" x14ac:dyDescent="0.25">
      <c r="A1249" t="s">
        <v>1435</v>
      </c>
      <c r="B1249">
        <v>45017</v>
      </c>
      <c r="C1249">
        <v>45019</v>
      </c>
      <c r="D1249" t="s">
        <v>801</v>
      </c>
      <c r="E1249">
        <v>7307</v>
      </c>
      <c r="F1249">
        <v>355</v>
      </c>
      <c r="G1249">
        <v>35</v>
      </c>
      <c r="H1249">
        <v>279</v>
      </c>
      <c r="I1249">
        <v>0</v>
      </c>
      <c r="J1249">
        <v>40</v>
      </c>
      <c r="K1249">
        <v>26</v>
      </c>
      <c r="L1249">
        <v>0</v>
      </c>
      <c r="M1249">
        <v>25</v>
      </c>
      <c r="N1249">
        <v>39</v>
      </c>
      <c r="O1249">
        <v>203</v>
      </c>
      <c r="P1249">
        <v>279</v>
      </c>
      <c r="Q1249">
        <v>255</v>
      </c>
      <c r="R1249">
        <v>138</v>
      </c>
      <c r="S1249">
        <v>279</v>
      </c>
      <c r="T1249">
        <v>39</v>
      </c>
      <c r="U1249">
        <v>38</v>
      </c>
      <c r="V1249">
        <v>39</v>
      </c>
      <c r="W1249">
        <v>38</v>
      </c>
      <c r="X1249">
        <v>39</v>
      </c>
      <c r="Y1249">
        <v>279</v>
      </c>
      <c r="Z1249">
        <v>39</v>
      </c>
      <c r="AA1249" t="s">
        <v>802</v>
      </c>
      <c r="AB1249" t="s">
        <v>803</v>
      </c>
      <c r="AC1249" t="s">
        <v>805</v>
      </c>
      <c r="AD1249" t="s">
        <v>806</v>
      </c>
    </row>
    <row r="1250" spans="1:30" x14ac:dyDescent="0.25">
      <c r="A1250" t="s">
        <v>1435</v>
      </c>
      <c r="B1250">
        <v>45017</v>
      </c>
      <c r="C1250">
        <v>45019</v>
      </c>
      <c r="D1250" t="s">
        <v>173</v>
      </c>
      <c r="E1250">
        <v>20552</v>
      </c>
      <c r="F1250">
        <v>889</v>
      </c>
      <c r="G1250">
        <v>54</v>
      </c>
      <c r="H1250">
        <v>514</v>
      </c>
      <c r="I1250">
        <v>4</v>
      </c>
      <c r="J1250">
        <v>436</v>
      </c>
      <c r="K1250">
        <v>84</v>
      </c>
      <c r="L1250">
        <v>46</v>
      </c>
      <c r="M1250">
        <v>26</v>
      </c>
      <c r="N1250">
        <v>110</v>
      </c>
      <c r="O1250">
        <v>387</v>
      </c>
      <c r="P1250">
        <v>567</v>
      </c>
      <c r="Q1250">
        <v>478</v>
      </c>
      <c r="R1250">
        <v>323</v>
      </c>
      <c r="S1250">
        <v>575</v>
      </c>
      <c r="T1250">
        <v>310</v>
      </c>
      <c r="U1250">
        <v>289</v>
      </c>
      <c r="V1250">
        <v>327</v>
      </c>
      <c r="W1250">
        <v>312</v>
      </c>
      <c r="X1250">
        <v>307</v>
      </c>
      <c r="Y1250">
        <v>576</v>
      </c>
      <c r="Z1250">
        <v>328</v>
      </c>
      <c r="AA1250" t="s">
        <v>174</v>
      </c>
      <c r="AB1250" t="s">
        <v>16</v>
      </c>
      <c r="AC1250" t="s">
        <v>168</v>
      </c>
      <c r="AD1250" t="s">
        <v>1473</v>
      </c>
    </row>
    <row r="1251" spans="1:30" x14ac:dyDescent="0.25">
      <c r="A1251" t="s">
        <v>1435</v>
      </c>
      <c r="B1251">
        <v>45017</v>
      </c>
      <c r="C1251">
        <v>45019</v>
      </c>
      <c r="D1251" t="s">
        <v>400</v>
      </c>
      <c r="E1251">
        <v>6613</v>
      </c>
      <c r="F1251">
        <v>316</v>
      </c>
      <c r="G1251">
        <v>35</v>
      </c>
      <c r="H1251">
        <v>189</v>
      </c>
      <c r="I1251">
        <v>0</v>
      </c>
      <c r="J1251">
        <v>94</v>
      </c>
      <c r="K1251">
        <v>6</v>
      </c>
      <c r="L1251">
        <v>3</v>
      </c>
      <c r="M1251">
        <v>12</v>
      </c>
      <c r="N1251">
        <v>23</v>
      </c>
      <c r="O1251">
        <v>174</v>
      </c>
      <c r="P1251">
        <v>203</v>
      </c>
      <c r="Q1251">
        <v>166</v>
      </c>
      <c r="R1251">
        <v>123</v>
      </c>
      <c r="S1251">
        <v>206</v>
      </c>
      <c r="T1251">
        <v>61</v>
      </c>
      <c r="U1251">
        <v>66</v>
      </c>
      <c r="V1251">
        <v>75</v>
      </c>
      <c r="W1251">
        <v>73</v>
      </c>
      <c r="X1251">
        <v>73</v>
      </c>
      <c r="Y1251">
        <v>206</v>
      </c>
      <c r="Z1251">
        <v>75</v>
      </c>
      <c r="AA1251" t="s">
        <v>401</v>
      </c>
      <c r="AB1251" t="s">
        <v>387</v>
      </c>
      <c r="AC1251" t="s">
        <v>389</v>
      </c>
      <c r="AD1251" t="s">
        <v>390</v>
      </c>
    </row>
    <row r="1252" spans="1:30" x14ac:dyDescent="0.25">
      <c r="A1252" t="s">
        <v>1435</v>
      </c>
      <c r="B1252">
        <v>45017</v>
      </c>
      <c r="C1252">
        <v>45019</v>
      </c>
      <c r="D1252" t="s">
        <v>437</v>
      </c>
      <c r="E1252">
        <v>9984</v>
      </c>
      <c r="F1252">
        <v>453</v>
      </c>
      <c r="G1252">
        <v>1</v>
      </c>
      <c r="H1252">
        <v>265</v>
      </c>
      <c r="I1252">
        <v>1</v>
      </c>
      <c r="J1252">
        <v>124</v>
      </c>
      <c r="K1252">
        <v>2</v>
      </c>
      <c r="L1252">
        <v>3</v>
      </c>
      <c r="M1252">
        <v>2</v>
      </c>
      <c r="N1252">
        <v>95</v>
      </c>
      <c r="O1252">
        <v>22</v>
      </c>
      <c r="P1252">
        <v>324</v>
      </c>
      <c r="Q1252">
        <v>241</v>
      </c>
      <c r="R1252">
        <v>208</v>
      </c>
      <c r="S1252">
        <v>325</v>
      </c>
      <c r="T1252">
        <v>94</v>
      </c>
      <c r="U1252">
        <v>93</v>
      </c>
      <c r="V1252">
        <v>107</v>
      </c>
      <c r="W1252">
        <v>104</v>
      </c>
      <c r="X1252">
        <v>103</v>
      </c>
      <c r="Y1252">
        <v>325</v>
      </c>
      <c r="Z1252">
        <v>107</v>
      </c>
      <c r="AA1252" t="s">
        <v>438</v>
      </c>
      <c r="AB1252" t="s">
        <v>387</v>
      </c>
      <c r="AC1252" t="s">
        <v>432</v>
      </c>
      <c r="AD1252" t="s">
        <v>433</v>
      </c>
    </row>
    <row r="1253" spans="1:30" x14ac:dyDescent="0.25">
      <c r="A1253" t="s">
        <v>1435</v>
      </c>
      <c r="B1253">
        <v>45017</v>
      </c>
      <c r="C1253">
        <v>45019</v>
      </c>
      <c r="D1253" t="s">
        <v>536</v>
      </c>
      <c r="E1253">
        <v>12431</v>
      </c>
      <c r="F1253">
        <v>581</v>
      </c>
      <c r="G1253">
        <v>0</v>
      </c>
      <c r="H1253">
        <v>388</v>
      </c>
      <c r="I1253">
        <v>1</v>
      </c>
      <c r="J1253">
        <v>223</v>
      </c>
      <c r="K1253">
        <v>5</v>
      </c>
      <c r="L1253">
        <v>4</v>
      </c>
      <c r="M1253">
        <v>4</v>
      </c>
      <c r="N1253">
        <v>170</v>
      </c>
      <c r="O1253">
        <v>149</v>
      </c>
      <c r="P1253">
        <v>387</v>
      </c>
      <c r="Q1253">
        <v>326</v>
      </c>
      <c r="R1253">
        <v>213</v>
      </c>
      <c r="S1253">
        <v>395</v>
      </c>
      <c r="T1253">
        <v>170</v>
      </c>
      <c r="U1253">
        <v>162</v>
      </c>
      <c r="V1253">
        <v>170</v>
      </c>
      <c r="W1253">
        <v>164</v>
      </c>
      <c r="X1253">
        <v>163</v>
      </c>
      <c r="Y1253">
        <v>395</v>
      </c>
      <c r="Z1253">
        <v>170</v>
      </c>
      <c r="AA1253" t="s">
        <v>537</v>
      </c>
      <c r="AB1253" t="s">
        <v>387</v>
      </c>
      <c r="AC1253" t="s">
        <v>508</v>
      </c>
      <c r="AD1253" t="s">
        <v>509</v>
      </c>
    </row>
    <row r="1254" spans="1:30" x14ac:dyDescent="0.25">
      <c r="A1254" t="s">
        <v>1435</v>
      </c>
      <c r="B1254">
        <v>45017</v>
      </c>
      <c r="C1254">
        <v>45019</v>
      </c>
      <c r="D1254" t="s">
        <v>471</v>
      </c>
      <c r="E1254">
        <v>6810</v>
      </c>
      <c r="F1254">
        <v>282</v>
      </c>
      <c r="G1254">
        <v>34</v>
      </c>
      <c r="H1254">
        <v>234</v>
      </c>
      <c r="I1254">
        <v>3</v>
      </c>
      <c r="J1254">
        <v>125</v>
      </c>
      <c r="K1254">
        <v>17</v>
      </c>
      <c r="L1254">
        <v>28</v>
      </c>
      <c r="M1254">
        <v>26</v>
      </c>
      <c r="N1254">
        <v>114</v>
      </c>
      <c r="O1254">
        <v>22</v>
      </c>
      <c r="P1254">
        <v>235</v>
      </c>
      <c r="Q1254">
        <v>141</v>
      </c>
      <c r="R1254">
        <v>93</v>
      </c>
      <c r="S1254">
        <v>235</v>
      </c>
      <c r="T1254">
        <v>114</v>
      </c>
      <c r="U1254">
        <v>93</v>
      </c>
      <c r="V1254">
        <v>114</v>
      </c>
      <c r="W1254">
        <v>107</v>
      </c>
      <c r="X1254">
        <v>101</v>
      </c>
      <c r="Y1254">
        <v>235</v>
      </c>
      <c r="Z1254">
        <v>114</v>
      </c>
      <c r="AA1254" t="s">
        <v>472</v>
      </c>
      <c r="AB1254" t="s">
        <v>387</v>
      </c>
      <c r="AC1254" t="s">
        <v>448</v>
      </c>
      <c r="AD1254" t="s">
        <v>449</v>
      </c>
    </row>
    <row r="1255" spans="1:30" x14ac:dyDescent="0.25">
      <c r="A1255" t="s">
        <v>1435</v>
      </c>
      <c r="B1255">
        <v>45017</v>
      </c>
      <c r="C1255">
        <v>45019</v>
      </c>
      <c r="D1255" t="s">
        <v>51</v>
      </c>
      <c r="E1255">
        <v>8722</v>
      </c>
      <c r="F1255">
        <v>375</v>
      </c>
      <c r="G1255">
        <v>7</v>
      </c>
      <c r="H1255">
        <v>273</v>
      </c>
      <c r="I1255">
        <v>3</v>
      </c>
      <c r="J1255">
        <v>203</v>
      </c>
      <c r="K1255">
        <v>43</v>
      </c>
      <c r="L1255">
        <v>32</v>
      </c>
      <c r="M1255">
        <v>11</v>
      </c>
      <c r="N1255">
        <v>184</v>
      </c>
      <c r="O1255">
        <v>210</v>
      </c>
      <c r="P1255">
        <v>273</v>
      </c>
      <c r="Q1255">
        <v>199</v>
      </c>
      <c r="R1255">
        <v>193</v>
      </c>
      <c r="S1255">
        <v>272</v>
      </c>
      <c r="T1255">
        <v>184</v>
      </c>
      <c r="U1255">
        <v>165</v>
      </c>
      <c r="V1255">
        <v>184</v>
      </c>
      <c r="W1255">
        <v>180</v>
      </c>
      <c r="X1255">
        <v>173</v>
      </c>
      <c r="Y1255">
        <v>274</v>
      </c>
      <c r="Z1255">
        <v>184</v>
      </c>
      <c r="AA1255" t="s">
        <v>52</v>
      </c>
      <c r="AB1255" t="s">
        <v>16</v>
      </c>
      <c r="AC1255" t="s">
        <v>41</v>
      </c>
      <c r="AD1255" t="s">
        <v>42</v>
      </c>
    </row>
    <row r="1256" spans="1:30" x14ac:dyDescent="0.25">
      <c r="A1256" t="s">
        <v>1435</v>
      </c>
      <c r="B1256">
        <v>45017</v>
      </c>
      <c r="C1256">
        <v>45019</v>
      </c>
      <c r="D1256" t="s">
        <v>88</v>
      </c>
      <c r="E1256">
        <v>11397</v>
      </c>
      <c r="F1256">
        <v>510</v>
      </c>
      <c r="G1256">
        <v>70</v>
      </c>
      <c r="H1256">
        <v>452</v>
      </c>
      <c r="I1256">
        <v>6</v>
      </c>
      <c r="J1256">
        <v>79</v>
      </c>
      <c r="K1256">
        <v>2</v>
      </c>
      <c r="L1256">
        <v>2</v>
      </c>
      <c r="M1256">
        <v>4</v>
      </c>
      <c r="N1256">
        <v>70</v>
      </c>
      <c r="O1256">
        <v>120</v>
      </c>
      <c r="P1256">
        <v>452</v>
      </c>
      <c r="Q1256">
        <v>444</v>
      </c>
      <c r="R1256">
        <v>232</v>
      </c>
      <c r="S1256">
        <v>472</v>
      </c>
      <c r="T1256">
        <v>70</v>
      </c>
      <c r="U1256">
        <v>69</v>
      </c>
      <c r="V1256">
        <v>70</v>
      </c>
      <c r="W1256">
        <v>69</v>
      </c>
      <c r="X1256">
        <v>67</v>
      </c>
      <c r="Y1256">
        <v>477</v>
      </c>
      <c r="Z1256">
        <v>70</v>
      </c>
      <c r="AA1256" t="s">
        <v>89</v>
      </c>
      <c r="AB1256" t="s">
        <v>16</v>
      </c>
      <c r="AC1256" t="s">
        <v>90</v>
      </c>
      <c r="AD1256" t="s">
        <v>91</v>
      </c>
    </row>
    <row r="1257" spans="1:30" x14ac:dyDescent="0.25">
      <c r="A1257" t="s">
        <v>1435</v>
      </c>
      <c r="B1257">
        <v>45017</v>
      </c>
      <c r="C1257">
        <v>45019</v>
      </c>
      <c r="D1257" t="s">
        <v>419</v>
      </c>
      <c r="E1257">
        <v>3306</v>
      </c>
      <c r="F1257">
        <v>105</v>
      </c>
      <c r="G1257">
        <v>7</v>
      </c>
      <c r="H1257">
        <v>101</v>
      </c>
      <c r="I1257">
        <v>0</v>
      </c>
      <c r="J1257">
        <v>52</v>
      </c>
      <c r="K1257">
        <v>18</v>
      </c>
      <c r="L1257">
        <v>4</v>
      </c>
      <c r="M1257">
        <v>6</v>
      </c>
      <c r="N1257">
        <v>52</v>
      </c>
      <c r="O1257">
        <v>42</v>
      </c>
      <c r="P1257">
        <v>101</v>
      </c>
      <c r="Q1257">
        <v>75</v>
      </c>
      <c r="R1257">
        <v>44</v>
      </c>
      <c r="S1257">
        <v>101</v>
      </c>
      <c r="T1257">
        <v>52</v>
      </c>
      <c r="U1257">
        <v>50</v>
      </c>
      <c r="V1257">
        <v>52</v>
      </c>
      <c r="W1257">
        <v>52</v>
      </c>
      <c r="X1257">
        <v>52</v>
      </c>
      <c r="Y1257">
        <v>101</v>
      </c>
      <c r="Z1257">
        <v>52</v>
      </c>
      <c r="AA1257" t="s">
        <v>420</v>
      </c>
      <c r="AB1257" t="s">
        <v>387</v>
      </c>
      <c r="AC1257" t="s">
        <v>389</v>
      </c>
      <c r="AD1257" t="s">
        <v>390</v>
      </c>
    </row>
    <row r="1258" spans="1:30" x14ac:dyDescent="0.25">
      <c r="A1258" t="s">
        <v>1435</v>
      </c>
      <c r="B1258">
        <v>45017</v>
      </c>
      <c r="C1258">
        <v>45019</v>
      </c>
      <c r="D1258" t="s">
        <v>490</v>
      </c>
      <c r="E1258">
        <v>14308</v>
      </c>
      <c r="F1258">
        <v>629</v>
      </c>
      <c r="G1258">
        <v>47</v>
      </c>
      <c r="H1258">
        <v>430</v>
      </c>
      <c r="I1258">
        <v>1</v>
      </c>
      <c r="J1258">
        <v>271</v>
      </c>
      <c r="K1258">
        <v>4</v>
      </c>
      <c r="L1258">
        <v>44</v>
      </c>
      <c r="M1258">
        <v>57</v>
      </c>
      <c r="N1258">
        <v>198</v>
      </c>
      <c r="O1258">
        <v>391</v>
      </c>
      <c r="P1258">
        <v>431</v>
      </c>
      <c r="Q1258">
        <v>284</v>
      </c>
      <c r="R1258">
        <v>301</v>
      </c>
      <c r="S1258">
        <v>431</v>
      </c>
      <c r="T1258">
        <v>198</v>
      </c>
      <c r="U1258">
        <v>175</v>
      </c>
      <c r="V1258">
        <v>208</v>
      </c>
      <c r="W1258">
        <v>191</v>
      </c>
      <c r="X1258">
        <v>202</v>
      </c>
      <c r="Y1258">
        <v>431</v>
      </c>
      <c r="Z1258">
        <v>208</v>
      </c>
      <c r="AA1258" t="s">
        <v>491</v>
      </c>
      <c r="AB1258" t="s">
        <v>387</v>
      </c>
      <c r="AC1258" t="s">
        <v>448</v>
      </c>
      <c r="AD1258" t="s">
        <v>449</v>
      </c>
    </row>
    <row r="1259" spans="1:30" x14ac:dyDescent="0.25">
      <c r="A1259" t="s">
        <v>1435</v>
      </c>
      <c r="B1259">
        <v>45017</v>
      </c>
      <c r="C1259">
        <v>45019</v>
      </c>
      <c r="D1259" t="s">
        <v>417</v>
      </c>
      <c r="E1259">
        <v>4314</v>
      </c>
      <c r="F1259">
        <v>195</v>
      </c>
      <c r="G1259">
        <v>133</v>
      </c>
      <c r="H1259">
        <v>164</v>
      </c>
      <c r="I1259">
        <v>0</v>
      </c>
      <c r="J1259">
        <v>71</v>
      </c>
      <c r="K1259">
        <v>18</v>
      </c>
      <c r="L1259">
        <v>42</v>
      </c>
      <c r="M1259">
        <v>65</v>
      </c>
      <c r="N1259">
        <v>69</v>
      </c>
      <c r="O1259">
        <v>152</v>
      </c>
      <c r="P1259">
        <v>164</v>
      </c>
      <c r="Q1259">
        <v>139</v>
      </c>
      <c r="R1259">
        <v>113</v>
      </c>
      <c r="S1259">
        <v>164</v>
      </c>
      <c r="T1259">
        <v>69</v>
      </c>
      <c r="U1259">
        <v>68</v>
      </c>
      <c r="V1259">
        <v>70</v>
      </c>
      <c r="W1259">
        <v>70</v>
      </c>
      <c r="X1259">
        <v>68</v>
      </c>
      <c r="Y1259">
        <v>164</v>
      </c>
      <c r="Z1259">
        <v>70</v>
      </c>
      <c r="AA1259" t="s">
        <v>418</v>
      </c>
      <c r="AB1259" t="s">
        <v>387</v>
      </c>
      <c r="AC1259" t="s">
        <v>389</v>
      </c>
      <c r="AD1259" t="s">
        <v>390</v>
      </c>
    </row>
    <row r="1260" spans="1:30" x14ac:dyDescent="0.25">
      <c r="A1260" t="s">
        <v>1435</v>
      </c>
      <c r="B1260">
        <v>45017</v>
      </c>
      <c r="C1260">
        <v>45019</v>
      </c>
      <c r="D1260" t="s">
        <v>506</v>
      </c>
      <c r="E1260">
        <v>3488</v>
      </c>
      <c r="F1260">
        <v>159</v>
      </c>
      <c r="G1260">
        <v>5</v>
      </c>
      <c r="H1260">
        <v>149</v>
      </c>
      <c r="I1260">
        <v>0</v>
      </c>
      <c r="J1260">
        <v>49</v>
      </c>
      <c r="K1260">
        <v>0</v>
      </c>
      <c r="L1260">
        <v>2</v>
      </c>
      <c r="M1260">
        <v>0</v>
      </c>
      <c r="N1260">
        <v>48</v>
      </c>
      <c r="O1260">
        <v>100</v>
      </c>
      <c r="P1260">
        <v>149</v>
      </c>
      <c r="Q1260">
        <v>113</v>
      </c>
      <c r="R1260">
        <v>81</v>
      </c>
      <c r="S1260">
        <v>149</v>
      </c>
      <c r="T1260">
        <v>48</v>
      </c>
      <c r="U1260">
        <v>44</v>
      </c>
      <c r="V1260">
        <v>48</v>
      </c>
      <c r="W1260">
        <v>46</v>
      </c>
      <c r="X1260">
        <v>38</v>
      </c>
      <c r="Y1260">
        <v>149</v>
      </c>
      <c r="Z1260">
        <v>48</v>
      </c>
      <c r="AA1260" t="s">
        <v>1456</v>
      </c>
      <c r="AB1260" t="s">
        <v>387</v>
      </c>
      <c r="AC1260" t="s">
        <v>508</v>
      </c>
      <c r="AD1260" t="s">
        <v>509</v>
      </c>
    </row>
    <row r="1261" spans="1:30" x14ac:dyDescent="0.25">
      <c r="A1261" t="s">
        <v>1435</v>
      </c>
      <c r="B1261">
        <v>45017</v>
      </c>
      <c r="C1261">
        <v>45019</v>
      </c>
      <c r="D1261" t="s">
        <v>132</v>
      </c>
      <c r="E1261">
        <v>5750</v>
      </c>
      <c r="F1261">
        <v>193</v>
      </c>
      <c r="G1261">
        <v>97</v>
      </c>
      <c r="H1261">
        <v>166</v>
      </c>
      <c r="I1261">
        <v>0</v>
      </c>
      <c r="J1261">
        <v>95</v>
      </c>
      <c r="K1261">
        <v>2</v>
      </c>
      <c r="L1261">
        <v>2</v>
      </c>
      <c r="M1261">
        <v>60</v>
      </c>
      <c r="N1261">
        <v>77</v>
      </c>
      <c r="O1261">
        <v>141</v>
      </c>
      <c r="P1261">
        <v>168</v>
      </c>
      <c r="Q1261">
        <v>163</v>
      </c>
      <c r="R1261">
        <v>125</v>
      </c>
      <c r="S1261">
        <v>168</v>
      </c>
      <c r="T1261">
        <v>85</v>
      </c>
      <c r="U1261">
        <v>88</v>
      </c>
      <c r="V1261">
        <v>89</v>
      </c>
      <c r="W1261">
        <v>86</v>
      </c>
      <c r="X1261">
        <v>89</v>
      </c>
      <c r="Y1261">
        <v>168</v>
      </c>
      <c r="Z1261">
        <v>89</v>
      </c>
      <c r="AA1261" t="s">
        <v>133</v>
      </c>
      <c r="AB1261" t="s">
        <v>16</v>
      </c>
      <c r="AC1261" t="s">
        <v>127</v>
      </c>
      <c r="AD1261" t="s">
        <v>128</v>
      </c>
    </row>
    <row r="1262" spans="1:30" x14ac:dyDescent="0.25">
      <c r="A1262" t="s">
        <v>1435</v>
      </c>
      <c r="B1262">
        <v>45017</v>
      </c>
      <c r="C1262">
        <v>45019</v>
      </c>
      <c r="D1262" t="s">
        <v>95</v>
      </c>
      <c r="E1262">
        <v>2103</v>
      </c>
      <c r="F1262">
        <v>75</v>
      </c>
      <c r="G1262">
        <v>36</v>
      </c>
      <c r="H1262">
        <v>47</v>
      </c>
      <c r="I1262">
        <v>0</v>
      </c>
      <c r="J1262">
        <v>25</v>
      </c>
      <c r="K1262">
        <v>3</v>
      </c>
      <c r="L1262">
        <v>9</v>
      </c>
      <c r="M1262">
        <v>17</v>
      </c>
      <c r="N1262">
        <v>18</v>
      </c>
      <c r="O1262">
        <v>45</v>
      </c>
      <c r="P1262">
        <v>47</v>
      </c>
      <c r="Q1262">
        <v>44</v>
      </c>
      <c r="R1262">
        <v>36</v>
      </c>
      <c r="S1262">
        <v>48</v>
      </c>
      <c r="T1262">
        <v>20</v>
      </c>
      <c r="U1262">
        <v>20</v>
      </c>
      <c r="V1262">
        <v>20</v>
      </c>
      <c r="W1262">
        <v>18</v>
      </c>
      <c r="X1262">
        <v>19</v>
      </c>
      <c r="Y1262">
        <v>49</v>
      </c>
      <c r="Z1262">
        <v>20</v>
      </c>
      <c r="AA1262" t="s">
        <v>96</v>
      </c>
      <c r="AB1262" t="s">
        <v>16</v>
      </c>
      <c r="AC1262" t="s">
        <v>69</v>
      </c>
      <c r="AD1262" t="s">
        <v>1583</v>
      </c>
    </row>
    <row r="1263" spans="1:30" x14ac:dyDescent="0.25">
      <c r="A1263" t="s">
        <v>1435</v>
      </c>
      <c r="B1263">
        <v>45017</v>
      </c>
      <c r="C1263">
        <v>45019</v>
      </c>
      <c r="D1263" t="s">
        <v>531</v>
      </c>
      <c r="E1263">
        <v>9651</v>
      </c>
      <c r="F1263">
        <v>375</v>
      </c>
      <c r="G1263">
        <v>45</v>
      </c>
      <c r="H1263">
        <v>260</v>
      </c>
      <c r="I1263">
        <v>3</v>
      </c>
      <c r="J1263">
        <v>141</v>
      </c>
      <c r="K1263">
        <v>28</v>
      </c>
      <c r="L1263">
        <v>38</v>
      </c>
      <c r="M1263">
        <v>35</v>
      </c>
      <c r="N1263">
        <v>116</v>
      </c>
      <c r="O1263">
        <v>173</v>
      </c>
      <c r="P1263">
        <v>265</v>
      </c>
      <c r="Q1263">
        <v>259</v>
      </c>
      <c r="R1263">
        <v>90</v>
      </c>
      <c r="S1263">
        <v>265</v>
      </c>
      <c r="T1263">
        <v>117</v>
      </c>
      <c r="U1263">
        <v>120</v>
      </c>
      <c r="V1263">
        <v>121</v>
      </c>
      <c r="W1263">
        <v>111</v>
      </c>
      <c r="X1263">
        <v>118</v>
      </c>
      <c r="Y1263">
        <v>267</v>
      </c>
      <c r="Z1263">
        <v>121</v>
      </c>
      <c r="AA1263" t="s">
        <v>1455</v>
      </c>
      <c r="AB1263" t="s">
        <v>387</v>
      </c>
      <c r="AC1263" t="s">
        <v>508</v>
      </c>
      <c r="AD1263" t="s">
        <v>509</v>
      </c>
    </row>
    <row r="1264" spans="1:30" x14ac:dyDescent="0.25">
      <c r="A1264" t="s">
        <v>1435</v>
      </c>
      <c r="B1264">
        <v>45017</v>
      </c>
      <c r="C1264">
        <v>45019</v>
      </c>
      <c r="D1264" t="s">
        <v>46</v>
      </c>
      <c r="E1264">
        <v>5089</v>
      </c>
      <c r="F1264">
        <v>200</v>
      </c>
      <c r="G1264">
        <v>2</v>
      </c>
      <c r="H1264">
        <v>184</v>
      </c>
      <c r="I1264">
        <v>1</v>
      </c>
      <c r="J1264">
        <v>100</v>
      </c>
      <c r="K1264">
        <v>42</v>
      </c>
      <c r="L1264">
        <v>5</v>
      </c>
      <c r="M1264">
        <v>5</v>
      </c>
      <c r="N1264">
        <v>22</v>
      </c>
      <c r="O1264">
        <v>160</v>
      </c>
      <c r="P1264">
        <v>188</v>
      </c>
      <c r="Q1264">
        <v>171</v>
      </c>
      <c r="R1264">
        <v>111</v>
      </c>
      <c r="S1264">
        <v>188</v>
      </c>
      <c r="T1264">
        <v>88</v>
      </c>
      <c r="U1264">
        <v>89</v>
      </c>
      <c r="V1264">
        <v>91</v>
      </c>
      <c r="W1264">
        <v>90</v>
      </c>
      <c r="X1264">
        <v>89</v>
      </c>
      <c r="Y1264">
        <v>188</v>
      </c>
      <c r="Z1264">
        <v>91</v>
      </c>
      <c r="AA1264" t="s">
        <v>47</v>
      </c>
      <c r="AB1264" t="s">
        <v>16</v>
      </c>
      <c r="AC1264" t="s">
        <v>41</v>
      </c>
      <c r="AD1264" t="s">
        <v>42</v>
      </c>
    </row>
    <row r="1265" spans="1:30" x14ac:dyDescent="0.25">
      <c r="A1265" t="s">
        <v>1435</v>
      </c>
      <c r="B1265">
        <v>45017</v>
      </c>
      <c r="C1265">
        <v>45019</v>
      </c>
      <c r="D1265" t="s">
        <v>24</v>
      </c>
      <c r="E1265">
        <v>6608</v>
      </c>
      <c r="F1265">
        <v>220</v>
      </c>
      <c r="G1265">
        <v>89</v>
      </c>
      <c r="H1265">
        <v>184</v>
      </c>
      <c r="I1265">
        <v>59</v>
      </c>
      <c r="J1265">
        <v>121</v>
      </c>
      <c r="K1265">
        <v>11</v>
      </c>
      <c r="L1265">
        <v>38</v>
      </c>
      <c r="M1265">
        <v>65</v>
      </c>
      <c r="N1265">
        <v>72</v>
      </c>
      <c r="O1265">
        <v>124</v>
      </c>
      <c r="P1265">
        <v>190</v>
      </c>
      <c r="Q1265">
        <v>166</v>
      </c>
      <c r="R1265">
        <v>114</v>
      </c>
      <c r="S1265">
        <v>190</v>
      </c>
      <c r="T1265">
        <v>87</v>
      </c>
      <c r="U1265">
        <v>97</v>
      </c>
      <c r="V1265">
        <v>103</v>
      </c>
      <c r="W1265">
        <v>103</v>
      </c>
      <c r="X1265">
        <v>102</v>
      </c>
      <c r="Y1265">
        <v>190</v>
      </c>
      <c r="Z1265">
        <v>103</v>
      </c>
      <c r="AA1265" t="s">
        <v>25</v>
      </c>
      <c r="AB1265" t="s">
        <v>16</v>
      </c>
      <c r="AC1265" t="s">
        <v>18</v>
      </c>
      <c r="AD1265" t="s">
        <v>19</v>
      </c>
    </row>
    <row r="1266" spans="1:30" x14ac:dyDescent="0.25">
      <c r="A1266" t="s">
        <v>1435</v>
      </c>
      <c r="B1266">
        <v>45017</v>
      </c>
      <c r="C1266">
        <v>45019</v>
      </c>
      <c r="D1266" t="s">
        <v>566</v>
      </c>
      <c r="E1266">
        <v>12540</v>
      </c>
      <c r="F1266">
        <v>595</v>
      </c>
      <c r="G1266">
        <v>36</v>
      </c>
      <c r="H1266">
        <v>437</v>
      </c>
      <c r="I1266">
        <v>2</v>
      </c>
      <c r="J1266">
        <v>174</v>
      </c>
      <c r="K1266">
        <v>38</v>
      </c>
      <c r="L1266">
        <v>116</v>
      </c>
      <c r="M1266">
        <v>37</v>
      </c>
      <c r="N1266">
        <v>11</v>
      </c>
      <c r="O1266">
        <v>338</v>
      </c>
      <c r="P1266">
        <v>431</v>
      </c>
      <c r="Q1266">
        <v>368</v>
      </c>
      <c r="R1266">
        <v>231</v>
      </c>
      <c r="S1266">
        <v>435</v>
      </c>
      <c r="T1266">
        <v>98</v>
      </c>
      <c r="U1266">
        <v>151</v>
      </c>
      <c r="V1266">
        <v>157</v>
      </c>
      <c r="W1266">
        <v>167</v>
      </c>
      <c r="X1266">
        <v>155</v>
      </c>
      <c r="Y1266">
        <v>440</v>
      </c>
      <c r="Z1266">
        <v>168</v>
      </c>
      <c r="AA1266" t="s">
        <v>567</v>
      </c>
      <c r="AB1266" t="s">
        <v>387</v>
      </c>
      <c r="AC1266" t="s">
        <v>508</v>
      </c>
      <c r="AD1266" t="s">
        <v>509</v>
      </c>
    </row>
    <row r="1267" spans="1:30" x14ac:dyDescent="0.25">
      <c r="A1267" t="s">
        <v>1435</v>
      </c>
      <c r="B1267">
        <v>45017</v>
      </c>
      <c r="C1267">
        <v>45019</v>
      </c>
      <c r="D1267" t="s">
        <v>475</v>
      </c>
      <c r="E1267">
        <v>10998</v>
      </c>
      <c r="F1267">
        <v>484</v>
      </c>
      <c r="G1267">
        <v>40</v>
      </c>
      <c r="H1267">
        <v>230</v>
      </c>
      <c r="I1267">
        <v>0</v>
      </c>
      <c r="J1267">
        <v>173</v>
      </c>
      <c r="K1267">
        <v>8</v>
      </c>
      <c r="L1267">
        <v>6</v>
      </c>
      <c r="M1267">
        <v>7</v>
      </c>
      <c r="N1267">
        <v>128</v>
      </c>
      <c r="O1267">
        <v>194</v>
      </c>
      <c r="P1267">
        <v>230</v>
      </c>
      <c r="Q1267">
        <v>205</v>
      </c>
      <c r="R1267">
        <v>150</v>
      </c>
      <c r="S1267">
        <v>230</v>
      </c>
      <c r="T1267">
        <v>130</v>
      </c>
      <c r="U1267">
        <v>127</v>
      </c>
      <c r="V1267">
        <v>133</v>
      </c>
      <c r="W1267">
        <v>133</v>
      </c>
      <c r="X1267">
        <v>129</v>
      </c>
      <c r="Y1267">
        <v>230</v>
      </c>
      <c r="Z1267">
        <v>134</v>
      </c>
      <c r="AA1267" t="s">
        <v>476</v>
      </c>
      <c r="AB1267" t="s">
        <v>387</v>
      </c>
      <c r="AC1267" t="s">
        <v>448</v>
      </c>
      <c r="AD1267" t="s">
        <v>449</v>
      </c>
    </row>
    <row r="1268" spans="1:30" x14ac:dyDescent="0.25">
      <c r="A1268" t="s">
        <v>1435</v>
      </c>
      <c r="B1268">
        <v>45017</v>
      </c>
      <c r="C1268">
        <v>45019</v>
      </c>
      <c r="D1268" t="s">
        <v>14</v>
      </c>
      <c r="E1268">
        <v>5959</v>
      </c>
      <c r="F1268">
        <v>188</v>
      </c>
      <c r="G1268">
        <v>126</v>
      </c>
      <c r="H1268">
        <v>156</v>
      </c>
      <c r="I1268">
        <v>0</v>
      </c>
      <c r="J1268">
        <v>70</v>
      </c>
      <c r="K1268">
        <v>34</v>
      </c>
      <c r="L1268">
        <v>16</v>
      </c>
      <c r="M1268">
        <v>60</v>
      </c>
      <c r="N1268">
        <v>61</v>
      </c>
      <c r="O1268">
        <v>139</v>
      </c>
      <c r="P1268">
        <v>156</v>
      </c>
      <c r="Q1268">
        <v>140</v>
      </c>
      <c r="R1268">
        <v>58</v>
      </c>
      <c r="S1268">
        <v>156</v>
      </c>
      <c r="T1268">
        <v>61</v>
      </c>
      <c r="U1268">
        <v>61</v>
      </c>
      <c r="V1268">
        <v>61</v>
      </c>
      <c r="W1268">
        <v>55</v>
      </c>
      <c r="X1268">
        <v>45</v>
      </c>
      <c r="Y1268">
        <v>156</v>
      </c>
      <c r="Z1268">
        <v>61</v>
      </c>
      <c r="AA1268" t="s">
        <v>15</v>
      </c>
      <c r="AB1268" t="s">
        <v>16</v>
      </c>
      <c r="AC1268" t="s">
        <v>90</v>
      </c>
      <c r="AD1268" t="s">
        <v>91</v>
      </c>
    </row>
    <row r="1269" spans="1:30" x14ac:dyDescent="0.25">
      <c r="A1269" t="s">
        <v>1435</v>
      </c>
      <c r="B1269">
        <v>45017</v>
      </c>
      <c r="C1269">
        <v>45019</v>
      </c>
      <c r="D1269" t="s">
        <v>519</v>
      </c>
      <c r="E1269">
        <v>6646</v>
      </c>
      <c r="F1269">
        <v>309</v>
      </c>
      <c r="G1269">
        <v>111</v>
      </c>
      <c r="H1269">
        <v>256</v>
      </c>
      <c r="I1269">
        <v>4</v>
      </c>
      <c r="J1269">
        <v>73</v>
      </c>
      <c r="K1269">
        <v>13</v>
      </c>
      <c r="L1269">
        <v>31</v>
      </c>
      <c r="M1269">
        <v>37</v>
      </c>
      <c r="N1269">
        <v>62</v>
      </c>
      <c r="O1269">
        <v>190</v>
      </c>
      <c r="P1269">
        <v>257</v>
      </c>
      <c r="Q1269">
        <v>212</v>
      </c>
      <c r="R1269">
        <v>146</v>
      </c>
      <c r="S1269">
        <v>256</v>
      </c>
      <c r="T1269">
        <v>63</v>
      </c>
      <c r="U1269">
        <v>56</v>
      </c>
      <c r="V1269">
        <v>64</v>
      </c>
      <c r="W1269">
        <v>63</v>
      </c>
      <c r="X1269">
        <v>61</v>
      </c>
      <c r="Y1269">
        <v>258</v>
      </c>
      <c r="Z1269">
        <v>64</v>
      </c>
      <c r="AA1269" t="s">
        <v>520</v>
      </c>
      <c r="AB1269" t="s">
        <v>387</v>
      </c>
      <c r="AC1269" t="s">
        <v>508</v>
      </c>
      <c r="AD1269" t="s">
        <v>509</v>
      </c>
    </row>
    <row r="1270" spans="1:30" x14ac:dyDescent="0.25">
      <c r="A1270" t="s">
        <v>1435</v>
      </c>
      <c r="B1270">
        <v>45017</v>
      </c>
      <c r="C1270">
        <v>45019</v>
      </c>
      <c r="D1270" t="s">
        <v>39</v>
      </c>
      <c r="E1270">
        <v>5922</v>
      </c>
      <c r="F1270">
        <v>254</v>
      </c>
      <c r="G1270">
        <v>158</v>
      </c>
      <c r="H1270">
        <v>176</v>
      </c>
      <c r="I1270">
        <v>5</v>
      </c>
      <c r="J1270">
        <v>69</v>
      </c>
      <c r="K1270">
        <v>43</v>
      </c>
      <c r="L1270">
        <v>18</v>
      </c>
      <c r="M1270">
        <v>64</v>
      </c>
      <c r="N1270">
        <v>65</v>
      </c>
      <c r="O1270">
        <v>174</v>
      </c>
      <c r="P1270">
        <v>178</v>
      </c>
      <c r="Q1270">
        <v>152</v>
      </c>
      <c r="R1270">
        <v>92</v>
      </c>
      <c r="S1270">
        <v>178</v>
      </c>
      <c r="T1270">
        <v>65</v>
      </c>
      <c r="U1270">
        <v>61</v>
      </c>
      <c r="V1270">
        <v>65</v>
      </c>
      <c r="W1270">
        <v>62</v>
      </c>
      <c r="X1270">
        <v>65</v>
      </c>
      <c r="Y1270">
        <v>178</v>
      </c>
      <c r="Z1270">
        <v>65</v>
      </c>
      <c r="AA1270" t="s">
        <v>40</v>
      </c>
      <c r="AB1270" t="s">
        <v>16</v>
      </c>
      <c r="AC1270" t="s">
        <v>41</v>
      </c>
      <c r="AD1270" t="s">
        <v>42</v>
      </c>
    </row>
    <row r="1271" spans="1:30" x14ac:dyDescent="0.25">
      <c r="A1271" t="s">
        <v>1435</v>
      </c>
      <c r="B1271">
        <v>45017</v>
      </c>
      <c r="C1271">
        <v>45019</v>
      </c>
      <c r="D1271" t="s">
        <v>525</v>
      </c>
      <c r="E1271">
        <v>13582</v>
      </c>
      <c r="F1271">
        <v>631</v>
      </c>
      <c r="G1271">
        <v>12</v>
      </c>
      <c r="H1271">
        <v>393</v>
      </c>
      <c r="I1271">
        <v>0</v>
      </c>
      <c r="J1271">
        <v>261</v>
      </c>
      <c r="K1271">
        <v>18</v>
      </c>
      <c r="L1271">
        <v>14</v>
      </c>
      <c r="M1271">
        <v>56</v>
      </c>
      <c r="N1271">
        <v>212</v>
      </c>
      <c r="O1271">
        <v>322</v>
      </c>
      <c r="P1271">
        <v>393</v>
      </c>
      <c r="Q1271">
        <v>313</v>
      </c>
      <c r="R1271">
        <v>274</v>
      </c>
      <c r="S1271">
        <v>393</v>
      </c>
      <c r="T1271">
        <v>211</v>
      </c>
      <c r="U1271">
        <v>190</v>
      </c>
      <c r="V1271">
        <v>213</v>
      </c>
      <c r="W1271">
        <v>209</v>
      </c>
      <c r="X1271">
        <v>203</v>
      </c>
      <c r="Y1271">
        <v>393</v>
      </c>
      <c r="Z1271">
        <v>213</v>
      </c>
      <c r="AA1271" t="s">
        <v>526</v>
      </c>
      <c r="AB1271" t="s">
        <v>387</v>
      </c>
      <c r="AC1271" t="s">
        <v>508</v>
      </c>
      <c r="AD1271" t="s">
        <v>509</v>
      </c>
    </row>
    <row r="1272" spans="1:30" x14ac:dyDescent="0.25">
      <c r="A1272" t="s">
        <v>1435</v>
      </c>
      <c r="B1272">
        <v>45017</v>
      </c>
      <c r="C1272">
        <v>45019</v>
      </c>
      <c r="D1272" t="s">
        <v>125</v>
      </c>
      <c r="E1272">
        <v>3957</v>
      </c>
      <c r="F1272">
        <v>131</v>
      </c>
      <c r="G1272">
        <v>96</v>
      </c>
      <c r="H1272">
        <v>105</v>
      </c>
      <c r="I1272">
        <v>1</v>
      </c>
      <c r="J1272">
        <v>102</v>
      </c>
      <c r="K1272">
        <v>3</v>
      </c>
      <c r="L1272">
        <v>0</v>
      </c>
      <c r="M1272">
        <v>86</v>
      </c>
      <c r="N1272">
        <v>79</v>
      </c>
      <c r="O1272">
        <v>68</v>
      </c>
      <c r="P1272">
        <v>105</v>
      </c>
      <c r="Q1272">
        <v>100</v>
      </c>
      <c r="R1272">
        <v>66</v>
      </c>
      <c r="S1272">
        <v>105</v>
      </c>
      <c r="T1272">
        <v>88</v>
      </c>
      <c r="U1272">
        <v>84</v>
      </c>
      <c r="V1272">
        <v>86</v>
      </c>
      <c r="W1272">
        <v>79</v>
      </c>
      <c r="X1272">
        <v>72</v>
      </c>
      <c r="Y1272">
        <v>107</v>
      </c>
      <c r="Z1272">
        <v>88</v>
      </c>
      <c r="AA1272" t="s">
        <v>126</v>
      </c>
      <c r="AB1272" t="s">
        <v>16</v>
      </c>
      <c r="AC1272" t="s">
        <v>127</v>
      </c>
      <c r="AD1272" t="s">
        <v>128</v>
      </c>
    </row>
    <row r="1273" spans="1:30" x14ac:dyDescent="0.25">
      <c r="A1273" t="s">
        <v>1435</v>
      </c>
      <c r="B1273">
        <v>45017</v>
      </c>
      <c r="C1273">
        <v>45019</v>
      </c>
      <c r="D1273" t="s">
        <v>430</v>
      </c>
      <c r="E1273">
        <v>17478</v>
      </c>
      <c r="F1273">
        <v>669</v>
      </c>
      <c r="G1273">
        <v>9</v>
      </c>
      <c r="H1273">
        <v>433</v>
      </c>
      <c r="I1273">
        <v>3</v>
      </c>
      <c r="J1273">
        <v>198</v>
      </c>
      <c r="K1273">
        <v>25</v>
      </c>
      <c r="L1273">
        <v>67</v>
      </c>
      <c r="M1273">
        <v>53</v>
      </c>
      <c r="N1273">
        <v>129</v>
      </c>
      <c r="O1273">
        <v>165</v>
      </c>
      <c r="P1273">
        <v>451</v>
      </c>
      <c r="Q1273">
        <v>275</v>
      </c>
      <c r="R1273">
        <v>185</v>
      </c>
      <c r="S1273">
        <v>453</v>
      </c>
      <c r="T1273">
        <v>156</v>
      </c>
      <c r="U1273">
        <v>141</v>
      </c>
      <c r="V1273">
        <v>157</v>
      </c>
      <c r="W1273">
        <v>130</v>
      </c>
      <c r="X1273">
        <v>153</v>
      </c>
      <c r="Y1273">
        <v>453</v>
      </c>
      <c r="Z1273">
        <v>157</v>
      </c>
      <c r="AA1273" t="s">
        <v>431</v>
      </c>
      <c r="AB1273" t="s">
        <v>387</v>
      </c>
      <c r="AC1273" t="s">
        <v>432</v>
      </c>
      <c r="AD1273" t="s">
        <v>433</v>
      </c>
    </row>
    <row r="1274" spans="1:30" x14ac:dyDescent="0.25">
      <c r="A1274" t="s">
        <v>1435</v>
      </c>
      <c r="B1274">
        <v>45017</v>
      </c>
      <c r="C1274">
        <v>45019</v>
      </c>
      <c r="D1274" t="s">
        <v>469</v>
      </c>
      <c r="E1274">
        <v>7381</v>
      </c>
      <c r="F1274">
        <v>355</v>
      </c>
      <c r="G1274">
        <v>170</v>
      </c>
      <c r="H1274">
        <v>327</v>
      </c>
      <c r="I1274">
        <v>0</v>
      </c>
      <c r="J1274">
        <v>171</v>
      </c>
      <c r="K1274">
        <v>0</v>
      </c>
      <c r="L1274">
        <v>96</v>
      </c>
      <c r="M1274">
        <v>95</v>
      </c>
      <c r="N1274">
        <v>106</v>
      </c>
      <c r="O1274">
        <v>125</v>
      </c>
      <c r="P1274">
        <v>327</v>
      </c>
      <c r="Q1274">
        <v>222</v>
      </c>
      <c r="R1274">
        <v>173</v>
      </c>
      <c r="S1274">
        <v>324</v>
      </c>
      <c r="T1274">
        <v>156</v>
      </c>
      <c r="U1274">
        <v>129</v>
      </c>
      <c r="V1274">
        <v>162</v>
      </c>
      <c r="W1274">
        <v>159</v>
      </c>
      <c r="X1274">
        <v>160</v>
      </c>
      <c r="Y1274">
        <v>327</v>
      </c>
      <c r="Z1274">
        <v>162</v>
      </c>
      <c r="AA1274" t="s">
        <v>470</v>
      </c>
      <c r="AB1274" t="s">
        <v>387</v>
      </c>
      <c r="AC1274" t="s">
        <v>448</v>
      </c>
      <c r="AD1274" t="s">
        <v>449</v>
      </c>
    </row>
    <row r="1275" spans="1:30" x14ac:dyDescent="0.25">
      <c r="A1275" t="s">
        <v>1435</v>
      </c>
      <c r="B1275">
        <v>45017</v>
      </c>
      <c r="C1275">
        <v>45019</v>
      </c>
      <c r="D1275" t="s">
        <v>442</v>
      </c>
      <c r="E1275">
        <v>20589</v>
      </c>
      <c r="F1275">
        <v>852</v>
      </c>
      <c r="G1275">
        <v>53</v>
      </c>
      <c r="H1275">
        <v>538</v>
      </c>
      <c r="I1275">
        <v>5</v>
      </c>
      <c r="J1275">
        <v>271</v>
      </c>
      <c r="K1275">
        <v>44</v>
      </c>
      <c r="L1275">
        <v>64</v>
      </c>
      <c r="M1275">
        <v>24</v>
      </c>
      <c r="N1275">
        <v>194</v>
      </c>
      <c r="O1275">
        <v>413</v>
      </c>
      <c r="P1275">
        <v>538</v>
      </c>
      <c r="Q1275">
        <v>522</v>
      </c>
      <c r="R1275">
        <v>292</v>
      </c>
      <c r="S1275">
        <v>543</v>
      </c>
      <c r="T1275">
        <v>197</v>
      </c>
      <c r="U1275">
        <v>195</v>
      </c>
      <c r="V1275">
        <v>205</v>
      </c>
      <c r="W1275">
        <v>197</v>
      </c>
      <c r="X1275">
        <v>196</v>
      </c>
      <c r="Y1275">
        <v>546</v>
      </c>
      <c r="Z1275">
        <v>206</v>
      </c>
      <c r="AA1275" t="s">
        <v>443</v>
      </c>
      <c r="AB1275" t="s">
        <v>387</v>
      </c>
      <c r="AC1275" t="s">
        <v>432</v>
      </c>
      <c r="AD1275" t="s">
        <v>433</v>
      </c>
    </row>
    <row r="1276" spans="1:30" x14ac:dyDescent="0.25">
      <c r="A1276" t="s">
        <v>1435</v>
      </c>
      <c r="B1276">
        <v>45017</v>
      </c>
      <c r="C1276">
        <v>45019</v>
      </c>
      <c r="D1276" t="s">
        <v>451</v>
      </c>
      <c r="E1276">
        <v>8246</v>
      </c>
      <c r="F1276">
        <v>375</v>
      </c>
      <c r="G1276">
        <v>0</v>
      </c>
      <c r="H1276">
        <v>252</v>
      </c>
      <c r="I1276">
        <v>0</v>
      </c>
      <c r="J1276">
        <v>264</v>
      </c>
      <c r="K1276">
        <v>1</v>
      </c>
      <c r="L1276">
        <v>3</v>
      </c>
      <c r="M1276">
        <v>0</v>
      </c>
      <c r="N1276">
        <v>197</v>
      </c>
      <c r="O1276">
        <v>11</v>
      </c>
      <c r="P1276">
        <v>252</v>
      </c>
      <c r="Q1276">
        <v>105</v>
      </c>
      <c r="R1276">
        <v>102</v>
      </c>
      <c r="S1276">
        <v>250</v>
      </c>
      <c r="T1276">
        <v>198</v>
      </c>
      <c r="U1276">
        <v>139</v>
      </c>
      <c r="V1276">
        <v>199</v>
      </c>
      <c r="W1276">
        <v>185</v>
      </c>
      <c r="X1276">
        <v>194</v>
      </c>
      <c r="Y1276">
        <v>253</v>
      </c>
      <c r="Z1276">
        <v>201</v>
      </c>
      <c r="AA1276" t="s">
        <v>452</v>
      </c>
      <c r="AB1276" t="s">
        <v>387</v>
      </c>
      <c r="AC1276" t="s">
        <v>448</v>
      </c>
      <c r="AD1276" t="s">
        <v>449</v>
      </c>
    </row>
    <row r="1277" spans="1:30" x14ac:dyDescent="0.25">
      <c r="A1277" t="s">
        <v>1435</v>
      </c>
      <c r="B1277">
        <v>45017</v>
      </c>
      <c r="C1277">
        <v>45019</v>
      </c>
      <c r="D1277" t="s">
        <v>385</v>
      </c>
      <c r="E1277">
        <v>9964</v>
      </c>
      <c r="F1277">
        <v>459</v>
      </c>
      <c r="G1277">
        <v>17</v>
      </c>
      <c r="H1277">
        <v>302</v>
      </c>
      <c r="I1277">
        <v>4</v>
      </c>
      <c r="J1277">
        <v>180</v>
      </c>
      <c r="K1277">
        <v>4</v>
      </c>
      <c r="L1277">
        <v>1</v>
      </c>
      <c r="M1277">
        <v>7</v>
      </c>
      <c r="N1277">
        <v>115</v>
      </c>
      <c r="O1277">
        <v>186</v>
      </c>
      <c r="P1277">
        <v>304</v>
      </c>
      <c r="Q1277">
        <v>260</v>
      </c>
      <c r="R1277">
        <v>144</v>
      </c>
      <c r="S1277">
        <v>307</v>
      </c>
      <c r="T1277">
        <v>111</v>
      </c>
      <c r="U1277">
        <v>111</v>
      </c>
      <c r="V1277">
        <v>127</v>
      </c>
      <c r="W1277">
        <v>119</v>
      </c>
      <c r="X1277">
        <v>122</v>
      </c>
      <c r="Y1277">
        <v>307</v>
      </c>
      <c r="Z1277">
        <v>129</v>
      </c>
      <c r="AA1277" t="s">
        <v>386</v>
      </c>
      <c r="AB1277" t="s">
        <v>387</v>
      </c>
      <c r="AC1277" t="s">
        <v>389</v>
      </c>
      <c r="AD1277" t="s">
        <v>390</v>
      </c>
    </row>
    <row r="1278" spans="1:30" x14ac:dyDescent="0.25">
      <c r="A1278" t="s">
        <v>1435</v>
      </c>
      <c r="B1278">
        <v>45017</v>
      </c>
      <c r="C1278">
        <v>45019</v>
      </c>
      <c r="D1278" t="s">
        <v>78</v>
      </c>
      <c r="E1278">
        <v>7360</v>
      </c>
      <c r="F1278">
        <v>294</v>
      </c>
      <c r="G1278">
        <v>0</v>
      </c>
      <c r="H1278">
        <v>241</v>
      </c>
      <c r="I1278">
        <v>1</v>
      </c>
      <c r="J1278">
        <v>44</v>
      </c>
      <c r="K1278">
        <v>3</v>
      </c>
      <c r="L1278">
        <v>2</v>
      </c>
      <c r="M1278">
        <v>0</v>
      </c>
      <c r="N1278">
        <v>38</v>
      </c>
      <c r="O1278">
        <v>85</v>
      </c>
      <c r="P1278">
        <v>241</v>
      </c>
      <c r="Q1278">
        <v>212</v>
      </c>
      <c r="R1278">
        <v>109</v>
      </c>
      <c r="S1278">
        <v>244</v>
      </c>
      <c r="T1278">
        <v>39</v>
      </c>
      <c r="U1278">
        <v>38</v>
      </c>
      <c r="V1278">
        <v>39</v>
      </c>
      <c r="W1278">
        <v>38</v>
      </c>
      <c r="X1278">
        <v>38</v>
      </c>
      <c r="Y1278">
        <v>244</v>
      </c>
      <c r="Z1278">
        <v>39</v>
      </c>
      <c r="AA1278" t="s">
        <v>79</v>
      </c>
      <c r="AB1278" t="s">
        <v>16</v>
      </c>
      <c r="AC1278" t="s">
        <v>69</v>
      </c>
      <c r="AD1278" t="s">
        <v>1583</v>
      </c>
    </row>
    <row r="1279" spans="1:30" x14ac:dyDescent="0.25">
      <c r="A1279" t="s">
        <v>1435</v>
      </c>
      <c r="B1279">
        <v>45017</v>
      </c>
      <c r="C1279">
        <v>45019</v>
      </c>
      <c r="D1279" t="s">
        <v>546</v>
      </c>
      <c r="E1279">
        <v>5800</v>
      </c>
      <c r="F1279">
        <v>194</v>
      </c>
      <c r="G1279">
        <v>1</v>
      </c>
      <c r="H1279">
        <v>115</v>
      </c>
      <c r="I1279">
        <v>0</v>
      </c>
      <c r="J1279">
        <v>86</v>
      </c>
      <c r="K1279">
        <v>8</v>
      </c>
      <c r="L1279">
        <v>0</v>
      </c>
      <c r="M1279">
        <v>1</v>
      </c>
      <c r="N1279">
        <v>32</v>
      </c>
      <c r="O1279">
        <v>89</v>
      </c>
      <c r="P1279">
        <v>126</v>
      </c>
      <c r="Q1279">
        <v>119</v>
      </c>
      <c r="R1279">
        <v>90</v>
      </c>
      <c r="S1279">
        <v>158</v>
      </c>
      <c r="T1279">
        <v>59</v>
      </c>
      <c r="U1279">
        <v>62</v>
      </c>
      <c r="V1279">
        <v>69</v>
      </c>
      <c r="W1279">
        <v>62</v>
      </c>
      <c r="X1279">
        <v>66</v>
      </c>
      <c r="Y1279">
        <v>160</v>
      </c>
      <c r="Z1279">
        <v>69</v>
      </c>
      <c r="AA1279" t="s">
        <v>1476</v>
      </c>
      <c r="AB1279" t="s">
        <v>387</v>
      </c>
      <c r="AC1279" t="s">
        <v>508</v>
      </c>
      <c r="AD1279" t="s">
        <v>509</v>
      </c>
    </row>
    <row r="1280" spans="1:30" x14ac:dyDescent="0.25">
      <c r="A1280" t="s">
        <v>1435</v>
      </c>
      <c r="B1280">
        <v>45017</v>
      </c>
      <c r="C1280">
        <v>45019</v>
      </c>
      <c r="D1280" t="s">
        <v>496</v>
      </c>
      <c r="E1280">
        <v>7215</v>
      </c>
      <c r="F1280">
        <v>341</v>
      </c>
      <c r="G1280">
        <v>28</v>
      </c>
      <c r="H1280">
        <v>238</v>
      </c>
      <c r="I1280">
        <v>22</v>
      </c>
      <c r="J1280">
        <v>155</v>
      </c>
      <c r="K1280">
        <v>11</v>
      </c>
      <c r="L1280">
        <v>5</v>
      </c>
      <c r="M1280">
        <v>18</v>
      </c>
      <c r="N1280">
        <v>114</v>
      </c>
      <c r="O1280">
        <v>30</v>
      </c>
      <c r="P1280">
        <v>235</v>
      </c>
      <c r="Q1280">
        <v>163</v>
      </c>
      <c r="R1280">
        <v>106</v>
      </c>
      <c r="S1280">
        <v>239</v>
      </c>
      <c r="T1280">
        <v>120</v>
      </c>
      <c r="U1280">
        <v>116</v>
      </c>
      <c r="V1280">
        <v>128</v>
      </c>
      <c r="W1280">
        <v>122</v>
      </c>
      <c r="X1280">
        <v>123</v>
      </c>
      <c r="Y1280">
        <v>240</v>
      </c>
      <c r="Z1280">
        <v>128</v>
      </c>
      <c r="AA1280" t="s">
        <v>497</v>
      </c>
      <c r="AB1280" t="s">
        <v>387</v>
      </c>
      <c r="AC1280" t="s">
        <v>448</v>
      </c>
      <c r="AD1280" t="s">
        <v>449</v>
      </c>
    </row>
    <row r="1281" spans="1:30" x14ac:dyDescent="0.25">
      <c r="A1281" t="s">
        <v>1435</v>
      </c>
      <c r="B1281">
        <v>45017</v>
      </c>
      <c r="C1281">
        <v>45019</v>
      </c>
      <c r="D1281" t="s">
        <v>542</v>
      </c>
      <c r="E1281">
        <v>3858</v>
      </c>
      <c r="F1281">
        <v>114</v>
      </c>
      <c r="G1281">
        <v>3</v>
      </c>
      <c r="H1281">
        <v>96</v>
      </c>
      <c r="I1281">
        <v>0</v>
      </c>
      <c r="J1281">
        <v>77</v>
      </c>
      <c r="K1281">
        <v>16</v>
      </c>
      <c r="L1281">
        <v>25</v>
      </c>
      <c r="M1281">
        <v>1</v>
      </c>
      <c r="N1281">
        <v>71</v>
      </c>
      <c r="O1281">
        <v>53</v>
      </c>
      <c r="P1281">
        <v>96</v>
      </c>
      <c r="Q1281">
        <v>70</v>
      </c>
      <c r="R1281">
        <v>48</v>
      </c>
      <c r="S1281">
        <v>94</v>
      </c>
      <c r="T1281">
        <v>71</v>
      </c>
      <c r="U1281">
        <v>64</v>
      </c>
      <c r="V1281">
        <v>71</v>
      </c>
      <c r="W1281">
        <v>64</v>
      </c>
      <c r="X1281">
        <v>67</v>
      </c>
      <c r="Y1281">
        <v>96</v>
      </c>
      <c r="Z1281">
        <v>71</v>
      </c>
      <c r="AA1281" t="s">
        <v>1475</v>
      </c>
      <c r="AB1281" t="s">
        <v>387</v>
      </c>
      <c r="AC1281" t="s">
        <v>508</v>
      </c>
      <c r="AD1281" t="s">
        <v>509</v>
      </c>
    </row>
    <row r="1282" spans="1:30" x14ac:dyDescent="0.25">
      <c r="A1282" t="s">
        <v>1435</v>
      </c>
      <c r="B1282">
        <v>45017</v>
      </c>
      <c r="C1282">
        <v>45019</v>
      </c>
      <c r="D1282" t="s">
        <v>56</v>
      </c>
      <c r="E1282">
        <v>4500</v>
      </c>
      <c r="F1282">
        <v>162</v>
      </c>
      <c r="G1282">
        <v>32</v>
      </c>
      <c r="H1282">
        <v>106</v>
      </c>
      <c r="I1282">
        <v>3</v>
      </c>
      <c r="J1282">
        <v>74</v>
      </c>
      <c r="K1282">
        <v>10</v>
      </c>
      <c r="L1282">
        <v>20</v>
      </c>
      <c r="M1282">
        <v>45</v>
      </c>
      <c r="N1282">
        <v>53</v>
      </c>
      <c r="O1282">
        <v>56</v>
      </c>
      <c r="P1282">
        <v>105</v>
      </c>
      <c r="Q1282">
        <v>105</v>
      </c>
      <c r="R1282">
        <v>87</v>
      </c>
      <c r="S1282">
        <v>146</v>
      </c>
      <c r="T1282">
        <v>58</v>
      </c>
      <c r="U1282">
        <v>61</v>
      </c>
      <c r="V1282">
        <v>68</v>
      </c>
      <c r="W1282">
        <v>67</v>
      </c>
      <c r="X1282">
        <v>66</v>
      </c>
      <c r="Y1282">
        <v>152</v>
      </c>
      <c r="Z1282">
        <v>68</v>
      </c>
    </row>
    <row r="1283" spans="1:30" x14ac:dyDescent="0.25">
      <c r="A1283" t="s">
        <v>1435</v>
      </c>
      <c r="B1283">
        <v>45017</v>
      </c>
      <c r="C1283">
        <v>45019</v>
      </c>
      <c r="D1283" t="s">
        <v>576</v>
      </c>
      <c r="E1283">
        <v>3972</v>
      </c>
      <c r="F1283">
        <v>209</v>
      </c>
      <c r="G1283">
        <v>3</v>
      </c>
      <c r="H1283">
        <v>202</v>
      </c>
      <c r="I1283">
        <v>0</v>
      </c>
      <c r="J1283">
        <v>63</v>
      </c>
      <c r="K1283">
        <v>19</v>
      </c>
      <c r="L1283">
        <v>11</v>
      </c>
      <c r="M1283">
        <v>28</v>
      </c>
      <c r="N1283">
        <v>61</v>
      </c>
      <c r="O1283">
        <v>4</v>
      </c>
      <c r="P1283">
        <v>203</v>
      </c>
      <c r="Q1283">
        <v>178</v>
      </c>
      <c r="R1283">
        <v>91</v>
      </c>
      <c r="S1283">
        <v>203</v>
      </c>
      <c r="T1283">
        <v>61</v>
      </c>
      <c r="U1283">
        <v>61</v>
      </c>
      <c r="V1283">
        <v>61</v>
      </c>
      <c r="W1283">
        <v>59</v>
      </c>
      <c r="X1283">
        <v>60</v>
      </c>
      <c r="Y1283">
        <v>203</v>
      </c>
      <c r="Z1283">
        <v>61</v>
      </c>
      <c r="AA1283" t="s">
        <v>577</v>
      </c>
      <c r="AB1283" t="s">
        <v>387</v>
      </c>
      <c r="AC1283" t="s">
        <v>508</v>
      </c>
      <c r="AD1283" t="s">
        <v>509</v>
      </c>
    </row>
    <row r="1284" spans="1:30" x14ac:dyDescent="0.25">
      <c r="A1284" t="s">
        <v>1435</v>
      </c>
      <c r="B1284">
        <v>45017</v>
      </c>
      <c r="C1284">
        <v>45019</v>
      </c>
      <c r="D1284" t="s">
        <v>57</v>
      </c>
      <c r="E1284">
        <v>5995</v>
      </c>
      <c r="F1284">
        <v>132</v>
      </c>
      <c r="G1284">
        <v>0</v>
      </c>
      <c r="H1284">
        <v>81</v>
      </c>
      <c r="I1284">
        <v>0</v>
      </c>
      <c r="J1284">
        <v>68</v>
      </c>
      <c r="K1284">
        <v>0</v>
      </c>
      <c r="L1284">
        <v>1</v>
      </c>
      <c r="M1284">
        <v>1</v>
      </c>
      <c r="N1284">
        <v>49</v>
      </c>
      <c r="O1284">
        <v>14</v>
      </c>
      <c r="P1284">
        <v>77</v>
      </c>
      <c r="Q1284">
        <v>95</v>
      </c>
      <c r="R1284">
        <v>42</v>
      </c>
      <c r="S1284">
        <v>95</v>
      </c>
      <c r="T1284">
        <v>49</v>
      </c>
      <c r="U1284">
        <v>50</v>
      </c>
      <c r="V1284">
        <v>50</v>
      </c>
      <c r="W1284">
        <v>43</v>
      </c>
      <c r="X1284">
        <v>50</v>
      </c>
      <c r="Y1284">
        <v>99</v>
      </c>
      <c r="Z1284">
        <v>50</v>
      </c>
      <c r="AA1284" t="s">
        <v>58</v>
      </c>
      <c r="AB1284" t="s">
        <v>16</v>
      </c>
      <c r="AC1284" t="s">
        <v>41</v>
      </c>
      <c r="AD1284" t="s">
        <v>42</v>
      </c>
    </row>
    <row r="1285" spans="1:30" x14ac:dyDescent="0.25">
      <c r="A1285" t="s">
        <v>1435</v>
      </c>
      <c r="B1285">
        <v>45017</v>
      </c>
      <c r="C1285">
        <v>45019</v>
      </c>
      <c r="D1285" t="s">
        <v>457</v>
      </c>
      <c r="E1285">
        <v>3612</v>
      </c>
      <c r="F1285">
        <v>132</v>
      </c>
      <c r="G1285">
        <v>15</v>
      </c>
      <c r="H1285">
        <v>93</v>
      </c>
      <c r="I1285">
        <v>1</v>
      </c>
      <c r="J1285">
        <v>63</v>
      </c>
      <c r="K1285">
        <v>3</v>
      </c>
      <c r="L1285">
        <v>9</v>
      </c>
      <c r="M1285">
        <v>17</v>
      </c>
      <c r="N1285">
        <v>28</v>
      </c>
      <c r="O1285">
        <v>61</v>
      </c>
      <c r="P1285">
        <v>96</v>
      </c>
      <c r="Q1285">
        <v>76</v>
      </c>
      <c r="R1285">
        <v>58</v>
      </c>
      <c r="S1285">
        <v>96</v>
      </c>
      <c r="T1285">
        <v>49</v>
      </c>
      <c r="U1285">
        <v>51</v>
      </c>
      <c r="V1285">
        <v>59</v>
      </c>
      <c r="W1285">
        <v>55</v>
      </c>
      <c r="X1285">
        <v>59</v>
      </c>
      <c r="Y1285">
        <v>97</v>
      </c>
      <c r="Z1285">
        <v>60</v>
      </c>
      <c r="AA1285" t="s">
        <v>458</v>
      </c>
      <c r="AB1285" t="s">
        <v>387</v>
      </c>
      <c r="AC1285" t="s">
        <v>448</v>
      </c>
      <c r="AD1285" t="s">
        <v>449</v>
      </c>
    </row>
    <row r="1286" spans="1:30" x14ac:dyDescent="0.25">
      <c r="A1286" t="s">
        <v>1435</v>
      </c>
      <c r="B1286">
        <v>45017</v>
      </c>
      <c r="C1286">
        <v>45019</v>
      </c>
      <c r="D1286" t="s">
        <v>550</v>
      </c>
      <c r="E1286">
        <v>4477</v>
      </c>
      <c r="F1286">
        <v>224</v>
      </c>
      <c r="G1286">
        <v>9</v>
      </c>
      <c r="H1286">
        <v>191</v>
      </c>
      <c r="I1286">
        <v>0</v>
      </c>
      <c r="J1286">
        <v>98</v>
      </c>
      <c r="K1286">
        <v>7</v>
      </c>
      <c r="L1286">
        <v>3</v>
      </c>
      <c r="M1286">
        <v>1</v>
      </c>
      <c r="N1286">
        <v>68</v>
      </c>
      <c r="O1286">
        <v>115</v>
      </c>
      <c r="P1286">
        <v>190</v>
      </c>
      <c r="Q1286">
        <v>171</v>
      </c>
      <c r="R1286">
        <v>106</v>
      </c>
      <c r="S1286">
        <v>190</v>
      </c>
      <c r="T1286">
        <v>79</v>
      </c>
      <c r="U1286">
        <v>80</v>
      </c>
      <c r="V1286">
        <v>84</v>
      </c>
      <c r="W1286">
        <v>84</v>
      </c>
      <c r="X1286">
        <v>84</v>
      </c>
      <c r="Y1286">
        <v>191</v>
      </c>
      <c r="Z1286">
        <v>85</v>
      </c>
      <c r="AA1286" t="s">
        <v>551</v>
      </c>
      <c r="AB1286" t="s">
        <v>387</v>
      </c>
      <c r="AC1286" t="s">
        <v>508</v>
      </c>
      <c r="AD1286" t="s">
        <v>509</v>
      </c>
    </row>
    <row r="1287" spans="1:30" x14ac:dyDescent="0.25">
      <c r="A1287" t="s">
        <v>1435</v>
      </c>
      <c r="B1287">
        <v>45017</v>
      </c>
      <c r="C1287">
        <v>45019</v>
      </c>
      <c r="D1287" t="s">
        <v>115</v>
      </c>
      <c r="E1287">
        <v>9512</v>
      </c>
      <c r="F1287">
        <v>296</v>
      </c>
      <c r="G1287">
        <v>30</v>
      </c>
      <c r="H1287">
        <v>235</v>
      </c>
      <c r="I1287">
        <v>9</v>
      </c>
      <c r="J1287">
        <v>85</v>
      </c>
      <c r="K1287">
        <v>16</v>
      </c>
      <c r="L1287">
        <v>20</v>
      </c>
      <c r="M1287">
        <v>3</v>
      </c>
      <c r="N1287">
        <v>68</v>
      </c>
      <c r="O1287">
        <v>177</v>
      </c>
      <c r="P1287">
        <v>236</v>
      </c>
      <c r="Q1287">
        <v>177</v>
      </c>
      <c r="R1287">
        <v>105</v>
      </c>
      <c r="S1287">
        <v>237</v>
      </c>
      <c r="T1287">
        <v>69</v>
      </c>
      <c r="U1287">
        <v>64</v>
      </c>
      <c r="V1287">
        <v>72</v>
      </c>
      <c r="W1287">
        <v>70</v>
      </c>
      <c r="X1287">
        <v>69</v>
      </c>
      <c r="Y1287">
        <v>237</v>
      </c>
      <c r="Z1287">
        <v>72</v>
      </c>
      <c r="AA1287" t="s">
        <v>116</v>
      </c>
      <c r="AB1287" t="s">
        <v>16</v>
      </c>
      <c r="AC1287" t="s">
        <v>90</v>
      </c>
      <c r="AD1287" t="s">
        <v>91</v>
      </c>
    </row>
    <row r="1288" spans="1:30" x14ac:dyDescent="0.25">
      <c r="A1288" t="s">
        <v>1435</v>
      </c>
      <c r="B1288">
        <v>45017</v>
      </c>
      <c r="C1288">
        <v>45019</v>
      </c>
      <c r="D1288" t="s">
        <v>406</v>
      </c>
      <c r="E1288">
        <v>7051</v>
      </c>
      <c r="F1288">
        <v>245</v>
      </c>
      <c r="G1288">
        <v>43</v>
      </c>
      <c r="H1288">
        <v>195</v>
      </c>
      <c r="I1288">
        <v>0</v>
      </c>
      <c r="J1288">
        <v>80</v>
      </c>
      <c r="K1288">
        <v>9</v>
      </c>
      <c r="L1288">
        <v>9</v>
      </c>
      <c r="M1288">
        <v>20</v>
      </c>
      <c r="N1288">
        <v>73</v>
      </c>
      <c r="O1288">
        <v>98</v>
      </c>
      <c r="P1288">
        <v>195</v>
      </c>
      <c r="Q1288">
        <v>151</v>
      </c>
      <c r="R1288">
        <v>107</v>
      </c>
      <c r="S1288">
        <v>194</v>
      </c>
      <c r="T1288">
        <v>73</v>
      </c>
      <c r="U1288">
        <v>67</v>
      </c>
      <c r="V1288">
        <v>73</v>
      </c>
      <c r="W1288">
        <v>69</v>
      </c>
      <c r="X1288">
        <v>64</v>
      </c>
      <c r="Y1288">
        <v>195</v>
      </c>
      <c r="Z1288">
        <v>73</v>
      </c>
      <c r="AA1288" t="s">
        <v>407</v>
      </c>
      <c r="AB1288" t="s">
        <v>387</v>
      </c>
      <c r="AC1288" t="s">
        <v>389</v>
      </c>
      <c r="AD1288" t="s">
        <v>390</v>
      </c>
    </row>
    <row r="1289" spans="1:30" x14ac:dyDescent="0.25">
      <c r="A1289" t="s">
        <v>1435</v>
      </c>
      <c r="B1289">
        <v>45017</v>
      </c>
      <c r="C1289">
        <v>45019</v>
      </c>
      <c r="D1289" t="s">
        <v>147</v>
      </c>
      <c r="E1289">
        <v>7144</v>
      </c>
      <c r="F1289">
        <v>298</v>
      </c>
      <c r="G1289">
        <v>6</v>
      </c>
      <c r="H1289">
        <v>123</v>
      </c>
      <c r="I1289">
        <v>8</v>
      </c>
      <c r="J1289">
        <v>149</v>
      </c>
      <c r="K1289">
        <v>6</v>
      </c>
      <c r="L1289">
        <v>0</v>
      </c>
      <c r="M1289">
        <v>5</v>
      </c>
      <c r="N1289">
        <v>51</v>
      </c>
      <c r="O1289">
        <v>81</v>
      </c>
      <c r="P1289">
        <v>127</v>
      </c>
      <c r="Q1289">
        <v>103</v>
      </c>
      <c r="R1289">
        <v>83</v>
      </c>
      <c r="S1289">
        <v>138</v>
      </c>
      <c r="T1289">
        <v>56</v>
      </c>
      <c r="U1289">
        <v>58</v>
      </c>
      <c r="V1289">
        <v>68</v>
      </c>
      <c r="W1289">
        <v>60</v>
      </c>
      <c r="X1289">
        <v>68</v>
      </c>
      <c r="Y1289">
        <v>138</v>
      </c>
      <c r="Z1289">
        <v>71</v>
      </c>
      <c r="AA1289" t="s">
        <v>148</v>
      </c>
      <c r="AB1289" t="s">
        <v>16</v>
      </c>
      <c r="AC1289" t="s">
        <v>127</v>
      </c>
      <c r="AD1289" t="s">
        <v>128</v>
      </c>
    </row>
    <row r="1290" spans="1:30" x14ac:dyDescent="0.25">
      <c r="A1290" t="s">
        <v>1435</v>
      </c>
      <c r="B1290">
        <v>45017</v>
      </c>
      <c r="C1290">
        <v>45019</v>
      </c>
      <c r="D1290" t="s">
        <v>110</v>
      </c>
      <c r="E1290">
        <v>4986</v>
      </c>
      <c r="F1290">
        <v>154</v>
      </c>
      <c r="G1290">
        <v>62</v>
      </c>
      <c r="H1290">
        <v>130</v>
      </c>
      <c r="I1290">
        <v>1</v>
      </c>
      <c r="J1290">
        <v>31</v>
      </c>
      <c r="K1290">
        <v>2</v>
      </c>
      <c r="L1290">
        <v>7</v>
      </c>
      <c r="M1290">
        <v>15</v>
      </c>
      <c r="N1290">
        <v>20</v>
      </c>
      <c r="O1290">
        <v>69</v>
      </c>
      <c r="P1290">
        <v>128</v>
      </c>
      <c r="Q1290">
        <v>128</v>
      </c>
      <c r="R1290">
        <v>89</v>
      </c>
      <c r="S1290">
        <v>143</v>
      </c>
      <c r="T1290">
        <v>21</v>
      </c>
      <c r="U1290">
        <v>23</v>
      </c>
      <c r="V1290">
        <v>26</v>
      </c>
      <c r="W1290">
        <v>26</v>
      </c>
      <c r="X1290">
        <v>26</v>
      </c>
      <c r="Y1290">
        <v>143</v>
      </c>
      <c r="Z1290">
        <v>26</v>
      </c>
      <c r="AA1290" t="s">
        <v>111</v>
      </c>
      <c r="AB1290" t="s">
        <v>16</v>
      </c>
      <c r="AC1290" t="s">
        <v>90</v>
      </c>
      <c r="AD1290" t="s">
        <v>91</v>
      </c>
    </row>
    <row r="1291" spans="1:30" x14ac:dyDescent="0.25">
      <c r="A1291" t="s">
        <v>1435</v>
      </c>
      <c r="B1291">
        <v>45017</v>
      </c>
      <c r="C1291">
        <v>45019</v>
      </c>
      <c r="D1291" t="s">
        <v>105</v>
      </c>
      <c r="E1291">
        <v>6172</v>
      </c>
      <c r="F1291">
        <v>242</v>
      </c>
      <c r="G1291">
        <v>28</v>
      </c>
      <c r="H1291">
        <v>156</v>
      </c>
      <c r="I1291">
        <v>1</v>
      </c>
      <c r="J1291">
        <v>93</v>
      </c>
      <c r="K1291">
        <v>5</v>
      </c>
      <c r="L1291">
        <v>7</v>
      </c>
      <c r="M1291">
        <v>12</v>
      </c>
      <c r="N1291">
        <v>22</v>
      </c>
      <c r="O1291">
        <v>21</v>
      </c>
      <c r="P1291">
        <v>155</v>
      </c>
      <c r="Q1291">
        <v>101</v>
      </c>
      <c r="R1291">
        <v>57</v>
      </c>
      <c r="S1291">
        <v>158</v>
      </c>
      <c r="T1291">
        <v>66</v>
      </c>
      <c r="U1291">
        <v>59</v>
      </c>
      <c r="V1291">
        <v>70</v>
      </c>
      <c r="W1291">
        <v>50</v>
      </c>
      <c r="X1291">
        <v>69</v>
      </c>
      <c r="Y1291">
        <v>158</v>
      </c>
      <c r="Z1291">
        <v>70</v>
      </c>
      <c r="AA1291" t="s">
        <v>106</v>
      </c>
      <c r="AB1291" t="s">
        <v>16</v>
      </c>
      <c r="AC1291" t="s">
        <v>90</v>
      </c>
      <c r="AD1291" t="s">
        <v>91</v>
      </c>
    </row>
    <row r="1292" spans="1:30" x14ac:dyDescent="0.25">
      <c r="A1292" t="s">
        <v>1435</v>
      </c>
      <c r="B1292">
        <v>45017</v>
      </c>
      <c r="C1292">
        <v>45019</v>
      </c>
      <c r="D1292" t="s">
        <v>100</v>
      </c>
      <c r="E1292">
        <v>3312</v>
      </c>
      <c r="F1292">
        <v>95</v>
      </c>
      <c r="G1292">
        <v>12</v>
      </c>
      <c r="H1292">
        <v>56</v>
      </c>
      <c r="I1292">
        <v>1</v>
      </c>
      <c r="J1292">
        <v>37</v>
      </c>
      <c r="K1292">
        <v>6</v>
      </c>
      <c r="L1292">
        <v>5</v>
      </c>
      <c r="M1292">
        <v>8</v>
      </c>
      <c r="N1292">
        <v>17</v>
      </c>
      <c r="O1292">
        <v>27</v>
      </c>
      <c r="P1292">
        <v>57</v>
      </c>
      <c r="Q1292">
        <v>57</v>
      </c>
      <c r="R1292">
        <v>30</v>
      </c>
      <c r="S1292">
        <v>59</v>
      </c>
      <c r="T1292">
        <v>23</v>
      </c>
      <c r="U1292">
        <v>24</v>
      </c>
      <c r="V1292">
        <v>24</v>
      </c>
      <c r="W1292">
        <v>24</v>
      </c>
      <c r="X1292">
        <v>24</v>
      </c>
      <c r="Y1292">
        <v>59</v>
      </c>
      <c r="Z1292">
        <v>24</v>
      </c>
      <c r="AA1292" t="s">
        <v>101</v>
      </c>
      <c r="AB1292" t="s">
        <v>16</v>
      </c>
      <c r="AC1292" t="s">
        <v>90</v>
      </c>
      <c r="AD1292" t="s">
        <v>91</v>
      </c>
    </row>
    <row r="1293" spans="1:30" x14ac:dyDescent="0.25">
      <c r="A1293" t="s">
        <v>1435</v>
      </c>
      <c r="B1293">
        <v>45017</v>
      </c>
      <c r="C1293">
        <v>45019</v>
      </c>
      <c r="D1293" t="s">
        <v>74</v>
      </c>
      <c r="E1293">
        <v>19647</v>
      </c>
      <c r="F1293">
        <v>660</v>
      </c>
      <c r="G1293">
        <v>42</v>
      </c>
      <c r="H1293">
        <v>450</v>
      </c>
      <c r="I1293">
        <v>17</v>
      </c>
      <c r="J1293">
        <v>187</v>
      </c>
      <c r="K1293">
        <v>83</v>
      </c>
      <c r="L1293">
        <v>54</v>
      </c>
      <c r="M1293">
        <v>3</v>
      </c>
      <c r="N1293">
        <v>163</v>
      </c>
      <c r="O1293">
        <v>125</v>
      </c>
      <c r="P1293">
        <v>461</v>
      </c>
      <c r="Q1293">
        <v>375</v>
      </c>
      <c r="R1293">
        <v>231</v>
      </c>
      <c r="S1293">
        <v>461</v>
      </c>
      <c r="T1293">
        <v>164</v>
      </c>
      <c r="U1293">
        <v>161</v>
      </c>
      <c r="V1293">
        <v>170</v>
      </c>
      <c r="W1293">
        <v>168</v>
      </c>
      <c r="X1293">
        <v>165</v>
      </c>
      <c r="Y1293">
        <v>461</v>
      </c>
      <c r="Z1293">
        <v>173</v>
      </c>
      <c r="AA1293" t="s">
        <v>1412</v>
      </c>
      <c r="AB1293" t="s">
        <v>16</v>
      </c>
      <c r="AC1293" t="s">
        <v>69</v>
      </c>
      <c r="AD1293" t="s">
        <v>1583</v>
      </c>
    </row>
    <row r="1294" spans="1:30" x14ac:dyDescent="0.25">
      <c r="A1294" t="s">
        <v>1435</v>
      </c>
      <c r="B1294">
        <v>45017</v>
      </c>
      <c r="C1294">
        <v>45019</v>
      </c>
      <c r="D1294" t="s">
        <v>481</v>
      </c>
      <c r="E1294">
        <v>3503</v>
      </c>
      <c r="F1294">
        <v>136</v>
      </c>
      <c r="G1294">
        <v>0</v>
      </c>
      <c r="H1294">
        <v>82</v>
      </c>
      <c r="I1294">
        <v>0</v>
      </c>
      <c r="J1294">
        <v>53</v>
      </c>
      <c r="K1294">
        <v>2</v>
      </c>
      <c r="L1294">
        <v>0</v>
      </c>
      <c r="M1294">
        <v>0</v>
      </c>
      <c r="N1294">
        <v>1</v>
      </c>
      <c r="O1294">
        <v>1</v>
      </c>
      <c r="P1294">
        <v>85</v>
      </c>
      <c r="Q1294">
        <v>44</v>
      </c>
      <c r="R1294">
        <v>28</v>
      </c>
      <c r="S1294">
        <v>87</v>
      </c>
      <c r="T1294">
        <v>2</v>
      </c>
      <c r="U1294">
        <v>41</v>
      </c>
      <c r="V1294">
        <v>49</v>
      </c>
      <c r="W1294">
        <v>39</v>
      </c>
      <c r="X1294">
        <v>42</v>
      </c>
      <c r="Y1294">
        <v>88</v>
      </c>
      <c r="Z1294">
        <v>49</v>
      </c>
      <c r="AA1294" t="s">
        <v>482</v>
      </c>
      <c r="AB1294" t="s">
        <v>387</v>
      </c>
      <c r="AC1294" t="s">
        <v>448</v>
      </c>
      <c r="AD1294" t="s">
        <v>449</v>
      </c>
    </row>
    <row r="1295" spans="1:30" x14ac:dyDescent="0.25">
      <c r="A1295" t="s">
        <v>1435</v>
      </c>
      <c r="B1295">
        <v>45017</v>
      </c>
      <c r="C1295">
        <v>45019</v>
      </c>
      <c r="D1295" t="s">
        <v>67</v>
      </c>
      <c r="E1295">
        <v>5613</v>
      </c>
      <c r="F1295">
        <v>137</v>
      </c>
      <c r="G1295">
        <v>53</v>
      </c>
      <c r="H1295">
        <v>97</v>
      </c>
      <c r="I1295">
        <v>10</v>
      </c>
      <c r="J1295">
        <v>36</v>
      </c>
      <c r="K1295">
        <v>3</v>
      </c>
      <c r="L1295">
        <v>14</v>
      </c>
      <c r="M1295">
        <v>6</v>
      </c>
      <c r="N1295">
        <v>15</v>
      </c>
      <c r="O1295">
        <v>94</v>
      </c>
      <c r="P1295">
        <v>112</v>
      </c>
      <c r="Q1295">
        <v>105</v>
      </c>
      <c r="R1295">
        <v>35</v>
      </c>
      <c r="S1295">
        <v>124</v>
      </c>
      <c r="T1295">
        <v>25</v>
      </c>
      <c r="U1295">
        <v>27</v>
      </c>
      <c r="V1295">
        <v>27</v>
      </c>
      <c r="W1295">
        <v>23</v>
      </c>
      <c r="X1295">
        <v>27</v>
      </c>
      <c r="Y1295">
        <v>127</v>
      </c>
      <c r="Z1295">
        <v>27</v>
      </c>
      <c r="AA1295" t="s">
        <v>68</v>
      </c>
      <c r="AB1295" t="s">
        <v>16</v>
      </c>
      <c r="AC1295" t="s">
        <v>69</v>
      </c>
      <c r="AD1295" t="s">
        <v>1583</v>
      </c>
    </row>
    <row r="1296" spans="1:30" x14ac:dyDescent="0.25">
      <c r="A1296" t="s">
        <v>1435</v>
      </c>
      <c r="B1296">
        <v>45017</v>
      </c>
      <c r="C1296">
        <v>45019</v>
      </c>
      <c r="D1296" t="s">
        <v>137</v>
      </c>
      <c r="E1296">
        <v>5295</v>
      </c>
      <c r="F1296">
        <v>208</v>
      </c>
      <c r="G1296">
        <v>21</v>
      </c>
      <c r="H1296">
        <v>153</v>
      </c>
      <c r="I1296">
        <v>0</v>
      </c>
      <c r="J1296">
        <v>82</v>
      </c>
      <c r="K1296">
        <v>2</v>
      </c>
      <c r="L1296">
        <v>2</v>
      </c>
      <c r="M1296">
        <v>10</v>
      </c>
      <c r="N1296">
        <v>7</v>
      </c>
      <c r="O1296">
        <v>29</v>
      </c>
      <c r="P1296">
        <v>153</v>
      </c>
      <c r="Q1296">
        <v>140</v>
      </c>
      <c r="R1296">
        <v>93</v>
      </c>
      <c r="S1296">
        <v>183</v>
      </c>
      <c r="T1296">
        <v>16</v>
      </c>
      <c r="U1296">
        <v>52</v>
      </c>
      <c r="V1296">
        <v>58</v>
      </c>
      <c r="W1296">
        <v>54</v>
      </c>
      <c r="X1296">
        <v>55</v>
      </c>
      <c r="Y1296">
        <v>186</v>
      </c>
      <c r="Z1296">
        <v>58</v>
      </c>
      <c r="AA1296" t="s">
        <v>138</v>
      </c>
      <c r="AB1296" t="s">
        <v>16</v>
      </c>
      <c r="AC1296" t="s">
        <v>127</v>
      </c>
      <c r="AD1296" t="s">
        <v>128</v>
      </c>
    </row>
    <row r="1297" spans="1:30" x14ac:dyDescent="0.25">
      <c r="A1297" t="s">
        <v>1435</v>
      </c>
      <c r="B1297">
        <v>45017</v>
      </c>
      <c r="C1297">
        <v>45019</v>
      </c>
      <c r="D1297" t="s">
        <v>412</v>
      </c>
      <c r="E1297">
        <v>4106</v>
      </c>
      <c r="F1297">
        <v>115</v>
      </c>
      <c r="G1297">
        <v>3</v>
      </c>
      <c r="H1297">
        <v>78</v>
      </c>
      <c r="I1297">
        <v>0</v>
      </c>
      <c r="J1297">
        <v>45</v>
      </c>
      <c r="K1297">
        <v>2</v>
      </c>
      <c r="L1297">
        <v>1</v>
      </c>
      <c r="M1297">
        <v>1</v>
      </c>
      <c r="N1297">
        <v>18</v>
      </c>
      <c r="O1297">
        <v>65</v>
      </c>
      <c r="P1297">
        <v>80</v>
      </c>
      <c r="Q1297">
        <v>67</v>
      </c>
      <c r="R1297">
        <v>37</v>
      </c>
      <c r="S1297">
        <v>84</v>
      </c>
      <c r="T1297">
        <v>35</v>
      </c>
      <c r="U1297">
        <v>32</v>
      </c>
      <c r="V1297">
        <v>38</v>
      </c>
      <c r="W1297">
        <v>35</v>
      </c>
      <c r="X1297">
        <v>38</v>
      </c>
      <c r="Y1297">
        <v>84</v>
      </c>
      <c r="Z1297">
        <v>38</v>
      </c>
      <c r="AA1297" t="s">
        <v>413</v>
      </c>
      <c r="AB1297" t="s">
        <v>387</v>
      </c>
      <c r="AC1297" t="s">
        <v>389</v>
      </c>
      <c r="AD1297" t="s">
        <v>390</v>
      </c>
    </row>
    <row r="1298" spans="1:30" x14ac:dyDescent="0.25">
      <c r="A1298" t="s">
        <v>1435</v>
      </c>
      <c r="B1298">
        <v>45017</v>
      </c>
      <c r="C1298">
        <v>45019</v>
      </c>
      <c r="D1298" t="s">
        <v>142</v>
      </c>
      <c r="E1298">
        <v>9671</v>
      </c>
      <c r="F1298">
        <v>369</v>
      </c>
      <c r="G1298">
        <v>26</v>
      </c>
      <c r="H1298">
        <v>235</v>
      </c>
      <c r="I1298">
        <v>5</v>
      </c>
      <c r="J1298">
        <v>147</v>
      </c>
      <c r="K1298">
        <v>16</v>
      </c>
      <c r="L1298">
        <v>14</v>
      </c>
      <c r="M1298">
        <v>23</v>
      </c>
      <c r="N1298">
        <v>49</v>
      </c>
      <c r="O1298">
        <v>86</v>
      </c>
      <c r="P1298">
        <v>242</v>
      </c>
      <c r="Q1298">
        <v>152</v>
      </c>
      <c r="R1298">
        <v>135</v>
      </c>
      <c r="S1298">
        <v>246</v>
      </c>
      <c r="T1298">
        <v>65</v>
      </c>
      <c r="U1298">
        <v>103</v>
      </c>
      <c r="V1298">
        <v>116</v>
      </c>
      <c r="W1298">
        <v>109</v>
      </c>
      <c r="X1298">
        <v>102</v>
      </c>
      <c r="Y1298">
        <v>249</v>
      </c>
      <c r="Z1298">
        <v>121</v>
      </c>
      <c r="AA1298" t="s">
        <v>143</v>
      </c>
      <c r="AB1298" t="s">
        <v>16</v>
      </c>
      <c r="AC1298" t="s">
        <v>127</v>
      </c>
      <c r="AD1298" t="s">
        <v>128</v>
      </c>
    </row>
    <row r="1299" spans="1:30" x14ac:dyDescent="0.25">
      <c r="A1299" t="s">
        <v>1435</v>
      </c>
      <c r="B1299">
        <v>45017</v>
      </c>
      <c r="C1299">
        <v>45019</v>
      </c>
      <c r="D1299" t="s">
        <v>555</v>
      </c>
      <c r="E1299">
        <v>5300</v>
      </c>
      <c r="F1299">
        <v>228</v>
      </c>
      <c r="G1299">
        <v>12</v>
      </c>
      <c r="H1299">
        <v>105</v>
      </c>
      <c r="I1299">
        <v>0</v>
      </c>
      <c r="J1299">
        <v>74</v>
      </c>
      <c r="K1299">
        <v>23</v>
      </c>
      <c r="L1299">
        <v>2</v>
      </c>
      <c r="M1299">
        <v>13</v>
      </c>
      <c r="N1299">
        <v>51</v>
      </c>
      <c r="O1299">
        <v>15</v>
      </c>
      <c r="P1299">
        <v>175</v>
      </c>
      <c r="Q1299">
        <v>136</v>
      </c>
      <c r="R1299">
        <v>96</v>
      </c>
      <c r="S1299">
        <v>176</v>
      </c>
      <c r="T1299">
        <v>65</v>
      </c>
      <c r="U1299">
        <v>62</v>
      </c>
      <c r="V1299">
        <v>68</v>
      </c>
      <c r="W1299">
        <v>68</v>
      </c>
      <c r="X1299">
        <v>65</v>
      </c>
      <c r="Y1299">
        <v>176</v>
      </c>
      <c r="Z1299">
        <v>68</v>
      </c>
      <c r="AA1299" t="s">
        <v>1450</v>
      </c>
      <c r="AB1299" t="s">
        <v>387</v>
      </c>
      <c r="AC1299" t="s">
        <v>508</v>
      </c>
      <c r="AD1299" t="s">
        <v>509</v>
      </c>
    </row>
    <row r="1300" spans="1:30" x14ac:dyDescent="0.25">
      <c r="A1300" t="s">
        <v>1435</v>
      </c>
      <c r="B1300">
        <v>45017</v>
      </c>
      <c r="C1300">
        <v>45019</v>
      </c>
      <c r="D1300" t="s">
        <v>515</v>
      </c>
      <c r="E1300">
        <v>4562</v>
      </c>
      <c r="F1300">
        <v>206</v>
      </c>
      <c r="G1300">
        <v>109</v>
      </c>
      <c r="H1300">
        <v>114</v>
      </c>
      <c r="I1300">
        <v>0</v>
      </c>
      <c r="J1300">
        <v>102</v>
      </c>
      <c r="K1300">
        <v>4</v>
      </c>
      <c r="L1300">
        <v>2</v>
      </c>
      <c r="M1300">
        <v>51</v>
      </c>
      <c r="N1300">
        <v>72</v>
      </c>
      <c r="O1300">
        <v>12</v>
      </c>
      <c r="P1300">
        <v>115</v>
      </c>
      <c r="Q1300">
        <v>95</v>
      </c>
      <c r="R1300">
        <v>71</v>
      </c>
      <c r="S1300">
        <v>115</v>
      </c>
      <c r="T1300">
        <v>74</v>
      </c>
      <c r="U1300">
        <v>74</v>
      </c>
      <c r="V1300">
        <v>74</v>
      </c>
      <c r="W1300">
        <v>74</v>
      </c>
      <c r="X1300">
        <v>63</v>
      </c>
      <c r="Y1300">
        <v>116</v>
      </c>
      <c r="Z1300">
        <v>74</v>
      </c>
      <c r="AA1300" t="s">
        <v>1598</v>
      </c>
      <c r="AB1300" t="s">
        <v>387</v>
      </c>
      <c r="AC1300" t="s">
        <v>508</v>
      </c>
      <c r="AD1300" t="s">
        <v>509</v>
      </c>
    </row>
    <row r="1301" spans="1:30" x14ac:dyDescent="0.25">
      <c r="A1301" t="s">
        <v>1435</v>
      </c>
      <c r="B1301">
        <v>45017</v>
      </c>
      <c r="C1301">
        <v>45019</v>
      </c>
      <c r="D1301" t="s">
        <v>501</v>
      </c>
      <c r="E1301">
        <v>2899</v>
      </c>
      <c r="F1301">
        <v>125</v>
      </c>
      <c r="G1301">
        <v>63</v>
      </c>
      <c r="H1301">
        <v>83</v>
      </c>
      <c r="I1301">
        <v>1</v>
      </c>
      <c r="J1301">
        <v>45</v>
      </c>
      <c r="K1301">
        <v>7</v>
      </c>
      <c r="L1301">
        <v>3</v>
      </c>
      <c r="M1301">
        <v>31</v>
      </c>
      <c r="N1301">
        <v>37</v>
      </c>
      <c r="O1301">
        <v>61</v>
      </c>
      <c r="P1301">
        <v>85</v>
      </c>
      <c r="Q1301">
        <v>64</v>
      </c>
      <c r="R1301">
        <v>50</v>
      </c>
      <c r="S1301">
        <v>84</v>
      </c>
      <c r="T1301">
        <v>35</v>
      </c>
      <c r="U1301">
        <v>34</v>
      </c>
      <c r="V1301">
        <v>39</v>
      </c>
      <c r="W1301">
        <v>35</v>
      </c>
      <c r="X1301">
        <v>38</v>
      </c>
      <c r="Y1301">
        <v>86</v>
      </c>
      <c r="Z1301">
        <v>39</v>
      </c>
      <c r="AA1301" t="s">
        <v>502</v>
      </c>
      <c r="AB1301" t="s">
        <v>387</v>
      </c>
      <c r="AC1301" t="s">
        <v>448</v>
      </c>
      <c r="AD1301" t="s">
        <v>449</v>
      </c>
    </row>
    <row r="1302" spans="1:30" x14ac:dyDescent="0.25">
      <c r="A1302" t="s">
        <v>1435</v>
      </c>
      <c r="B1302">
        <v>45017</v>
      </c>
      <c r="C1302">
        <v>45019</v>
      </c>
      <c r="D1302" t="s">
        <v>571</v>
      </c>
      <c r="E1302">
        <v>3245</v>
      </c>
      <c r="F1302">
        <v>153</v>
      </c>
      <c r="G1302">
        <v>0</v>
      </c>
      <c r="H1302">
        <v>92</v>
      </c>
      <c r="I1302">
        <v>1</v>
      </c>
      <c r="J1302">
        <v>44</v>
      </c>
      <c r="K1302">
        <v>1</v>
      </c>
      <c r="L1302">
        <v>0</v>
      </c>
      <c r="M1302">
        <v>0</v>
      </c>
      <c r="N1302">
        <v>28</v>
      </c>
      <c r="O1302">
        <v>27</v>
      </c>
      <c r="P1302">
        <v>92</v>
      </c>
      <c r="Q1302">
        <v>68</v>
      </c>
      <c r="R1302">
        <v>41</v>
      </c>
      <c r="S1302">
        <v>92</v>
      </c>
      <c r="T1302">
        <v>36</v>
      </c>
      <c r="U1302">
        <v>37</v>
      </c>
      <c r="V1302">
        <v>38</v>
      </c>
      <c r="W1302">
        <v>38</v>
      </c>
      <c r="X1302">
        <v>35</v>
      </c>
      <c r="Y1302">
        <v>92</v>
      </c>
      <c r="Z1302">
        <v>38</v>
      </c>
      <c r="AA1302" t="s">
        <v>572</v>
      </c>
      <c r="AB1302" t="s">
        <v>387</v>
      </c>
      <c r="AC1302" t="s">
        <v>508</v>
      </c>
      <c r="AD1302" t="s">
        <v>509</v>
      </c>
    </row>
    <row r="1303" spans="1:30" x14ac:dyDescent="0.25">
      <c r="A1303" t="s">
        <v>1435</v>
      </c>
      <c r="B1303">
        <v>45017</v>
      </c>
      <c r="C1303">
        <v>45019</v>
      </c>
      <c r="D1303" t="s">
        <v>513</v>
      </c>
      <c r="E1303">
        <v>9981</v>
      </c>
      <c r="F1303">
        <v>437</v>
      </c>
      <c r="G1303">
        <v>0</v>
      </c>
      <c r="H1303">
        <v>331</v>
      </c>
      <c r="I1303">
        <v>0</v>
      </c>
      <c r="J1303">
        <v>116</v>
      </c>
      <c r="K1303">
        <v>28</v>
      </c>
      <c r="L1303">
        <v>43</v>
      </c>
      <c r="M1303">
        <v>0</v>
      </c>
      <c r="N1303">
        <v>92</v>
      </c>
      <c r="O1303">
        <v>122</v>
      </c>
      <c r="P1303">
        <v>329</v>
      </c>
      <c r="Q1303">
        <v>278</v>
      </c>
      <c r="R1303">
        <v>177</v>
      </c>
      <c r="S1303">
        <v>330</v>
      </c>
      <c r="T1303">
        <v>92</v>
      </c>
      <c r="U1303">
        <v>92</v>
      </c>
      <c r="V1303">
        <v>101</v>
      </c>
      <c r="W1303">
        <v>101</v>
      </c>
      <c r="X1303">
        <v>94</v>
      </c>
      <c r="Y1303">
        <v>331</v>
      </c>
      <c r="Z1303">
        <v>101</v>
      </c>
      <c r="AA1303" t="s">
        <v>514</v>
      </c>
      <c r="AB1303" t="s">
        <v>387</v>
      </c>
      <c r="AC1303" t="s">
        <v>508</v>
      </c>
      <c r="AD1303" t="s">
        <v>509</v>
      </c>
    </row>
    <row r="1304" spans="1:30" x14ac:dyDescent="0.25">
      <c r="A1304" t="s">
        <v>1435</v>
      </c>
      <c r="B1304">
        <v>45017</v>
      </c>
      <c r="C1304">
        <v>45019</v>
      </c>
      <c r="D1304" t="s">
        <v>166</v>
      </c>
      <c r="E1304">
        <v>5544</v>
      </c>
      <c r="F1304">
        <v>163</v>
      </c>
      <c r="G1304">
        <v>5</v>
      </c>
      <c r="H1304">
        <v>104</v>
      </c>
      <c r="I1304">
        <v>1</v>
      </c>
      <c r="J1304">
        <v>77</v>
      </c>
      <c r="K1304">
        <v>8</v>
      </c>
      <c r="L1304">
        <v>9</v>
      </c>
      <c r="M1304">
        <v>4</v>
      </c>
      <c r="N1304">
        <v>49</v>
      </c>
      <c r="O1304">
        <v>31</v>
      </c>
      <c r="P1304">
        <v>105</v>
      </c>
      <c r="Q1304">
        <v>83</v>
      </c>
      <c r="R1304">
        <v>56</v>
      </c>
      <c r="S1304">
        <v>105</v>
      </c>
      <c r="T1304">
        <v>47</v>
      </c>
      <c r="U1304">
        <v>46</v>
      </c>
      <c r="V1304">
        <v>54</v>
      </c>
      <c r="W1304">
        <v>54</v>
      </c>
      <c r="X1304">
        <v>52</v>
      </c>
      <c r="Y1304">
        <v>106</v>
      </c>
      <c r="Z1304">
        <v>54</v>
      </c>
      <c r="AA1304" t="s">
        <v>167</v>
      </c>
      <c r="AB1304" t="s">
        <v>16</v>
      </c>
      <c r="AC1304" t="s">
        <v>168</v>
      </c>
      <c r="AD1304" t="s">
        <v>1473</v>
      </c>
    </row>
    <row r="1305" spans="1:30" x14ac:dyDescent="0.25">
      <c r="A1305" t="s">
        <v>1435</v>
      </c>
      <c r="B1305">
        <v>45047</v>
      </c>
      <c r="C1305">
        <v>45062</v>
      </c>
      <c r="D1305" t="s">
        <v>940</v>
      </c>
      <c r="E1305">
        <v>9935</v>
      </c>
      <c r="F1305">
        <v>455</v>
      </c>
      <c r="G1305">
        <v>0</v>
      </c>
      <c r="H1305">
        <v>14</v>
      </c>
      <c r="I1305">
        <v>0</v>
      </c>
      <c r="J1305">
        <v>88</v>
      </c>
      <c r="K1305">
        <v>0</v>
      </c>
      <c r="L1305">
        <v>0</v>
      </c>
      <c r="M1305">
        <v>0</v>
      </c>
      <c r="N1305">
        <v>1</v>
      </c>
      <c r="O1305">
        <v>1</v>
      </c>
      <c r="P1305">
        <v>14</v>
      </c>
      <c r="Q1305">
        <v>0</v>
      </c>
      <c r="R1305">
        <v>3</v>
      </c>
      <c r="S1305">
        <v>14</v>
      </c>
      <c r="T1305">
        <v>1</v>
      </c>
      <c r="U1305">
        <v>0</v>
      </c>
      <c r="V1305">
        <v>2</v>
      </c>
      <c r="W1305">
        <v>2</v>
      </c>
      <c r="X1305">
        <v>1</v>
      </c>
      <c r="Y1305">
        <v>15</v>
      </c>
      <c r="Z1305">
        <v>2</v>
      </c>
      <c r="AA1305" t="s">
        <v>941</v>
      </c>
      <c r="AB1305" t="s">
        <v>803</v>
      </c>
      <c r="AC1305" t="s">
        <v>942</v>
      </c>
      <c r="AD1305" t="s">
        <v>943</v>
      </c>
    </row>
    <row r="1306" spans="1:30" x14ac:dyDescent="0.25">
      <c r="A1306" t="s">
        <v>1435</v>
      </c>
      <c r="B1306">
        <v>45047</v>
      </c>
      <c r="C1306">
        <v>45062</v>
      </c>
      <c r="D1306" t="s">
        <v>930</v>
      </c>
      <c r="E1306">
        <v>10720</v>
      </c>
      <c r="F1306">
        <v>388</v>
      </c>
      <c r="G1306">
        <v>3</v>
      </c>
      <c r="H1306">
        <v>15</v>
      </c>
      <c r="I1306">
        <v>0</v>
      </c>
      <c r="J1306">
        <v>50</v>
      </c>
      <c r="K1306">
        <v>0</v>
      </c>
      <c r="L1306">
        <v>0</v>
      </c>
      <c r="M1306">
        <v>0</v>
      </c>
      <c r="N1306">
        <v>1</v>
      </c>
      <c r="O1306">
        <v>12</v>
      </c>
      <c r="P1306">
        <v>15</v>
      </c>
      <c r="Q1306">
        <v>0</v>
      </c>
      <c r="R1306">
        <v>5</v>
      </c>
      <c r="S1306">
        <v>15</v>
      </c>
      <c r="T1306">
        <v>1</v>
      </c>
      <c r="U1306">
        <v>0</v>
      </c>
      <c r="V1306">
        <v>1</v>
      </c>
      <c r="W1306">
        <v>1</v>
      </c>
      <c r="X1306">
        <v>1</v>
      </c>
      <c r="Y1306">
        <v>15</v>
      </c>
      <c r="Z1306">
        <v>1</v>
      </c>
      <c r="AA1306" t="s">
        <v>931</v>
      </c>
      <c r="AB1306" t="s">
        <v>803</v>
      </c>
      <c r="AC1306" t="s">
        <v>897</v>
      </c>
      <c r="AD1306" t="s">
        <v>898</v>
      </c>
    </row>
    <row r="1307" spans="1:30" x14ac:dyDescent="0.25">
      <c r="A1307" t="s">
        <v>1435</v>
      </c>
      <c r="B1307">
        <v>45047</v>
      </c>
      <c r="C1307">
        <v>45062</v>
      </c>
      <c r="D1307" t="s">
        <v>948</v>
      </c>
      <c r="E1307">
        <v>9316</v>
      </c>
      <c r="F1307">
        <v>430</v>
      </c>
      <c r="G1307">
        <v>0</v>
      </c>
      <c r="H1307">
        <v>12</v>
      </c>
      <c r="I1307">
        <v>0</v>
      </c>
      <c r="J1307">
        <v>100</v>
      </c>
      <c r="K1307">
        <v>0</v>
      </c>
      <c r="L1307">
        <v>0</v>
      </c>
      <c r="M1307">
        <v>0</v>
      </c>
      <c r="N1307">
        <v>2</v>
      </c>
      <c r="O1307">
        <v>4</v>
      </c>
      <c r="P1307">
        <v>20</v>
      </c>
      <c r="Q1307">
        <v>0</v>
      </c>
      <c r="R1307">
        <v>10</v>
      </c>
      <c r="S1307">
        <v>18</v>
      </c>
      <c r="T1307">
        <v>2</v>
      </c>
      <c r="U1307">
        <v>0</v>
      </c>
      <c r="V1307">
        <v>3</v>
      </c>
      <c r="W1307">
        <v>3</v>
      </c>
      <c r="X1307">
        <v>3</v>
      </c>
      <c r="Y1307">
        <v>21</v>
      </c>
      <c r="Z1307">
        <v>3</v>
      </c>
      <c r="AA1307" t="s">
        <v>949</v>
      </c>
      <c r="AB1307" t="s">
        <v>803</v>
      </c>
      <c r="AC1307" t="s">
        <v>942</v>
      </c>
      <c r="AD1307" t="s">
        <v>943</v>
      </c>
    </row>
    <row r="1308" spans="1:30" x14ac:dyDescent="0.25">
      <c r="A1308" t="s">
        <v>1435</v>
      </c>
      <c r="B1308">
        <v>45047</v>
      </c>
      <c r="C1308">
        <v>45062</v>
      </c>
      <c r="D1308" t="s">
        <v>991</v>
      </c>
      <c r="E1308">
        <v>9504</v>
      </c>
      <c r="F1308">
        <v>474</v>
      </c>
      <c r="G1308">
        <v>0</v>
      </c>
      <c r="H1308">
        <v>36</v>
      </c>
      <c r="I1308">
        <v>0</v>
      </c>
      <c r="J1308">
        <v>107</v>
      </c>
      <c r="K1308">
        <v>0</v>
      </c>
      <c r="L1308">
        <v>0</v>
      </c>
      <c r="M1308">
        <v>0</v>
      </c>
      <c r="N1308">
        <v>0</v>
      </c>
      <c r="O1308">
        <v>6</v>
      </c>
      <c r="P1308">
        <v>36</v>
      </c>
      <c r="Q1308">
        <v>0</v>
      </c>
      <c r="R1308">
        <v>18</v>
      </c>
      <c r="S1308">
        <v>33</v>
      </c>
      <c r="T1308">
        <v>0</v>
      </c>
      <c r="U1308">
        <v>0</v>
      </c>
      <c r="V1308">
        <v>0</v>
      </c>
      <c r="W1308">
        <v>0</v>
      </c>
      <c r="X1308">
        <v>0</v>
      </c>
      <c r="Y1308">
        <v>36</v>
      </c>
      <c r="Z1308">
        <v>0</v>
      </c>
      <c r="AA1308" t="s">
        <v>992</v>
      </c>
      <c r="AB1308" t="s">
        <v>803</v>
      </c>
      <c r="AC1308" t="s">
        <v>942</v>
      </c>
      <c r="AD1308" t="s">
        <v>943</v>
      </c>
    </row>
    <row r="1309" spans="1:30" x14ac:dyDescent="0.25">
      <c r="A1309" t="s">
        <v>1435</v>
      </c>
      <c r="B1309">
        <v>45047</v>
      </c>
      <c r="C1309">
        <v>45062</v>
      </c>
      <c r="D1309" t="s">
        <v>968</v>
      </c>
      <c r="E1309">
        <v>5860</v>
      </c>
      <c r="F1309">
        <v>295</v>
      </c>
      <c r="G1309">
        <v>1</v>
      </c>
      <c r="H1309">
        <v>3</v>
      </c>
      <c r="I1309">
        <v>0</v>
      </c>
      <c r="J1309">
        <v>45</v>
      </c>
      <c r="K1309">
        <v>1</v>
      </c>
      <c r="L1309">
        <v>0</v>
      </c>
      <c r="M1309">
        <v>1</v>
      </c>
      <c r="N1309">
        <v>1</v>
      </c>
      <c r="O1309">
        <v>2</v>
      </c>
      <c r="P1309">
        <v>3</v>
      </c>
      <c r="Q1309">
        <v>0</v>
      </c>
      <c r="R1309">
        <v>3</v>
      </c>
      <c r="S1309">
        <v>3</v>
      </c>
      <c r="T1309">
        <v>1</v>
      </c>
      <c r="U1309">
        <v>0</v>
      </c>
      <c r="V1309">
        <v>1</v>
      </c>
      <c r="W1309">
        <v>1</v>
      </c>
      <c r="X1309">
        <v>1</v>
      </c>
      <c r="Y1309">
        <v>3</v>
      </c>
      <c r="Z1309">
        <v>1</v>
      </c>
      <c r="AA1309" t="s">
        <v>969</v>
      </c>
      <c r="AB1309" t="s">
        <v>803</v>
      </c>
      <c r="AC1309" t="s">
        <v>942</v>
      </c>
      <c r="AD1309" t="s">
        <v>943</v>
      </c>
    </row>
    <row r="1310" spans="1:30" x14ac:dyDescent="0.25">
      <c r="A1310" t="s">
        <v>1435</v>
      </c>
      <c r="B1310">
        <v>45047</v>
      </c>
      <c r="C1310">
        <v>45062</v>
      </c>
      <c r="D1310" t="s">
        <v>996</v>
      </c>
      <c r="E1310">
        <v>14601</v>
      </c>
      <c r="F1310">
        <v>542</v>
      </c>
      <c r="G1310">
        <v>0</v>
      </c>
      <c r="H1310">
        <v>24</v>
      </c>
      <c r="I1310">
        <v>0</v>
      </c>
      <c r="J1310">
        <v>145</v>
      </c>
      <c r="K1310">
        <v>0</v>
      </c>
      <c r="L1310">
        <v>1</v>
      </c>
      <c r="M1310">
        <v>0</v>
      </c>
      <c r="N1310">
        <v>1</v>
      </c>
      <c r="O1310">
        <v>20</v>
      </c>
      <c r="P1310">
        <v>24</v>
      </c>
      <c r="Q1310">
        <v>1</v>
      </c>
      <c r="R1310">
        <v>8</v>
      </c>
      <c r="S1310">
        <v>22</v>
      </c>
      <c r="T1310">
        <v>1</v>
      </c>
      <c r="U1310">
        <v>1</v>
      </c>
      <c r="V1310">
        <v>1</v>
      </c>
      <c r="W1310">
        <v>1</v>
      </c>
      <c r="X1310">
        <v>1</v>
      </c>
      <c r="Y1310">
        <v>24</v>
      </c>
      <c r="Z1310">
        <v>1</v>
      </c>
      <c r="AA1310" t="s">
        <v>997</v>
      </c>
      <c r="AB1310" t="s">
        <v>803</v>
      </c>
      <c r="AC1310" t="s">
        <v>998</v>
      </c>
      <c r="AD1310" t="s">
        <v>999</v>
      </c>
    </row>
    <row r="1311" spans="1:30" x14ac:dyDescent="0.25">
      <c r="A1311" t="s">
        <v>1435</v>
      </c>
      <c r="B1311">
        <v>45047</v>
      </c>
      <c r="C1311">
        <v>45062</v>
      </c>
      <c r="D1311" t="s">
        <v>924</v>
      </c>
      <c r="E1311">
        <v>6225</v>
      </c>
      <c r="F1311">
        <v>225</v>
      </c>
      <c r="G1311">
        <v>0</v>
      </c>
      <c r="H1311">
        <v>4</v>
      </c>
      <c r="I1311">
        <v>0</v>
      </c>
      <c r="J1311">
        <v>46</v>
      </c>
      <c r="K1311">
        <v>0</v>
      </c>
      <c r="L1311">
        <v>0</v>
      </c>
      <c r="M1311">
        <v>0</v>
      </c>
      <c r="N1311">
        <v>0</v>
      </c>
      <c r="O1311">
        <v>2</v>
      </c>
      <c r="P1311">
        <v>4</v>
      </c>
      <c r="Q1311">
        <v>0</v>
      </c>
      <c r="R1311">
        <v>2</v>
      </c>
      <c r="S1311">
        <v>4</v>
      </c>
      <c r="T1311">
        <v>0</v>
      </c>
      <c r="U1311">
        <v>0</v>
      </c>
      <c r="V1311">
        <v>0</v>
      </c>
      <c r="W1311">
        <v>0</v>
      </c>
      <c r="X1311">
        <v>0</v>
      </c>
      <c r="Y1311">
        <v>4</v>
      </c>
      <c r="Z1311">
        <v>0</v>
      </c>
      <c r="AA1311" t="s">
        <v>925</v>
      </c>
      <c r="AB1311" t="s">
        <v>803</v>
      </c>
      <c r="AC1311" t="s">
        <v>897</v>
      </c>
      <c r="AD1311" t="s">
        <v>898</v>
      </c>
    </row>
    <row r="1312" spans="1:30" x14ac:dyDescent="0.25">
      <c r="A1312" t="s">
        <v>1435</v>
      </c>
      <c r="B1312">
        <v>45047</v>
      </c>
      <c r="C1312">
        <v>45062</v>
      </c>
      <c r="D1312" t="s">
        <v>903</v>
      </c>
      <c r="E1312">
        <v>15728</v>
      </c>
      <c r="F1312">
        <v>575</v>
      </c>
      <c r="G1312">
        <v>0</v>
      </c>
      <c r="H1312">
        <v>33</v>
      </c>
      <c r="I1312">
        <v>0</v>
      </c>
      <c r="J1312">
        <v>72</v>
      </c>
      <c r="K1312">
        <v>0</v>
      </c>
      <c r="L1312">
        <v>0</v>
      </c>
      <c r="M1312">
        <v>0</v>
      </c>
      <c r="N1312">
        <v>0</v>
      </c>
      <c r="O1312">
        <v>6</v>
      </c>
      <c r="P1312">
        <v>35</v>
      </c>
      <c r="Q1312">
        <v>0</v>
      </c>
      <c r="R1312">
        <v>14</v>
      </c>
      <c r="S1312">
        <v>37</v>
      </c>
      <c r="T1312">
        <v>4</v>
      </c>
      <c r="U1312">
        <v>0</v>
      </c>
      <c r="V1312">
        <v>4</v>
      </c>
      <c r="W1312">
        <v>5</v>
      </c>
      <c r="X1312">
        <v>4</v>
      </c>
      <c r="Y1312">
        <v>37</v>
      </c>
      <c r="Z1312">
        <v>5</v>
      </c>
      <c r="AA1312" t="s">
        <v>904</v>
      </c>
      <c r="AB1312" t="s">
        <v>803</v>
      </c>
      <c r="AC1312" t="s">
        <v>1451</v>
      </c>
      <c r="AD1312" t="s">
        <v>1452</v>
      </c>
    </row>
    <row r="1313" spans="1:30" x14ac:dyDescent="0.25">
      <c r="A1313" t="s">
        <v>1435</v>
      </c>
      <c r="B1313">
        <v>45047</v>
      </c>
      <c r="C1313">
        <v>45062</v>
      </c>
      <c r="D1313" t="s">
        <v>973</v>
      </c>
      <c r="E1313">
        <v>4780</v>
      </c>
      <c r="F1313">
        <v>236</v>
      </c>
      <c r="G1313">
        <v>0</v>
      </c>
      <c r="H1313">
        <v>11</v>
      </c>
      <c r="I1313">
        <v>0</v>
      </c>
      <c r="J1313">
        <v>41</v>
      </c>
      <c r="K1313">
        <v>0</v>
      </c>
      <c r="L1313">
        <v>0</v>
      </c>
      <c r="M1313">
        <v>0</v>
      </c>
      <c r="N1313">
        <v>0</v>
      </c>
      <c r="O1313">
        <v>2</v>
      </c>
      <c r="P1313">
        <v>11</v>
      </c>
      <c r="Q1313">
        <v>0</v>
      </c>
      <c r="R1313">
        <v>7</v>
      </c>
      <c r="S1313">
        <v>11</v>
      </c>
      <c r="T1313">
        <v>0</v>
      </c>
      <c r="U1313">
        <v>0</v>
      </c>
      <c r="V1313">
        <v>0</v>
      </c>
      <c r="W1313">
        <v>0</v>
      </c>
      <c r="X1313">
        <v>0</v>
      </c>
      <c r="Y1313">
        <v>11</v>
      </c>
      <c r="Z1313">
        <v>0</v>
      </c>
      <c r="AA1313" t="s">
        <v>974</v>
      </c>
      <c r="AB1313" t="s">
        <v>803</v>
      </c>
      <c r="AC1313" t="s">
        <v>942</v>
      </c>
      <c r="AD1313" t="s">
        <v>943</v>
      </c>
    </row>
    <row r="1314" spans="1:30" x14ac:dyDescent="0.25">
      <c r="A1314" t="s">
        <v>1435</v>
      </c>
      <c r="B1314">
        <v>45047</v>
      </c>
      <c r="C1314">
        <v>45062</v>
      </c>
      <c r="D1314" t="s">
        <v>959</v>
      </c>
      <c r="E1314">
        <v>7890</v>
      </c>
      <c r="F1314">
        <v>327</v>
      </c>
      <c r="G1314">
        <v>0</v>
      </c>
      <c r="H1314">
        <v>6</v>
      </c>
      <c r="I1314">
        <v>0</v>
      </c>
      <c r="J1314">
        <v>67</v>
      </c>
      <c r="K1314">
        <v>0</v>
      </c>
      <c r="L1314">
        <v>0</v>
      </c>
      <c r="M1314">
        <v>0</v>
      </c>
      <c r="N1314">
        <v>0</v>
      </c>
      <c r="O1314">
        <v>0</v>
      </c>
      <c r="P1314">
        <v>8</v>
      </c>
      <c r="Q1314">
        <v>0</v>
      </c>
      <c r="R1314">
        <v>4</v>
      </c>
      <c r="S1314">
        <v>8</v>
      </c>
      <c r="T1314">
        <v>0</v>
      </c>
      <c r="U1314">
        <v>0</v>
      </c>
      <c r="V1314">
        <v>1</v>
      </c>
      <c r="W1314">
        <v>1</v>
      </c>
      <c r="X1314">
        <v>1</v>
      </c>
      <c r="Y1314">
        <v>9</v>
      </c>
      <c r="Z1314">
        <v>1</v>
      </c>
      <c r="AA1314" t="s">
        <v>960</v>
      </c>
      <c r="AB1314" t="s">
        <v>803</v>
      </c>
      <c r="AC1314" t="s">
        <v>942</v>
      </c>
      <c r="AD1314" t="s">
        <v>943</v>
      </c>
    </row>
    <row r="1315" spans="1:30" x14ac:dyDescent="0.25">
      <c r="A1315" t="s">
        <v>1435</v>
      </c>
      <c r="B1315">
        <v>45047</v>
      </c>
      <c r="C1315">
        <v>45062</v>
      </c>
      <c r="D1315" t="s">
        <v>157</v>
      </c>
      <c r="E1315">
        <v>5687</v>
      </c>
      <c r="F1315">
        <v>143</v>
      </c>
      <c r="G1315">
        <v>0</v>
      </c>
      <c r="H1315">
        <v>6</v>
      </c>
      <c r="I1315">
        <v>0</v>
      </c>
      <c r="J1315">
        <v>57</v>
      </c>
      <c r="K1315">
        <v>0</v>
      </c>
      <c r="L1315">
        <v>0</v>
      </c>
      <c r="M1315">
        <v>0</v>
      </c>
      <c r="N1315">
        <v>0</v>
      </c>
      <c r="O1315">
        <v>2</v>
      </c>
      <c r="P1315">
        <v>7</v>
      </c>
      <c r="Q1315">
        <v>0</v>
      </c>
      <c r="R1315">
        <v>0</v>
      </c>
      <c r="S1315">
        <v>6</v>
      </c>
      <c r="T1315">
        <v>0</v>
      </c>
      <c r="U1315">
        <v>0</v>
      </c>
      <c r="V1315">
        <v>0</v>
      </c>
      <c r="W1315">
        <v>1</v>
      </c>
      <c r="X1315">
        <v>1</v>
      </c>
      <c r="Y1315">
        <v>7</v>
      </c>
      <c r="Z1315">
        <v>1</v>
      </c>
      <c r="AA1315" t="s">
        <v>158</v>
      </c>
      <c r="AB1315" t="s">
        <v>16</v>
      </c>
      <c r="AC1315" t="s">
        <v>127</v>
      </c>
      <c r="AD1315" t="s">
        <v>128</v>
      </c>
    </row>
    <row r="1316" spans="1:30" x14ac:dyDescent="0.25">
      <c r="A1316" t="s">
        <v>1435</v>
      </c>
      <c r="B1316">
        <v>45047</v>
      </c>
      <c r="C1316">
        <v>45062</v>
      </c>
      <c r="D1316" t="s">
        <v>826</v>
      </c>
      <c r="E1316">
        <v>6276</v>
      </c>
      <c r="F1316">
        <v>205</v>
      </c>
      <c r="G1316">
        <v>23</v>
      </c>
      <c r="H1316">
        <v>22</v>
      </c>
      <c r="I1316">
        <v>0</v>
      </c>
      <c r="J1316">
        <v>18</v>
      </c>
      <c r="K1316">
        <v>0</v>
      </c>
      <c r="L1316">
        <v>0</v>
      </c>
      <c r="M1316">
        <v>0</v>
      </c>
      <c r="N1316">
        <v>0</v>
      </c>
      <c r="O1316">
        <v>25</v>
      </c>
      <c r="P1316">
        <v>23</v>
      </c>
      <c r="Q1316">
        <v>0</v>
      </c>
      <c r="R1316">
        <v>101</v>
      </c>
      <c r="S1316">
        <v>183</v>
      </c>
      <c r="T1316">
        <v>0</v>
      </c>
      <c r="U1316">
        <v>0</v>
      </c>
      <c r="V1316">
        <v>0</v>
      </c>
      <c r="W1316">
        <v>0</v>
      </c>
      <c r="X1316">
        <v>0</v>
      </c>
      <c r="Y1316">
        <v>199</v>
      </c>
      <c r="Z1316">
        <v>0</v>
      </c>
      <c r="AA1316" t="s">
        <v>827</v>
      </c>
      <c r="AB1316" t="s">
        <v>803</v>
      </c>
      <c r="AC1316" t="s">
        <v>805</v>
      </c>
      <c r="AD1316" t="s">
        <v>806</v>
      </c>
    </row>
    <row r="1317" spans="1:30" x14ac:dyDescent="0.25">
      <c r="A1317" t="s">
        <v>1435</v>
      </c>
      <c r="B1317">
        <v>45047</v>
      </c>
      <c r="C1317">
        <v>45062</v>
      </c>
      <c r="D1317" t="s">
        <v>887</v>
      </c>
      <c r="E1317">
        <v>6495</v>
      </c>
      <c r="F1317">
        <v>292</v>
      </c>
      <c r="G1317">
        <v>15</v>
      </c>
      <c r="H1317">
        <v>49</v>
      </c>
      <c r="I1317">
        <v>22</v>
      </c>
      <c r="J1317">
        <v>85</v>
      </c>
      <c r="K1317">
        <v>7</v>
      </c>
      <c r="L1317">
        <v>0</v>
      </c>
      <c r="M1317">
        <v>7</v>
      </c>
      <c r="N1317">
        <v>21</v>
      </c>
      <c r="O1317">
        <v>46</v>
      </c>
      <c r="P1317">
        <v>75</v>
      </c>
      <c r="Q1317">
        <v>3</v>
      </c>
      <c r="R1317">
        <v>30</v>
      </c>
      <c r="S1317">
        <v>73</v>
      </c>
      <c r="T1317">
        <v>22</v>
      </c>
      <c r="U1317">
        <v>9</v>
      </c>
      <c r="V1317">
        <v>21</v>
      </c>
      <c r="W1317">
        <v>20</v>
      </c>
      <c r="X1317">
        <v>20</v>
      </c>
      <c r="Y1317">
        <v>75</v>
      </c>
      <c r="Z1317">
        <v>22</v>
      </c>
      <c r="AA1317" t="s">
        <v>888</v>
      </c>
      <c r="AB1317" t="s">
        <v>803</v>
      </c>
      <c r="AC1317" t="s">
        <v>849</v>
      </c>
      <c r="AD1317" t="s">
        <v>850</v>
      </c>
    </row>
    <row r="1318" spans="1:30" x14ac:dyDescent="0.25">
      <c r="A1318" t="s">
        <v>1435</v>
      </c>
      <c r="B1318">
        <v>45047</v>
      </c>
      <c r="C1318">
        <v>45062</v>
      </c>
      <c r="D1318" t="s">
        <v>876</v>
      </c>
      <c r="E1318">
        <v>15697</v>
      </c>
      <c r="F1318">
        <v>555</v>
      </c>
      <c r="G1318">
        <v>0</v>
      </c>
      <c r="H1318">
        <v>27</v>
      </c>
      <c r="I1318">
        <v>0</v>
      </c>
      <c r="J1318">
        <v>123</v>
      </c>
      <c r="K1318">
        <v>0</v>
      </c>
      <c r="L1318">
        <v>0</v>
      </c>
      <c r="M1318">
        <v>0</v>
      </c>
      <c r="N1318">
        <v>0</v>
      </c>
      <c r="O1318">
        <v>3</v>
      </c>
      <c r="P1318">
        <v>32</v>
      </c>
      <c r="Q1318">
        <v>0</v>
      </c>
      <c r="R1318">
        <v>16</v>
      </c>
      <c r="S1318">
        <v>32</v>
      </c>
      <c r="T1318">
        <v>14</v>
      </c>
      <c r="U1318">
        <v>0</v>
      </c>
      <c r="V1318">
        <v>20</v>
      </c>
      <c r="W1318">
        <v>21</v>
      </c>
      <c r="X1318">
        <v>20</v>
      </c>
      <c r="Y1318">
        <v>32</v>
      </c>
      <c r="Z1318">
        <v>22</v>
      </c>
      <c r="AA1318" t="s">
        <v>877</v>
      </c>
      <c r="AB1318" t="s">
        <v>803</v>
      </c>
      <c r="AC1318" t="s">
        <v>1451</v>
      </c>
      <c r="AD1318" t="s">
        <v>1452</v>
      </c>
    </row>
    <row r="1319" spans="1:30" x14ac:dyDescent="0.25">
      <c r="A1319" t="s">
        <v>1435</v>
      </c>
      <c r="B1319">
        <v>45047</v>
      </c>
      <c r="C1319">
        <v>45062</v>
      </c>
      <c r="D1319" t="s">
        <v>462</v>
      </c>
      <c r="E1319">
        <v>3263</v>
      </c>
      <c r="F1319">
        <v>106</v>
      </c>
      <c r="G1319">
        <v>0</v>
      </c>
      <c r="H1319">
        <v>5</v>
      </c>
      <c r="I1319">
        <v>0</v>
      </c>
      <c r="J1319">
        <v>76</v>
      </c>
      <c r="K1319">
        <v>0</v>
      </c>
      <c r="L1319">
        <v>0</v>
      </c>
      <c r="M1319">
        <v>0</v>
      </c>
      <c r="N1319">
        <v>7</v>
      </c>
      <c r="O1319">
        <v>0</v>
      </c>
      <c r="P1319">
        <v>5</v>
      </c>
      <c r="Q1319">
        <v>0</v>
      </c>
      <c r="R1319">
        <v>2</v>
      </c>
      <c r="S1319">
        <v>5</v>
      </c>
      <c r="T1319">
        <v>10</v>
      </c>
      <c r="U1319">
        <v>0</v>
      </c>
      <c r="V1319">
        <v>10</v>
      </c>
      <c r="W1319">
        <v>10</v>
      </c>
      <c r="X1319">
        <v>10</v>
      </c>
      <c r="Y1319">
        <v>5</v>
      </c>
      <c r="Z1319">
        <v>10</v>
      </c>
      <c r="AA1319" t="s">
        <v>463</v>
      </c>
      <c r="AB1319" t="s">
        <v>387</v>
      </c>
      <c r="AC1319" t="s">
        <v>448</v>
      </c>
      <c r="AD1319" t="s">
        <v>449</v>
      </c>
    </row>
    <row r="1320" spans="1:30" x14ac:dyDescent="0.25">
      <c r="A1320" t="s">
        <v>1435</v>
      </c>
      <c r="B1320">
        <v>45047</v>
      </c>
      <c r="C1320">
        <v>45062</v>
      </c>
      <c r="D1320" t="s">
        <v>560</v>
      </c>
      <c r="E1320">
        <v>5417</v>
      </c>
      <c r="F1320">
        <v>245</v>
      </c>
      <c r="G1320">
        <v>1</v>
      </c>
      <c r="H1320">
        <v>27</v>
      </c>
      <c r="I1320">
        <v>0</v>
      </c>
      <c r="J1320">
        <v>83</v>
      </c>
      <c r="K1320">
        <v>2</v>
      </c>
      <c r="L1320">
        <v>2</v>
      </c>
      <c r="M1320">
        <v>2</v>
      </c>
      <c r="N1320">
        <v>5</v>
      </c>
      <c r="O1320">
        <v>4</v>
      </c>
      <c r="P1320">
        <v>29</v>
      </c>
      <c r="Q1320">
        <v>0</v>
      </c>
      <c r="R1320">
        <v>9</v>
      </c>
      <c r="S1320">
        <v>30</v>
      </c>
      <c r="T1320">
        <v>5</v>
      </c>
      <c r="U1320">
        <v>0</v>
      </c>
      <c r="V1320">
        <v>5</v>
      </c>
      <c r="W1320">
        <v>4</v>
      </c>
      <c r="X1320">
        <v>5</v>
      </c>
      <c r="Y1320">
        <v>30</v>
      </c>
      <c r="Z1320">
        <v>5</v>
      </c>
      <c r="AA1320" t="s">
        <v>561</v>
      </c>
      <c r="AB1320" t="s">
        <v>387</v>
      </c>
      <c r="AC1320" t="s">
        <v>508</v>
      </c>
      <c r="AD1320" t="s">
        <v>509</v>
      </c>
    </row>
    <row r="1321" spans="1:30" x14ac:dyDescent="0.25">
      <c r="A1321" t="s">
        <v>1435</v>
      </c>
      <c r="B1321">
        <v>45047</v>
      </c>
      <c r="C1321">
        <v>45062</v>
      </c>
      <c r="D1321" t="s">
        <v>425</v>
      </c>
      <c r="E1321">
        <v>3553</v>
      </c>
      <c r="F1321">
        <v>143</v>
      </c>
      <c r="G1321">
        <v>9</v>
      </c>
      <c r="H1321">
        <v>30</v>
      </c>
      <c r="I1321">
        <v>0</v>
      </c>
      <c r="J1321">
        <v>58</v>
      </c>
      <c r="K1321">
        <v>0</v>
      </c>
      <c r="L1321">
        <v>2</v>
      </c>
      <c r="M1321">
        <v>0</v>
      </c>
      <c r="N1321">
        <v>2</v>
      </c>
      <c r="O1321">
        <v>15</v>
      </c>
      <c r="P1321">
        <v>30</v>
      </c>
      <c r="Q1321">
        <v>0</v>
      </c>
      <c r="R1321">
        <v>15</v>
      </c>
      <c r="S1321">
        <v>31</v>
      </c>
      <c r="T1321">
        <v>1</v>
      </c>
      <c r="U1321">
        <v>0</v>
      </c>
      <c r="V1321">
        <v>4</v>
      </c>
      <c r="W1321">
        <v>4</v>
      </c>
      <c r="X1321">
        <v>3</v>
      </c>
      <c r="Y1321">
        <v>31</v>
      </c>
      <c r="Z1321">
        <v>4</v>
      </c>
      <c r="AA1321" t="s">
        <v>426</v>
      </c>
      <c r="AB1321" t="s">
        <v>387</v>
      </c>
      <c r="AC1321" t="s">
        <v>508</v>
      </c>
      <c r="AD1321" t="s">
        <v>509</v>
      </c>
    </row>
    <row r="1322" spans="1:30" x14ac:dyDescent="0.25">
      <c r="A1322" t="s">
        <v>1435</v>
      </c>
      <c r="B1322">
        <v>45047</v>
      </c>
      <c r="C1322">
        <v>45062</v>
      </c>
      <c r="D1322" t="s">
        <v>152</v>
      </c>
      <c r="E1322">
        <v>4097</v>
      </c>
      <c r="F1322">
        <v>95</v>
      </c>
      <c r="G1322">
        <v>0</v>
      </c>
      <c r="H1322">
        <v>2</v>
      </c>
      <c r="I1322">
        <v>0</v>
      </c>
      <c r="J1322">
        <v>29</v>
      </c>
      <c r="K1322">
        <v>3</v>
      </c>
      <c r="L1322">
        <v>0</v>
      </c>
      <c r="M1322">
        <v>0</v>
      </c>
      <c r="N1322">
        <v>7</v>
      </c>
      <c r="O1322">
        <v>0</v>
      </c>
      <c r="P1322">
        <v>2</v>
      </c>
      <c r="Q1322">
        <v>0</v>
      </c>
      <c r="R1322">
        <v>1</v>
      </c>
      <c r="S1322">
        <v>2</v>
      </c>
      <c r="T1322">
        <v>7</v>
      </c>
      <c r="U1322">
        <v>0</v>
      </c>
      <c r="V1322">
        <v>7</v>
      </c>
      <c r="W1322">
        <v>7</v>
      </c>
      <c r="X1322">
        <v>7</v>
      </c>
      <c r="Y1322">
        <v>2</v>
      </c>
      <c r="Z1322">
        <v>7</v>
      </c>
      <c r="AA1322" t="s">
        <v>153</v>
      </c>
      <c r="AB1322" t="s">
        <v>16</v>
      </c>
      <c r="AC1322" t="s">
        <v>127</v>
      </c>
      <c r="AD1322" t="s">
        <v>128</v>
      </c>
    </row>
    <row r="1323" spans="1:30" x14ac:dyDescent="0.25">
      <c r="A1323" t="s">
        <v>1435</v>
      </c>
      <c r="B1323">
        <v>45047</v>
      </c>
      <c r="C1323">
        <v>45062</v>
      </c>
      <c r="D1323" t="s">
        <v>395</v>
      </c>
      <c r="E1323">
        <v>4060</v>
      </c>
      <c r="F1323">
        <v>108</v>
      </c>
      <c r="G1323">
        <v>4</v>
      </c>
      <c r="H1323">
        <v>6</v>
      </c>
      <c r="I1323">
        <v>0</v>
      </c>
      <c r="J1323">
        <v>46</v>
      </c>
      <c r="K1323">
        <v>0</v>
      </c>
      <c r="L1323">
        <v>1</v>
      </c>
      <c r="M1323">
        <v>1</v>
      </c>
      <c r="N1323">
        <v>1</v>
      </c>
      <c r="O1323">
        <v>5</v>
      </c>
      <c r="P1323">
        <v>6</v>
      </c>
      <c r="Q1323">
        <v>1</v>
      </c>
      <c r="R1323">
        <v>1</v>
      </c>
      <c r="S1323">
        <v>6</v>
      </c>
      <c r="T1323">
        <v>1</v>
      </c>
      <c r="U1323">
        <v>0</v>
      </c>
      <c r="V1323">
        <v>1</v>
      </c>
      <c r="W1323">
        <v>1</v>
      </c>
      <c r="X1323">
        <v>1</v>
      </c>
      <c r="Y1323">
        <v>6</v>
      </c>
      <c r="Z1323">
        <v>1</v>
      </c>
      <c r="AA1323" t="s">
        <v>396</v>
      </c>
      <c r="AB1323" t="s">
        <v>387</v>
      </c>
      <c r="AC1323" t="s">
        <v>389</v>
      </c>
      <c r="AD1323" t="s">
        <v>390</v>
      </c>
    </row>
    <row r="1324" spans="1:30" x14ac:dyDescent="0.25">
      <c r="A1324" t="s">
        <v>1435</v>
      </c>
      <c r="B1324">
        <v>45047</v>
      </c>
      <c r="C1324">
        <v>45062</v>
      </c>
      <c r="D1324" t="s">
        <v>465</v>
      </c>
      <c r="E1324">
        <v>3824</v>
      </c>
      <c r="F1324">
        <v>177</v>
      </c>
      <c r="G1324">
        <v>0</v>
      </c>
      <c r="H1324">
        <v>5</v>
      </c>
      <c r="I1324">
        <v>0</v>
      </c>
      <c r="J1324">
        <v>54</v>
      </c>
      <c r="K1324">
        <v>0</v>
      </c>
      <c r="L1324">
        <v>0</v>
      </c>
      <c r="M1324">
        <v>0</v>
      </c>
      <c r="N1324">
        <v>1</v>
      </c>
      <c r="O1324">
        <v>3</v>
      </c>
      <c r="P1324">
        <v>5</v>
      </c>
      <c r="Q1324">
        <v>0</v>
      </c>
      <c r="R1324">
        <v>2</v>
      </c>
      <c r="S1324">
        <v>5</v>
      </c>
      <c r="T1324">
        <v>1</v>
      </c>
      <c r="U1324">
        <v>0</v>
      </c>
      <c r="V1324">
        <v>1</v>
      </c>
      <c r="W1324">
        <v>1</v>
      </c>
      <c r="X1324">
        <v>1</v>
      </c>
      <c r="Y1324">
        <v>5</v>
      </c>
      <c r="Z1324">
        <v>1</v>
      </c>
      <c r="AA1324" t="s">
        <v>1474</v>
      </c>
      <c r="AB1324" t="s">
        <v>387</v>
      </c>
      <c r="AC1324" t="s">
        <v>448</v>
      </c>
      <c r="AD1324" t="s">
        <v>449</v>
      </c>
    </row>
    <row r="1325" spans="1:30" x14ac:dyDescent="0.25">
      <c r="A1325" t="s">
        <v>1435</v>
      </c>
      <c r="B1325">
        <v>45047</v>
      </c>
      <c r="C1325">
        <v>45062</v>
      </c>
      <c r="D1325" t="s">
        <v>178</v>
      </c>
      <c r="E1325">
        <v>7355</v>
      </c>
      <c r="F1325">
        <v>323</v>
      </c>
      <c r="G1325">
        <v>13</v>
      </c>
      <c r="H1325">
        <v>36</v>
      </c>
      <c r="I1325">
        <v>0</v>
      </c>
      <c r="J1325">
        <v>104</v>
      </c>
      <c r="K1325">
        <v>0</v>
      </c>
      <c r="L1325">
        <v>0</v>
      </c>
      <c r="M1325">
        <v>1</v>
      </c>
      <c r="N1325">
        <v>2</v>
      </c>
      <c r="O1325">
        <v>18</v>
      </c>
      <c r="P1325">
        <v>36</v>
      </c>
      <c r="Q1325">
        <v>0</v>
      </c>
      <c r="R1325">
        <v>32</v>
      </c>
      <c r="S1325">
        <v>37</v>
      </c>
      <c r="T1325">
        <v>6</v>
      </c>
      <c r="U1325">
        <v>0</v>
      </c>
      <c r="V1325">
        <v>6</v>
      </c>
      <c r="W1325">
        <v>6</v>
      </c>
      <c r="X1325">
        <v>6</v>
      </c>
      <c r="Y1325">
        <v>37</v>
      </c>
      <c r="Z1325">
        <v>6</v>
      </c>
      <c r="AA1325" t="s">
        <v>179</v>
      </c>
      <c r="AB1325" t="s">
        <v>16</v>
      </c>
      <c r="AC1325" t="s">
        <v>168</v>
      </c>
      <c r="AD1325" t="s">
        <v>1473</v>
      </c>
    </row>
    <row r="1326" spans="1:30" x14ac:dyDescent="0.25">
      <c r="A1326" t="s">
        <v>1435</v>
      </c>
      <c r="B1326">
        <v>45047</v>
      </c>
      <c r="C1326">
        <v>45062</v>
      </c>
      <c r="D1326" t="s">
        <v>893</v>
      </c>
      <c r="E1326">
        <v>13696</v>
      </c>
      <c r="F1326">
        <v>631</v>
      </c>
      <c r="G1326">
        <v>0</v>
      </c>
      <c r="H1326">
        <v>19</v>
      </c>
      <c r="I1326">
        <v>0</v>
      </c>
      <c r="J1326">
        <v>144</v>
      </c>
      <c r="K1326">
        <v>1</v>
      </c>
      <c r="L1326">
        <v>0</v>
      </c>
      <c r="M1326">
        <v>0</v>
      </c>
      <c r="N1326">
        <v>2</v>
      </c>
      <c r="O1326">
        <v>31</v>
      </c>
      <c r="P1326">
        <v>36</v>
      </c>
      <c r="Q1326">
        <v>0</v>
      </c>
      <c r="R1326">
        <v>20</v>
      </c>
      <c r="S1326">
        <v>37</v>
      </c>
      <c r="T1326">
        <v>4</v>
      </c>
      <c r="U1326">
        <v>0</v>
      </c>
      <c r="V1326">
        <v>4</v>
      </c>
      <c r="W1326">
        <v>4</v>
      </c>
      <c r="X1326">
        <v>4</v>
      </c>
      <c r="Y1326">
        <v>37</v>
      </c>
      <c r="Z1326">
        <v>4</v>
      </c>
      <c r="AA1326" t="s">
        <v>894</v>
      </c>
      <c r="AB1326" t="s">
        <v>803</v>
      </c>
      <c r="AC1326" t="s">
        <v>849</v>
      </c>
      <c r="AD1326" t="s">
        <v>850</v>
      </c>
    </row>
    <row r="1327" spans="1:30" x14ac:dyDescent="0.25">
      <c r="A1327" t="s">
        <v>1435</v>
      </c>
      <c r="B1327">
        <v>45047</v>
      </c>
      <c r="C1327">
        <v>45062</v>
      </c>
      <c r="D1327" t="s">
        <v>836</v>
      </c>
      <c r="E1327">
        <v>11651</v>
      </c>
      <c r="F1327">
        <v>360</v>
      </c>
      <c r="G1327">
        <v>0</v>
      </c>
      <c r="H1327">
        <v>20</v>
      </c>
      <c r="I1327">
        <v>0</v>
      </c>
      <c r="J1327">
        <v>39</v>
      </c>
      <c r="K1327">
        <v>0</v>
      </c>
      <c r="L1327">
        <v>0</v>
      </c>
      <c r="M1327">
        <v>0</v>
      </c>
      <c r="N1327">
        <v>0</v>
      </c>
      <c r="O1327">
        <v>14</v>
      </c>
      <c r="P1327">
        <v>20</v>
      </c>
      <c r="Q1327">
        <v>1</v>
      </c>
      <c r="R1327">
        <v>10</v>
      </c>
      <c r="S1327">
        <v>20</v>
      </c>
      <c r="T1327">
        <v>0</v>
      </c>
      <c r="U1327">
        <v>0</v>
      </c>
      <c r="V1327">
        <v>0</v>
      </c>
      <c r="W1327">
        <v>0</v>
      </c>
      <c r="X1327">
        <v>0</v>
      </c>
      <c r="Y1327">
        <v>20</v>
      </c>
      <c r="Z1327">
        <v>0</v>
      </c>
      <c r="AA1327" t="s">
        <v>837</v>
      </c>
      <c r="AB1327" t="s">
        <v>803</v>
      </c>
      <c r="AC1327" t="s">
        <v>805</v>
      </c>
      <c r="AD1327" t="s">
        <v>806</v>
      </c>
    </row>
    <row r="1328" spans="1:30" x14ac:dyDescent="0.25">
      <c r="A1328" t="s">
        <v>1435</v>
      </c>
      <c r="B1328">
        <v>45047</v>
      </c>
      <c r="C1328">
        <v>45062</v>
      </c>
      <c r="D1328" t="s">
        <v>895</v>
      </c>
      <c r="E1328">
        <v>7569</v>
      </c>
      <c r="F1328">
        <v>340</v>
      </c>
      <c r="G1328">
        <v>0</v>
      </c>
      <c r="H1328">
        <v>11</v>
      </c>
      <c r="I1328">
        <v>0</v>
      </c>
      <c r="J1328">
        <v>43</v>
      </c>
      <c r="K1328">
        <v>0</v>
      </c>
      <c r="L1328">
        <v>0</v>
      </c>
      <c r="M1328">
        <v>0</v>
      </c>
      <c r="N1328">
        <v>0</v>
      </c>
      <c r="O1328">
        <v>8</v>
      </c>
      <c r="P1328">
        <v>13</v>
      </c>
      <c r="Q1328">
        <v>0</v>
      </c>
      <c r="R1328">
        <v>5</v>
      </c>
      <c r="S1328">
        <v>13</v>
      </c>
      <c r="T1328">
        <v>2</v>
      </c>
      <c r="U1328">
        <v>0</v>
      </c>
      <c r="V1328">
        <v>2</v>
      </c>
      <c r="W1328">
        <v>3</v>
      </c>
      <c r="X1328">
        <v>3</v>
      </c>
      <c r="Y1328">
        <v>13</v>
      </c>
      <c r="Z1328">
        <v>3</v>
      </c>
      <c r="AA1328" t="s">
        <v>896</v>
      </c>
      <c r="AB1328" t="s">
        <v>803</v>
      </c>
      <c r="AC1328" t="s">
        <v>897</v>
      </c>
      <c r="AD1328" t="s">
        <v>898</v>
      </c>
    </row>
    <row r="1329" spans="1:30" x14ac:dyDescent="0.25">
      <c r="A1329" t="s">
        <v>1435</v>
      </c>
      <c r="B1329">
        <v>45047</v>
      </c>
      <c r="C1329">
        <v>45062</v>
      </c>
      <c r="D1329" t="s">
        <v>60</v>
      </c>
      <c r="E1329">
        <v>4911</v>
      </c>
      <c r="F1329">
        <v>216</v>
      </c>
      <c r="G1329">
        <v>0</v>
      </c>
      <c r="H1329">
        <v>4</v>
      </c>
      <c r="I1329">
        <v>0</v>
      </c>
      <c r="J1329">
        <v>117</v>
      </c>
      <c r="K1329">
        <v>0</v>
      </c>
      <c r="L1329">
        <v>0</v>
      </c>
      <c r="M1329">
        <v>1</v>
      </c>
      <c r="N1329">
        <v>3</v>
      </c>
      <c r="O1329">
        <v>3</v>
      </c>
      <c r="P1329">
        <v>3</v>
      </c>
      <c r="Q1329">
        <v>0</v>
      </c>
      <c r="R1329">
        <v>3</v>
      </c>
      <c r="S1329">
        <v>4</v>
      </c>
      <c r="T1329">
        <v>7</v>
      </c>
      <c r="U1329">
        <v>0</v>
      </c>
      <c r="V1329">
        <v>10</v>
      </c>
      <c r="W1329">
        <v>9</v>
      </c>
      <c r="X1329">
        <v>9</v>
      </c>
      <c r="Y1329">
        <v>4</v>
      </c>
      <c r="Z1329">
        <v>10</v>
      </c>
      <c r="AA1329" t="s">
        <v>61</v>
      </c>
      <c r="AB1329" t="s">
        <v>16</v>
      </c>
      <c r="AC1329" t="s">
        <v>41</v>
      </c>
      <c r="AD1329" t="s">
        <v>42</v>
      </c>
    </row>
    <row r="1330" spans="1:30" x14ac:dyDescent="0.25">
      <c r="A1330" t="s">
        <v>1435</v>
      </c>
      <c r="B1330">
        <v>45047</v>
      </c>
      <c r="C1330">
        <v>45062</v>
      </c>
      <c r="D1330" t="s">
        <v>62</v>
      </c>
      <c r="E1330">
        <v>5600</v>
      </c>
      <c r="F1330">
        <v>159</v>
      </c>
      <c r="G1330">
        <v>0</v>
      </c>
      <c r="H1330">
        <v>2</v>
      </c>
      <c r="I1330">
        <v>0</v>
      </c>
      <c r="J1330">
        <v>67</v>
      </c>
      <c r="K1330">
        <v>0</v>
      </c>
      <c r="L1330">
        <v>0</v>
      </c>
      <c r="M1330">
        <v>0</v>
      </c>
      <c r="N1330">
        <v>1</v>
      </c>
      <c r="O1330">
        <v>1</v>
      </c>
      <c r="P1330">
        <v>2</v>
      </c>
      <c r="Q1330">
        <v>0</v>
      </c>
      <c r="R1330">
        <v>1</v>
      </c>
      <c r="S1330">
        <v>2</v>
      </c>
      <c r="T1330">
        <v>1</v>
      </c>
      <c r="U1330">
        <v>0</v>
      </c>
      <c r="V1330">
        <v>2</v>
      </c>
      <c r="W1330">
        <v>2</v>
      </c>
      <c r="X1330">
        <v>1</v>
      </c>
      <c r="Y1330">
        <v>3</v>
      </c>
      <c r="Z1330">
        <v>2</v>
      </c>
      <c r="AA1330" t="s">
        <v>63</v>
      </c>
      <c r="AB1330" t="s">
        <v>16</v>
      </c>
      <c r="AC1330" t="s">
        <v>41</v>
      </c>
      <c r="AD1330" t="s">
        <v>42</v>
      </c>
    </row>
    <row r="1331" spans="1:30" x14ac:dyDescent="0.25">
      <c r="A1331" t="s">
        <v>1435</v>
      </c>
      <c r="B1331">
        <v>45047</v>
      </c>
      <c r="C1331">
        <v>45062</v>
      </c>
      <c r="D1331" t="s">
        <v>447</v>
      </c>
      <c r="E1331">
        <v>4039</v>
      </c>
      <c r="F1331">
        <v>121</v>
      </c>
      <c r="G1331">
        <v>2</v>
      </c>
      <c r="H1331">
        <v>4</v>
      </c>
      <c r="I1331">
        <v>0</v>
      </c>
      <c r="J1331">
        <v>16</v>
      </c>
      <c r="K1331">
        <v>0</v>
      </c>
      <c r="L1331">
        <v>0</v>
      </c>
      <c r="M1331">
        <v>0</v>
      </c>
      <c r="N1331">
        <v>0</v>
      </c>
      <c r="O1331">
        <v>4</v>
      </c>
      <c r="P1331">
        <v>4</v>
      </c>
      <c r="Q1331">
        <v>0</v>
      </c>
      <c r="R1331">
        <v>1</v>
      </c>
      <c r="S1331">
        <v>4</v>
      </c>
      <c r="T1331">
        <v>0</v>
      </c>
      <c r="U1331">
        <v>0</v>
      </c>
      <c r="V1331">
        <v>0</v>
      </c>
      <c r="W1331">
        <v>0</v>
      </c>
      <c r="X1331">
        <v>0</v>
      </c>
      <c r="Y1331">
        <v>4</v>
      </c>
      <c r="Z1331">
        <v>0</v>
      </c>
      <c r="AA1331" t="s">
        <v>1529</v>
      </c>
      <c r="AB1331" t="s">
        <v>387</v>
      </c>
      <c r="AC1331" t="s">
        <v>448</v>
      </c>
      <c r="AD1331" t="s">
        <v>449</v>
      </c>
    </row>
    <row r="1332" spans="1:30" x14ac:dyDescent="0.25">
      <c r="A1332" t="s">
        <v>1435</v>
      </c>
      <c r="B1332">
        <v>45047</v>
      </c>
      <c r="C1332">
        <v>45062</v>
      </c>
      <c r="D1332" t="s">
        <v>953</v>
      </c>
      <c r="E1332">
        <v>4624</v>
      </c>
      <c r="F1332">
        <v>224</v>
      </c>
      <c r="G1332">
        <v>0</v>
      </c>
      <c r="H1332">
        <v>56</v>
      </c>
      <c r="I1332">
        <v>0</v>
      </c>
      <c r="J1332">
        <v>48</v>
      </c>
      <c r="K1332">
        <v>1</v>
      </c>
      <c r="L1332">
        <v>0</v>
      </c>
      <c r="M1332">
        <v>0</v>
      </c>
      <c r="N1332">
        <v>9</v>
      </c>
      <c r="O1332">
        <v>9</v>
      </c>
      <c r="P1332">
        <v>54</v>
      </c>
      <c r="Q1332">
        <v>0</v>
      </c>
      <c r="R1332">
        <v>34</v>
      </c>
      <c r="S1332">
        <v>58</v>
      </c>
      <c r="T1332">
        <v>11</v>
      </c>
      <c r="U1332">
        <v>0</v>
      </c>
      <c r="V1332">
        <v>11</v>
      </c>
      <c r="W1332">
        <v>11</v>
      </c>
      <c r="X1332">
        <v>11</v>
      </c>
      <c r="Y1332">
        <v>58</v>
      </c>
      <c r="Z1332">
        <v>11</v>
      </c>
      <c r="AA1332" t="s">
        <v>954</v>
      </c>
      <c r="AB1332" t="s">
        <v>803</v>
      </c>
      <c r="AC1332" t="s">
        <v>942</v>
      </c>
      <c r="AD1332" t="s">
        <v>943</v>
      </c>
    </row>
    <row r="1333" spans="1:30" x14ac:dyDescent="0.25">
      <c r="A1333" t="s">
        <v>1435</v>
      </c>
      <c r="B1333">
        <v>45047</v>
      </c>
      <c r="C1333">
        <v>45062</v>
      </c>
      <c r="D1333" t="s">
        <v>919</v>
      </c>
      <c r="E1333">
        <v>8339</v>
      </c>
      <c r="F1333">
        <v>378</v>
      </c>
      <c r="G1333">
        <v>0</v>
      </c>
      <c r="H1333">
        <v>7</v>
      </c>
      <c r="I1333">
        <v>0</v>
      </c>
      <c r="J1333">
        <v>61</v>
      </c>
      <c r="K1333">
        <v>1</v>
      </c>
      <c r="L1333">
        <v>0</v>
      </c>
      <c r="M1333">
        <v>0</v>
      </c>
      <c r="N1333">
        <v>1</v>
      </c>
      <c r="O1333">
        <v>0</v>
      </c>
      <c r="P1333">
        <v>7</v>
      </c>
      <c r="Q1333">
        <v>0</v>
      </c>
      <c r="R1333">
        <v>6</v>
      </c>
      <c r="S1333">
        <v>7</v>
      </c>
      <c r="T1333">
        <v>1</v>
      </c>
      <c r="U1333">
        <v>0</v>
      </c>
      <c r="V1333">
        <v>1</v>
      </c>
      <c r="W1333">
        <v>1</v>
      </c>
      <c r="X1333">
        <v>0</v>
      </c>
      <c r="Y1333">
        <v>7</v>
      </c>
      <c r="Z1333">
        <v>1</v>
      </c>
      <c r="AA1333" t="s">
        <v>920</v>
      </c>
      <c r="AB1333" t="s">
        <v>803</v>
      </c>
      <c r="AC1333" t="s">
        <v>897</v>
      </c>
      <c r="AD1333" t="s">
        <v>898</v>
      </c>
    </row>
    <row r="1334" spans="1:30" x14ac:dyDescent="0.25">
      <c r="A1334" t="s">
        <v>1435</v>
      </c>
      <c r="B1334">
        <v>45047</v>
      </c>
      <c r="C1334">
        <v>45062</v>
      </c>
      <c r="D1334" t="s">
        <v>473</v>
      </c>
      <c r="E1334">
        <v>4839</v>
      </c>
      <c r="F1334">
        <v>205</v>
      </c>
      <c r="G1334">
        <v>0</v>
      </c>
      <c r="H1334">
        <v>11</v>
      </c>
      <c r="I1334">
        <v>0</v>
      </c>
      <c r="J1334">
        <v>60</v>
      </c>
      <c r="K1334">
        <v>0</v>
      </c>
      <c r="L1334">
        <v>0</v>
      </c>
      <c r="M1334">
        <v>0</v>
      </c>
      <c r="N1334">
        <v>0</v>
      </c>
      <c r="O1334">
        <v>10</v>
      </c>
      <c r="P1334">
        <v>11</v>
      </c>
      <c r="Q1334">
        <v>0</v>
      </c>
      <c r="R1334">
        <v>2</v>
      </c>
      <c r="S1334">
        <v>12</v>
      </c>
      <c r="T1334">
        <v>0</v>
      </c>
      <c r="U1334">
        <v>0</v>
      </c>
      <c r="V1334">
        <v>0</v>
      </c>
      <c r="W1334">
        <v>0</v>
      </c>
      <c r="X1334">
        <v>0</v>
      </c>
      <c r="Y1334">
        <v>12</v>
      </c>
      <c r="Z1334">
        <v>0</v>
      </c>
      <c r="AA1334" t="s">
        <v>474</v>
      </c>
      <c r="AB1334" t="s">
        <v>387</v>
      </c>
      <c r="AC1334" t="s">
        <v>448</v>
      </c>
      <c r="AD1334" t="s">
        <v>449</v>
      </c>
    </row>
    <row r="1335" spans="1:30" x14ac:dyDescent="0.25">
      <c r="A1335" t="s">
        <v>1435</v>
      </c>
      <c r="B1335">
        <v>45047</v>
      </c>
      <c r="C1335">
        <v>45062</v>
      </c>
      <c r="D1335" t="s">
        <v>816</v>
      </c>
      <c r="E1335">
        <v>5164</v>
      </c>
      <c r="F1335">
        <v>210</v>
      </c>
      <c r="G1335">
        <v>0</v>
      </c>
      <c r="H1335">
        <v>20</v>
      </c>
      <c r="I1335">
        <v>0</v>
      </c>
      <c r="J1335">
        <v>22</v>
      </c>
      <c r="K1335">
        <v>0</v>
      </c>
      <c r="L1335">
        <v>0</v>
      </c>
      <c r="M1335">
        <v>0</v>
      </c>
      <c r="N1335">
        <v>0</v>
      </c>
      <c r="O1335">
        <v>18</v>
      </c>
      <c r="P1335">
        <v>22</v>
      </c>
      <c r="Q1335">
        <v>0</v>
      </c>
      <c r="R1335">
        <v>6</v>
      </c>
      <c r="S1335">
        <v>21</v>
      </c>
      <c r="T1335">
        <v>1</v>
      </c>
      <c r="U1335">
        <v>0</v>
      </c>
      <c r="V1335">
        <v>1</v>
      </c>
      <c r="W1335">
        <v>1</v>
      </c>
      <c r="X1335">
        <v>1</v>
      </c>
      <c r="Y1335">
        <v>22</v>
      </c>
      <c r="Z1335">
        <v>1</v>
      </c>
      <c r="AA1335" t="s">
        <v>817</v>
      </c>
      <c r="AB1335" t="s">
        <v>803</v>
      </c>
      <c r="AC1335" t="s">
        <v>805</v>
      </c>
      <c r="AD1335" t="s">
        <v>806</v>
      </c>
    </row>
    <row r="1336" spans="1:30" x14ac:dyDescent="0.25">
      <c r="A1336" t="s">
        <v>1435</v>
      </c>
      <c r="B1336">
        <v>45047</v>
      </c>
      <c r="C1336">
        <v>45062</v>
      </c>
      <c r="D1336" t="s">
        <v>842</v>
      </c>
      <c r="E1336">
        <v>3826</v>
      </c>
      <c r="F1336">
        <v>184</v>
      </c>
      <c r="G1336">
        <v>0</v>
      </c>
      <c r="H1336">
        <v>0</v>
      </c>
      <c r="I1336">
        <v>0</v>
      </c>
      <c r="J1336">
        <v>17</v>
      </c>
      <c r="K1336">
        <v>0</v>
      </c>
      <c r="L1336">
        <v>0</v>
      </c>
      <c r="M1336">
        <v>0</v>
      </c>
      <c r="N1336">
        <v>0</v>
      </c>
      <c r="O1336">
        <v>0</v>
      </c>
      <c r="P1336">
        <v>0</v>
      </c>
      <c r="Q1336">
        <v>0</v>
      </c>
      <c r="R1336">
        <v>0</v>
      </c>
      <c r="S1336">
        <v>0</v>
      </c>
      <c r="T1336">
        <v>0</v>
      </c>
      <c r="U1336">
        <v>0</v>
      </c>
      <c r="V1336">
        <v>0</v>
      </c>
      <c r="W1336">
        <v>0</v>
      </c>
      <c r="X1336">
        <v>0</v>
      </c>
      <c r="Y1336">
        <v>0</v>
      </c>
      <c r="Z1336">
        <v>0</v>
      </c>
      <c r="AA1336" t="s">
        <v>843</v>
      </c>
      <c r="AB1336" t="s">
        <v>803</v>
      </c>
      <c r="AC1336" t="s">
        <v>805</v>
      </c>
      <c r="AD1336" t="s">
        <v>806</v>
      </c>
    </row>
    <row r="1337" spans="1:30" x14ac:dyDescent="0.25">
      <c r="A1337" t="s">
        <v>1435</v>
      </c>
      <c r="B1337">
        <v>45047</v>
      </c>
      <c r="C1337">
        <v>45062</v>
      </c>
      <c r="D1337" t="s">
        <v>871</v>
      </c>
      <c r="E1337">
        <v>6749</v>
      </c>
      <c r="F1337">
        <v>240</v>
      </c>
      <c r="G1337">
        <v>0</v>
      </c>
      <c r="H1337">
        <v>13</v>
      </c>
      <c r="I1337">
        <v>0</v>
      </c>
      <c r="J1337">
        <v>56</v>
      </c>
      <c r="K1337">
        <v>0</v>
      </c>
      <c r="L1337">
        <v>0</v>
      </c>
      <c r="M1337">
        <v>0</v>
      </c>
      <c r="N1337">
        <v>0</v>
      </c>
      <c r="O1337">
        <v>12</v>
      </c>
      <c r="P1337">
        <v>13</v>
      </c>
      <c r="Q1337">
        <v>0</v>
      </c>
      <c r="R1337">
        <v>9</v>
      </c>
      <c r="S1337">
        <v>13</v>
      </c>
      <c r="T1337">
        <v>0</v>
      </c>
      <c r="U1337">
        <v>0</v>
      </c>
      <c r="V1337">
        <v>0</v>
      </c>
      <c r="W1337">
        <v>0</v>
      </c>
      <c r="X1337">
        <v>0</v>
      </c>
      <c r="Y1337">
        <v>13</v>
      </c>
      <c r="Z1337">
        <v>0</v>
      </c>
      <c r="AA1337" t="s">
        <v>872</v>
      </c>
      <c r="AB1337" t="s">
        <v>803</v>
      </c>
      <c r="AC1337" t="s">
        <v>849</v>
      </c>
      <c r="AD1337" t="s">
        <v>850</v>
      </c>
    </row>
    <row r="1338" spans="1:30" x14ac:dyDescent="0.25">
      <c r="A1338" t="s">
        <v>1435</v>
      </c>
      <c r="B1338">
        <v>45047</v>
      </c>
      <c r="C1338">
        <v>45062</v>
      </c>
      <c r="D1338" t="s">
        <v>821</v>
      </c>
      <c r="E1338">
        <v>6611</v>
      </c>
      <c r="F1338">
        <v>340</v>
      </c>
      <c r="G1338">
        <v>17</v>
      </c>
      <c r="H1338">
        <v>34</v>
      </c>
      <c r="I1338">
        <v>0</v>
      </c>
      <c r="J1338">
        <v>23</v>
      </c>
      <c r="K1338">
        <v>1</v>
      </c>
      <c r="L1338">
        <v>0</v>
      </c>
      <c r="M1338">
        <v>1</v>
      </c>
      <c r="N1338">
        <v>1</v>
      </c>
      <c r="O1338">
        <v>18</v>
      </c>
      <c r="P1338">
        <v>35</v>
      </c>
      <c r="Q1338">
        <v>0</v>
      </c>
      <c r="R1338">
        <v>22</v>
      </c>
      <c r="S1338">
        <v>35</v>
      </c>
      <c r="T1338">
        <v>5</v>
      </c>
      <c r="U1338">
        <v>0</v>
      </c>
      <c r="V1338">
        <v>6</v>
      </c>
      <c r="W1338">
        <v>6</v>
      </c>
      <c r="X1338">
        <v>5</v>
      </c>
      <c r="Y1338">
        <v>35</v>
      </c>
      <c r="Z1338">
        <v>6</v>
      </c>
      <c r="AA1338" t="s">
        <v>822</v>
      </c>
      <c r="AB1338" t="s">
        <v>803</v>
      </c>
      <c r="AC1338" t="s">
        <v>805</v>
      </c>
      <c r="AD1338" t="s">
        <v>806</v>
      </c>
    </row>
    <row r="1339" spans="1:30" x14ac:dyDescent="0.25">
      <c r="A1339" t="s">
        <v>1435</v>
      </c>
      <c r="B1339">
        <v>45047</v>
      </c>
      <c r="C1339">
        <v>45062</v>
      </c>
      <c r="D1339" t="s">
        <v>34</v>
      </c>
      <c r="E1339">
        <v>20992</v>
      </c>
      <c r="F1339">
        <v>428</v>
      </c>
      <c r="G1339">
        <v>3</v>
      </c>
      <c r="H1339">
        <v>39</v>
      </c>
      <c r="I1339">
        <v>0</v>
      </c>
      <c r="J1339">
        <v>86</v>
      </c>
      <c r="K1339">
        <v>0</v>
      </c>
      <c r="L1339">
        <v>0</v>
      </c>
      <c r="M1339">
        <v>0</v>
      </c>
      <c r="N1339">
        <v>2</v>
      </c>
      <c r="O1339">
        <v>31</v>
      </c>
      <c r="P1339">
        <v>42</v>
      </c>
      <c r="Q1339">
        <v>0</v>
      </c>
      <c r="R1339">
        <v>16</v>
      </c>
      <c r="S1339">
        <v>49</v>
      </c>
      <c r="T1339">
        <v>2</v>
      </c>
      <c r="U1339">
        <v>0</v>
      </c>
      <c r="V1339">
        <v>2</v>
      </c>
      <c r="W1339">
        <v>3</v>
      </c>
      <c r="X1339">
        <v>1</v>
      </c>
      <c r="Y1339">
        <v>50</v>
      </c>
      <c r="Z1339">
        <v>3</v>
      </c>
      <c r="AA1339" t="s">
        <v>35</v>
      </c>
      <c r="AB1339" t="s">
        <v>16</v>
      </c>
      <c r="AC1339" t="s">
        <v>18</v>
      </c>
      <c r="AD1339" t="s">
        <v>19</v>
      </c>
    </row>
    <row r="1340" spans="1:30" x14ac:dyDescent="0.25">
      <c r="A1340" t="s">
        <v>1435</v>
      </c>
      <c r="B1340">
        <v>45047</v>
      </c>
      <c r="C1340">
        <v>45062</v>
      </c>
      <c r="D1340" t="s">
        <v>486</v>
      </c>
      <c r="E1340">
        <v>8679</v>
      </c>
      <c r="F1340">
        <v>312</v>
      </c>
      <c r="G1340">
        <v>0</v>
      </c>
      <c r="H1340">
        <v>22</v>
      </c>
      <c r="I1340">
        <v>5</v>
      </c>
      <c r="J1340">
        <v>65</v>
      </c>
      <c r="K1340">
        <v>0</v>
      </c>
      <c r="L1340">
        <v>0</v>
      </c>
      <c r="M1340">
        <v>0</v>
      </c>
      <c r="N1340">
        <v>0</v>
      </c>
      <c r="O1340">
        <v>9</v>
      </c>
      <c r="P1340">
        <v>23</v>
      </c>
      <c r="Q1340">
        <v>0</v>
      </c>
      <c r="R1340">
        <v>9</v>
      </c>
      <c r="S1340">
        <v>23</v>
      </c>
      <c r="T1340">
        <v>9</v>
      </c>
      <c r="U1340">
        <v>0</v>
      </c>
      <c r="V1340">
        <v>9</v>
      </c>
      <c r="W1340">
        <v>8</v>
      </c>
      <c r="X1340">
        <v>9</v>
      </c>
      <c r="Y1340">
        <v>24</v>
      </c>
      <c r="Z1340">
        <v>9</v>
      </c>
      <c r="AA1340" t="s">
        <v>1454</v>
      </c>
      <c r="AB1340" t="s">
        <v>387</v>
      </c>
      <c r="AC1340" t="s">
        <v>448</v>
      </c>
      <c r="AD1340" t="s">
        <v>449</v>
      </c>
    </row>
    <row r="1341" spans="1:30" x14ac:dyDescent="0.25">
      <c r="A1341" t="s">
        <v>1435</v>
      </c>
      <c r="B1341">
        <v>45047</v>
      </c>
      <c r="C1341">
        <v>45062</v>
      </c>
      <c r="D1341" t="s">
        <v>1008</v>
      </c>
      <c r="E1341">
        <v>29872</v>
      </c>
      <c r="F1341">
        <v>633</v>
      </c>
      <c r="G1341">
        <v>0</v>
      </c>
      <c r="H1341">
        <v>21</v>
      </c>
      <c r="I1341">
        <v>0</v>
      </c>
      <c r="J1341">
        <v>95</v>
      </c>
      <c r="K1341">
        <v>1</v>
      </c>
      <c r="L1341">
        <v>0</v>
      </c>
      <c r="M1341">
        <v>0</v>
      </c>
      <c r="N1341">
        <v>1</v>
      </c>
      <c r="O1341">
        <v>17</v>
      </c>
      <c r="P1341">
        <v>26</v>
      </c>
      <c r="Q1341">
        <v>0</v>
      </c>
      <c r="R1341">
        <v>4</v>
      </c>
      <c r="S1341">
        <v>26</v>
      </c>
      <c r="T1341">
        <v>1</v>
      </c>
      <c r="U1341">
        <v>0</v>
      </c>
      <c r="V1341">
        <v>1</v>
      </c>
      <c r="W1341">
        <v>1</v>
      </c>
      <c r="X1341">
        <v>1</v>
      </c>
      <c r="Y1341">
        <v>26</v>
      </c>
      <c r="Z1341">
        <v>1</v>
      </c>
      <c r="AA1341" t="s">
        <v>1009</v>
      </c>
      <c r="AB1341" t="s">
        <v>803</v>
      </c>
      <c r="AC1341" t="s">
        <v>998</v>
      </c>
      <c r="AD1341" t="s">
        <v>999</v>
      </c>
    </row>
    <row r="1342" spans="1:30" x14ac:dyDescent="0.25">
      <c r="A1342" t="s">
        <v>1435</v>
      </c>
      <c r="B1342">
        <v>45047</v>
      </c>
      <c r="C1342">
        <v>45062</v>
      </c>
      <c r="D1342" t="s">
        <v>83</v>
      </c>
      <c r="E1342">
        <v>2388</v>
      </c>
      <c r="F1342">
        <v>45</v>
      </c>
      <c r="G1342">
        <v>0</v>
      </c>
      <c r="H1342">
        <v>2</v>
      </c>
      <c r="I1342">
        <v>0</v>
      </c>
      <c r="J1342">
        <v>8</v>
      </c>
      <c r="K1342">
        <v>0</v>
      </c>
      <c r="L1342">
        <v>0</v>
      </c>
      <c r="M1342">
        <v>0</v>
      </c>
      <c r="N1342">
        <v>1</v>
      </c>
      <c r="O1342">
        <v>0</v>
      </c>
      <c r="P1342">
        <v>2</v>
      </c>
      <c r="Q1342">
        <v>0</v>
      </c>
      <c r="R1342">
        <v>2</v>
      </c>
      <c r="S1342">
        <v>2</v>
      </c>
      <c r="T1342">
        <v>1</v>
      </c>
      <c r="U1342">
        <v>0</v>
      </c>
      <c r="V1342">
        <v>1</v>
      </c>
      <c r="W1342">
        <v>0</v>
      </c>
      <c r="X1342">
        <v>1</v>
      </c>
      <c r="Y1342">
        <v>2</v>
      </c>
      <c r="Z1342">
        <v>1</v>
      </c>
      <c r="AA1342" t="s">
        <v>84</v>
      </c>
      <c r="AB1342" t="s">
        <v>16</v>
      </c>
      <c r="AC1342" t="s">
        <v>69</v>
      </c>
      <c r="AD1342" t="s">
        <v>1583</v>
      </c>
    </row>
    <row r="1343" spans="1:30" x14ac:dyDescent="0.25">
      <c r="A1343" t="s">
        <v>1435</v>
      </c>
      <c r="B1343">
        <v>45047</v>
      </c>
      <c r="C1343">
        <v>45062</v>
      </c>
      <c r="D1343" t="s">
        <v>29</v>
      </c>
      <c r="E1343">
        <v>7690</v>
      </c>
      <c r="F1343">
        <v>242</v>
      </c>
      <c r="G1343">
        <v>0</v>
      </c>
      <c r="H1343">
        <v>9</v>
      </c>
      <c r="I1343">
        <v>0</v>
      </c>
      <c r="J1343">
        <v>72</v>
      </c>
      <c r="K1343">
        <v>0</v>
      </c>
      <c r="L1343">
        <v>0</v>
      </c>
      <c r="M1343">
        <v>0</v>
      </c>
      <c r="N1343">
        <v>0</v>
      </c>
      <c r="O1343">
        <v>5</v>
      </c>
      <c r="P1343">
        <v>9</v>
      </c>
      <c r="Q1343">
        <v>0</v>
      </c>
      <c r="R1343">
        <v>0</v>
      </c>
      <c r="S1343">
        <v>8</v>
      </c>
      <c r="T1343">
        <v>0</v>
      </c>
      <c r="U1343">
        <v>0</v>
      </c>
      <c r="V1343">
        <v>0</v>
      </c>
      <c r="W1343">
        <v>0</v>
      </c>
      <c r="X1343">
        <v>0</v>
      </c>
      <c r="Y1343">
        <v>9</v>
      </c>
      <c r="Z1343">
        <v>0</v>
      </c>
      <c r="AA1343" t="s">
        <v>30</v>
      </c>
      <c r="AB1343" t="s">
        <v>16</v>
      </c>
      <c r="AC1343" t="s">
        <v>18</v>
      </c>
      <c r="AD1343" t="s">
        <v>19</v>
      </c>
    </row>
    <row r="1344" spans="1:30" x14ac:dyDescent="0.25">
      <c r="A1344" t="s">
        <v>1435</v>
      </c>
      <c r="B1344">
        <v>45047</v>
      </c>
      <c r="C1344">
        <v>45062</v>
      </c>
      <c r="D1344" t="s">
        <v>162</v>
      </c>
      <c r="E1344">
        <v>5128</v>
      </c>
      <c r="F1344">
        <v>196</v>
      </c>
      <c r="G1344">
        <v>0</v>
      </c>
      <c r="H1344">
        <v>9</v>
      </c>
      <c r="I1344">
        <v>0</v>
      </c>
      <c r="J1344">
        <v>50</v>
      </c>
      <c r="K1344">
        <v>0</v>
      </c>
      <c r="L1344">
        <v>0</v>
      </c>
      <c r="M1344">
        <v>0</v>
      </c>
      <c r="N1344">
        <v>0</v>
      </c>
      <c r="O1344">
        <v>3</v>
      </c>
      <c r="P1344">
        <v>9</v>
      </c>
      <c r="Q1344">
        <v>0</v>
      </c>
      <c r="R1344">
        <v>3</v>
      </c>
      <c r="S1344">
        <v>9</v>
      </c>
      <c r="T1344">
        <v>0</v>
      </c>
      <c r="U1344">
        <v>0</v>
      </c>
      <c r="V1344">
        <v>1</v>
      </c>
      <c r="W1344">
        <v>1</v>
      </c>
      <c r="X1344">
        <v>1</v>
      </c>
      <c r="Y1344">
        <v>9</v>
      </c>
      <c r="Z1344">
        <v>1</v>
      </c>
      <c r="AA1344" t="s">
        <v>1584</v>
      </c>
      <c r="AB1344" t="s">
        <v>16</v>
      </c>
      <c r="AC1344" t="s">
        <v>127</v>
      </c>
      <c r="AD1344" t="s">
        <v>128</v>
      </c>
    </row>
    <row r="1345" spans="1:30" x14ac:dyDescent="0.25">
      <c r="A1345" t="s">
        <v>1435</v>
      </c>
      <c r="B1345">
        <v>45047</v>
      </c>
      <c r="C1345">
        <v>45062</v>
      </c>
      <c r="D1345" t="s">
        <v>831</v>
      </c>
      <c r="E1345">
        <v>5437</v>
      </c>
      <c r="F1345">
        <v>273</v>
      </c>
      <c r="G1345">
        <v>12</v>
      </c>
      <c r="H1345">
        <v>12</v>
      </c>
      <c r="I1345">
        <v>0</v>
      </c>
      <c r="J1345">
        <v>32</v>
      </c>
      <c r="K1345">
        <v>0</v>
      </c>
      <c r="L1345">
        <v>1</v>
      </c>
      <c r="M1345">
        <v>1</v>
      </c>
      <c r="N1345">
        <v>1</v>
      </c>
      <c r="O1345">
        <v>12</v>
      </c>
      <c r="P1345">
        <v>12</v>
      </c>
      <c r="Q1345">
        <v>0</v>
      </c>
      <c r="R1345">
        <v>8</v>
      </c>
      <c r="S1345">
        <v>14</v>
      </c>
      <c r="T1345">
        <v>1</v>
      </c>
      <c r="U1345">
        <v>0</v>
      </c>
      <c r="V1345">
        <v>1</v>
      </c>
      <c r="W1345">
        <v>1</v>
      </c>
      <c r="X1345">
        <v>1</v>
      </c>
      <c r="Y1345">
        <v>14</v>
      </c>
      <c r="Z1345">
        <v>1</v>
      </c>
      <c r="AA1345" t="s">
        <v>832</v>
      </c>
      <c r="AB1345" t="s">
        <v>803</v>
      </c>
      <c r="AC1345" t="s">
        <v>805</v>
      </c>
      <c r="AD1345" t="s">
        <v>806</v>
      </c>
    </row>
    <row r="1346" spans="1:30" x14ac:dyDescent="0.25">
      <c r="A1346" t="s">
        <v>1435</v>
      </c>
      <c r="B1346">
        <v>45047</v>
      </c>
      <c r="C1346">
        <v>45062</v>
      </c>
      <c r="D1346" t="s">
        <v>908</v>
      </c>
      <c r="E1346">
        <v>7645</v>
      </c>
      <c r="F1346">
        <v>208</v>
      </c>
      <c r="G1346">
        <v>0</v>
      </c>
      <c r="H1346">
        <v>31</v>
      </c>
      <c r="I1346">
        <v>0</v>
      </c>
      <c r="J1346">
        <v>38</v>
      </c>
      <c r="K1346">
        <v>0</v>
      </c>
      <c r="L1346">
        <v>0</v>
      </c>
      <c r="M1346">
        <v>0</v>
      </c>
      <c r="N1346">
        <v>1</v>
      </c>
      <c r="O1346">
        <v>24</v>
      </c>
      <c r="P1346">
        <v>31</v>
      </c>
      <c r="Q1346">
        <v>0</v>
      </c>
      <c r="R1346">
        <v>17</v>
      </c>
      <c r="S1346">
        <v>29</v>
      </c>
      <c r="T1346">
        <v>1</v>
      </c>
      <c r="U1346">
        <v>0</v>
      </c>
      <c r="V1346">
        <v>1</v>
      </c>
      <c r="W1346">
        <v>1</v>
      </c>
      <c r="X1346">
        <v>0</v>
      </c>
      <c r="Y1346">
        <v>31</v>
      </c>
      <c r="Z1346">
        <v>1</v>
      </c>
      <c r="AA1346" t="s">
        <v>909</v>
      </c>
      <c r="AB1346" t="s">
        <v>803</v>
      </c>
      <c r="AC1346" t="s">
        <v>897</v>
      </c>
      <c r="AD1346" t="s">
        <v>898</v>
      </c>
    </row>
    <row r="1347" spans="1:30" x14ac:dyDescent="0.25">
      <c r="A1347" t="s">
        <v>1435</v>
      </c>
      <c r="B1347">
        <v>45047</v>
      </c>
      <c r="C1347">
        <v>45062</v>
      </c>
      <c r="D1347" t="s">
        <v>859</v>
      </c>
      <c r="E1347">
        <v>3308</v>
      </c>
      <c r="F1347">
        <v>147</v>
      </c>
      <c r="G1347">
        <v>0</v>
      </c>
      <c r="H1347">
        <v>2</v>
      </c>
      <c r="I1347">
        <v>0</v>
      </c>
      <c r="J1347">
        <v>23</v>
      </c>
      <c r="K1347">
        <v>0</v>
      </c>
      <c r="L1347">
        <v>0</v>
      </c>
      <c r="M1347">
        <v>0</v>
      </c>
      <c r="N1347">
        <v>0</v>
      </c>
      <c r="O1347">
        <v>2</v>
      </c>
      <c r="P1347">
        <v>3</v>
      </c>
      <c r="Q1347">
        <v>0</v>
      </c>
      <c r="R1347">
        <v>2</v>
      </c>
      <c r="S1347">
        <v>5</v>
      </c>
      <c r="T1347">
        <v>0</v>
      </c>
      <c r="U1347">
        <v>0</v>
      </c>
      <c r="V1347">
        <v>0</v>
      </c>
      <c r="W1347">
        <v>0</v>
      </c>
      <c r="X1347">
        <v>0</v>
      </c>
      <c r="Y1347">
        <v>5</v>
      </c>
      <c r="Z1347">
        <v>0</v>
      </c>
      <c r="AA1347" t="s">
        <v>860</v>
      </c>
      <c r="AB1347" t="s">
        <v>803</v>
      </c>
      <c r="AC1347" t="s">
        <v>849</v>
      </c>
      <c r="AD1347" t="s">
        <v>850</v>
      </c>
    </row>
    <row r="1348" spans="1:30" x14ac:dyDescent="0.25">
      <c r="A1348" t="s">
        <v>1435</v>
      </c>
      <c r="B1348">
        <v>45047</v>
      </c>
      <c r="C1348">
        <v>45062</v>
      </c>
      <c r="D1348" t="s">
        <v>865</v>
      </c>
      <c r="E1348">
        <v>3123</v>
      </c>
      <c r="F1348">
        <v>125</v>
      </c>
      <c r="G1348">
        <v>0</v>
      </c>
      <c r="H1348">
        <v>3</v>
      </c>
      <c r="I1348">
        <v>0</v>
      </c>
      <c r="J1348">
        <v>17</v>
      </c>
      <c r="K1348">
        <v>0</v>
      </c>
      <c r="L1348">
        <v>0</v>
      </c>
      <c r="M1348">
        <v>0</v>
      </c>
      <c r="N1348">
        <v>2</v>
      </c>
      <c r="O1348">
        <v>2</v>
      </c>
      <c r="P1348">
        <v>5</v>
      </c>
      <c r="Q1348">
        <v>0</v>
      </c>
      <c r="R1348">
        <v>1</v>
      </c>
      <c r="S1348">
        <v>5</v>
      </c>
      <c r="T1348">
        <v>2</v>
      </c>
      <c r="U1348">
        <v>0</v>
      </c>
      <c r="V1348">
        <v>2</v>
      </c>
      <c r="W1348">
        <v>2</v>
      </c>
      <c r="X1348">
        <v>2</v>
      </c>
      <c r="Y1348">
        <v>5</v>
      </c>
      <c r="Z1348">
        <v>2</v>
      </c>
      <c r="AA1348" t="s">
        <v>866</v>
      </c>
      <c r="AB1348" t="s">
        <v>803</v>
      </c>
      <c r="AC1348" t="s">
        <v>849</v>
      </c>
      <c r="AD1348" t="s">
        <v>850</v>
      </c>
    </row>
    <row r="1349" spans="1:30" x14ac:dyDescent="0.25">
      <c r="A1349" t="s">
        <v>1435</v>
      </c>
      <c r="B1349">
        <v>45047</v>
      </c>
      <c r="C1349">
        <v>45062</v>
      </c>
      <c r="D1349" t="s">
        <v>847</v>
      </c>
      <c r="E1349">
        <v>6485</v>
      </c>
      <c r="F1349">
        <v>260</v>
      </c>
      <c r="G1349">
        <v>0</v>
      </c>
      <c r="H1349">
        <v>7</v>
      </c>
      <c r="I1349">
        <v>0</v>
      </c>
      <c r="J1349">
        <v>32</v>
      </c>
      <c r="K1349">
        <v>0</v>
      </c>
      <c r="L1349">
        <v>1</v>
      </c>
      <c r="M1349">
        <v>0</v>
      </c>
      <c r="N1349">
        <v>2</v>
      </c>
      <c r="O1349">
        <v>1</v>
      </c>
      <c r="P1349">
        <v>9</v>
      </c>
      <c r="Q1349">
        <v>0</v>
      </c>
      <c r="R1349">
        <v>6</v>
      </c>
      <c r="S1349">
        <v>9</v>
      </c>
      <c r="T1349">
        <v>2</v>
      </c>
      <c r="U1349">
        <v>0</v>
      </c>
      <c r="V1349">
        <v>2</v>
      </c>
      <c r="W1349">
        <v>2</v>
      </c>
      <c r="X1349">
        <v>2</v>
      </c>
      <c r="Y1349">
        <v>9</v>
      </c>
      <c r="Z1349">
        <v>2</v>
      </c>
      <c r="AA1349" t="s">
        <v>848</v>
      </c>
      <c r="AB1349" t="s">
        <v>803</v>
      </c>
      <c r="AC1349" t="s">
        <v>849</v>
      </c>
      <c r="AD1349" t="s">
        <v>850</v>
      </c>
    </row>
    <row r="1350" spans="1:30" x14ac:dyDescent="0.25">
      <c r="A1350" t="s">
        <v>1435</v>
      </c>
      <c r="B1350">
        <v>45047</v>
      </c>
      <c r="C1350">
        <v>45062</v>
      </c>
      <c r="D1350" t="s">
        <v>854</v>
      </c>
      <c r="E1350">
        <v>6801</v>
      </c>
      <c r="F1350">
        <v>285</v>
      </c>
      <c r="G1350">
        <v>1</v>
      </c>
      <c r="H1350">
        <v>12</v>
      </c>
      <c r="I1350">
        <v>0</v>
      </c>
      <c r="J1350">
        <v>33</v>
      </c>
      <c r="K1350">
        <v>0</v>
      </c>
      <c r="L1350">
        <v>0</v>
      </c>
      <c r="M1350">
        <v>0</v>
      </c>
      <c r="N1350">
        <v>1</v>
      </c>
      <c r="O1350">
        <v>8</v>
      </c>
      <c r="P1350">
        <v>14</v>
      </c>
      <c r="Q1350">
        <v>0</v>
      </c>
      <c r="R1350">
        <v>7</v>
      </c>
      <c r="S1350">
        <v>15</v>
      </c>
      <c r="T1350">
        <v>1</v>
      </c>
      <c r="U1350">
        <v>0</v>
      </c>
      <c r="V1350">
        <v>1</v>
      </c>
      <c r="W1350">
        <v>1</v>
      </c>
      <c r="X1350">
        <v>1</v>
      </c>
      <c r="Y1350">
        <v>15</v>
      </c>
      <c r="Z1350">
        <v>1</v>
      </c>
      <c r="AA1350" t="s">
        <v>855</v>
      </c>
      <c r="AB1350" t="s">
        <v>803</v>
      </c>
      <c r="AC1350" t="s">
        <v>849</v>
      </c>
      <c r="AD1350" t="s">
        <v>850</v>
      </c>
    </row>
    <row r="1351" spans="1:30" x14ac:dyDescent="0.25">
      <c r="A1351" t="s">
        <v>1435</v>
      </c>
      <c r="B1351">
        <v>45047</v>
      </c>
      <c r="C1351">
        <v>45062</v>
      </c>
      <c r="D1351" t="s">
        <v>881</v>
      </c>
      <c r="E1351">
        <v>3492</v>
      </c>
      <c r="F1351">
        <v>111</v>
      </c>
      <c r="G1351">
        <v>0</v>
      </c>
      <c r="H1351">
        <v>0</v>
      </c>
      <c r="I1351">
        <v>0</v>
      </c>
      <c r="J1351">
        <v>28</v>
      </c>
      <c r="K1351">
        <v>0</v>
      </c>
      <c r="L1351">
        <v>0</v>
      </c>
      <c r="M1351">
        <v>0</v>
      </c>
      <c r="N1351">
        <v>1</v>
      </c>
      <c r="O1351">
        <v>0</v>
      </c>
      <c r="P1351">
        <v>0</v>
      </c>
      <c r="Q1351">
        <v>0</v>
      </c>
      <c r="R1351">
        <v>1</v>
      </c>
      <c r="S1351">
        <v>1</v>
      </c>
      <c r="T1351">
        <v>0</v>
      </c>
      <c r="U1351">
        <v>0</v>
      </c>
      <c r="V1351">
        <v>1</v>
      </c>
      <c r="W1351">
        <v>1</v>
      </c>
      <c r="X1351">
        <v>1</v>
      </c>
      <c r="Y1351">
        <v>1</v>
      </c>
      <c r="Z1351">
        <v>1</v>
      </c>
      <c r="AA1351" t="s">
        <v>882</v>
      </c>
      <c r="AB1351" t="s">
        <v>803</v>
      </c>
      <c r="AC1351" t="s">
        <v>1451</v>
      </c>
      <c r="AD1351" t="s">
        <v>1452</v>
      </c>
    </row>
    <row r="1352" spans="1:30" x14ac:dyDescent="0.25">
      <c r="A1352" t="s">
        <v>1435</v>
      </c>
      <c r="B1352">
        <v>45047</v>
      </c>
      <c r="C1352">
        <v>45062</v>
      </c>
      <c r="D1352" t="s">
        <v>914</v>
      </c>
      <c r="E1352">
        <v>4908</v>
      </c>
      <c r="F1352">
        <v>256</v>
      </c>
      <c r="G1352">
        <v>2</v>
      </c>
      <c r="H1352">
        <v>19</v>
      </c>
      <c r="I1352">
        <v>0</v>
      </c>
      <c r="J1352">
        <v>29</v>
      </c>
      <c r="K1352">
        <v>0</v>
      </c>
      <c r="L1352">
        <v>0</v>
      </c>
      <c r="M1352">
        <v>0</v>
      </c>
      <c r="N1352">
        <v>0</v>
      </c>
      <c r="O1352">
        <v>13</v>
      </c>
      <c r="P1352">
        <v>19</v>
      </c>
      <c r="Q1352">
        <v>0</v>
      </c>
      <c r="R1352">
        <v>8</v>
      </c>
      <c r="S1352">
        <v>16</v>
      </c>
      <c r="T1352">
        <v>0</v>
      </c>
      <c r="U1352">
        <v>0</v>
      </c>
      <c r="V1352">
        <v>0</v>
      </c>
      <c r="W1352">
        <v>0</v>
      </c>
      <c r="X1352">
        <v>0</v>
      </c>
      <c r="Y1352">
        <v>19</v>
      </c>
      <c r="Z1352">
        <v>0</v>
      </c>
      <c r="AA1352" t="s">
        <v>915</v>
      </c>
      <c r="AB1352" t="s">
        <v>803</v>
      </c>
      <c r="AC1352" t="s">
        <v>897</v>
      </c>
      <c r="AD1352" t="s">
        <v>898</v>
      </c>
    </row>
    <row r="1353" spans="1:30" x14ac:dyDescent="0.25">
      <c r="A1353" t="s">
        <v>1435</v>
      </c>
      <c r="B1353">
        <v>45047</v>
      </c>
      <c r="C1353">
        <v>45062</v>
      </c>
      <c r="D1353" t="s">
        <v>978</v>
      </c>
      <c r="E1353">
        <v>5558</v>
      </c>
      <c r="F1353">
        <v>223</v>
      </c>
      <c r="G1353">
        <v>0</v>
      </c>
      <c r="H1353">
        <v>10</v>
      </c>
      <c r="I1353">
        <v>0</v>
      </c>
      <c r="J1353">
        <v>23</v>
      </c>
      <c r="K1353">
        <v>0</v>
      </c>
      <c r="L1353">
        <v>1</v>
      </c>
      <c r="M1353">
        <v>1</v>
      </c>
      <c r="N1353">
        <v>1</v>
      </c>
      <c r="O1353">
        <v>2</v>
      </c>
      <c r="P1353">
        <v>10</v>
      </c>
      <c r="Q1353">
        <v>0</v>
      </c>
      <c r="R1353">
        <v>3</v>
      </c>
      <c r="S1353">
        <v>10</v>
      </c>
      <c r="T1353">
        <v>1</v>
      </c>
      <c r="U1353">
        <v>0</v>
      </c>
      <c r="V1353">
        <v>1</v>
      </c>
      <c r="W1353">
        <v>1</v>
      </c>
      <c r="X1353">
        <v>1</v>
      </c>
      <c r="Y1353">
        <v>10</v>
      </c>
      <c r="Z1353">
        <v>1</v>
      </c>
      <c r="AA1353" t="s">
        <v>979</v>
      </c>
      <c r="AB1353" t="s">
        <v>803</v>
      </c>
      <c r="AC1353" t="s">
        <v>942</v>
      </c>
      <c r="AD1353" t="s">
        <v>943</v>
      </c>
    </row>
    <row r="1354" spans="1:30" x14ac:dyDescent="0.25">
      <c r="A1354" t="s">
        <v>1435</v>
      </c>
      <c r="B1354">
        <v>45047</v>
      </c>
      <c r="C1354">
        <v>45062</v>
      </c>
      <c r="D1354" t="s">
        <v>980</v>
      </c>
      <c r="E1354">
        <v>10955</v>
      </c>
      <c r="F1354">
        <v>643</v>
      </c>
      <c r="G1354">
        <v>0</v>
      </c>
      <c r="H1354">
        <v>84</v>
      </c>
      <c r="I1354">
        <v>0</v>
      </c>
      <c r="J1354">
        <v>99</v>
      </c>
      <c r="K1354">
        <v>0</v>
      </c>
      <c r="L1354">
        <v>0</v>
      </c>
      <c r="M1354">
        <v>0</v>
      </c>
      <c r="N1354">
        <v>1</v>
      </c>
      <c r="O1354">
        <v>61</v>
      </c>
      <c r="P1354">
        <v>85</v>
      </c>
      <c r="Q1354">
        <v>0</v>
      </c>
      <c r="R1354">
        <v>42</v>
      </c>
      <c r="S1354">
        <v>84</v>
      </c>
      <c r="T1354">
        <v>4</v>
      </c>
      <c r="U1354">
        <v>0</v>
      </c>
      <c r="V1354">
        <v>6</v>
      </c>
      <c r="W1354">
        <v>6</v>
      </c>
      <c r="X1354">
        <v>6</v>
      </c>
      <c r="Y1354">
        <v>85</v>
      </c>
      <c r="Z1354">
        <v>6</v>
      </c>
      <c r="AA1354" t="s">
        <v>981</v>
      </c>
      <c r="AB1354" t="s">
        <v>803</v>
      </c>
      <c r="AC1354" t="s">
        <v>942</v>
      </c>
      <c r="AD1354" t="s">
        <v>943</v>
      </c>
    </row>
    <row r="1355" spans="1:30" x14ac:dyDescent="0.25">
      <c r="A1355" t="s">
        <v>1435</v>
      </c>
      <c r="B1355">
        <v>45047</v>
      </c>
      <c r="C1355">
        <v>45062</v>
      </c>
      <c r="D1355" t="s">
        <v>1010</v>
      </c>
      <c r="E1355">
        <v>10961</v>
      </c>
      <c r="F1355">
        <v>424</v>
      </c>
      <c r="G1355">
        <v>16</v>
      </c>
      <c r="H1355">
        <v>16</v>
      </c>
      <c r="I1355">
        <v>0</v>
      </c>
      <c r="J1355">
        <v>48</v>
      </c>
      <c r="K1355">
        <v>0</v>
      </c>
      <c r="L1355">
        <v>0</v>
      </c>
      <c r="M1355">
        <v>0</v>
      </c>
      <c r="N1355">
        <v>0</v>
      </c>
      <c r="O1355">
        <v>13</v>
      </c>
      <c r="P1355">
        <v>17</v>
      </c>
      <c r="Q1355">
        <v>0</v>
      </c>
      <c r="R1355">
        <v>9</v>
      </c>
      <c r="S1355">
        <v>17</v>
      </c>
      <c r="T1355">
        <v>1</v>
      </c>
      <c r="U1355">
        <v>0</v>
      </c>
      <c r="V1355">
        <v>1</v>
      </c>
      <c r="W1355">
        <v>1</v>
      </c>
      <c r="X1355">
        <v>1</v>
      </c>
      <c r="Y1355">
        <v>17</v>
      </c>
      <c r="Z1355">
        <v>1</v>
      </c>
      <c r="AA1355" t="s">
        <v>1011</v>
      </c>
      <c r="AB1355" t="s">
        <v>803</v>
      </c>
      <c r="AC1355" t="s">
        <v>998</v>
      </c>
      <c r="AD1355" t="s">
        <v>999</v>
      </c>
    </row>
    <row r="1356" spans="1:30" x14ac:dyDescent="0.25">
      <c r="A1356" t="s">
        <v>1435</v>
      </c>
      <c r="B1356">
        <v>45047</v>
      </c>
      <c r="C1356">
        <v>45062</v>
      </c>
      <c r="D1356" t="s">
        <v>965</v>
      </c>
      <c r="E1356">
        <v>7959</v>
      </c>
      <c r="F1356">
        <v>359</v>
      </c>
      <c r="G1356">
        <v>0</v>
      </c>
      <c r="H1356">
        <v>22</v>
      </c>
      <c r="I1356">
        <v>0</v>
      </c>
      <c r="J1356">
        <v>62</v>
      </c>
      <c r="K1356">
        <v>0</v>
      </c>
      <c r="L1356">
        <v>3</v>
      </c>
      <c r="M1356">
        <v>0</v>
      </c>
      <c r="N1356">
        <v>4</v>
      </c>
      <c r="O1356">
        <v>0</v>
      </c>
      <c r="P1356">
        <v>22</v>
      </c>
      <c r="Q1356">
        <v>0</v>
      </c>
      <c r="R1356">
        <v>6</v>
      </c>
      <c r="S1356">
        <v>19</v>
      </c>
      <c r="T1356">
        <v>3</v>
      </c>
      <c r="U1356">
        <v>0</v>
      </c>
      <c r="V1356">
        <v>4</v>
      </c>
      <c r="W1356">
        <v>2</v>
      </c>
      <c r="X1356">
        <v>2</v>
      </c>
      <c r="Y1356">
        <v>22</v>
      </c>
      <c r="Z1356">
        <v>4</v>
      </c>
      <c r="AA1356" t="s">
        <v>966</v>
      </c>
      <c r="AB1356" t="s">
        <v>803</v>
      </c>
      <c r="AC1356" t="s">
        <v>942</v>
      </c>
      <c r="AD1356" t="s">
        <v>943</v>
      </c>
    </row>
    <row r="1357" spans="1:30" x14ac:dyDescent="0.25">
      <c r="A1357" t="s">
        <v>1435</v>
      </c>
      <c r="B1357">
        <v>45047</v>
      </c>
      <c r="C1357">
        <v>45062</v>
      </c>
      <c r="D1357" t="s">
        <v>929</v>
      </c>
      <c r="E1357">
        <v>5137</v>
      </c>
      <c r="F1357">
        <v>200</v>
      </c>
      <c r="G1357">
        <v>0</v>
      </c>
      <c r="H1357">
        <v>3</v>
      </c>
      <c r="I1357">
        <v>0</v>
      </c>
      <c r="J1357">
        <v>20</v>
      </c>
      <c r="K1357">
        <v>0</v>
      </c>
      <c r="L1357">
        <v>0</v>
      </c>
      <c r="M1357">
        <v>0</v>
      </c>
      <c r="N1357">
        <v>1</v>
      </c>
      <c r="O1357">
        <v>4</v>
      </c>
      <c r="P1357">
        <v>4</v>
      </c>
      <c r="Q1357">
        <v>0</v>
      </c>
      <c r="R1357">
        <v>3</v>
      </c>
      <c r="S1357">
        <v>4</v>
      </c>
      <c r="T1357">
        <v>1</v>
      </c>
      <c r="U1357">
        <v>0</v>
      </c>
      <c r="V1357">
        <v>1</v>
      </c>
      <c r="W1357">
        <v>1</v>
      </c>
      <c r="X1357">
        <v>1</v>
      </c>
      <c r="Y1357">
        <v>4</v>
      </c>
      <c r="Z1357">
        <v>1</v>
      </c>
    </row>
    <row r="1358" spans="1:30" x14ac:dyDescent="0.25">
      <c r="A1358" t="s">
        <v>1435</v>
      </c>
      <c r="B1358">
        <v>45047</v>
      </c>
      <c r="C1358">
        <v>45062</v>
      </c>
      <c r="D1358" t="s">
        <v>801</v>
      </c>
      <c r="E1358">
        <v>7250</v>
      </c>
      <c r="F1358">
        <v>349</v>
      </c>
      <c r="G1358">
        <v>2</v>
      </c>
      <c r="H1358">
        <v>10</v>
      </c>
      <c r="I1358">
        <v>0</v>
      </c>
      <c r="J1358">
        <v>39</v>
      </c>
      <c r="K1358">
        <v>0</v>
      </c>
      <c r="L1358">
        <v>0</v>
      </c>
      <c r="M1358">
        <v>0</v>
      </c>
      <c r="N1358">
        <v>0</v>
      </c>
      <c r="O1358">
        <v>2</v>
      </c>
      <c r="P1358">
        <v>14</v>
      </c>
      <c r="Q1358">
        <v>0</v>
      </c>
      <c r="R1358">
        <v>10</v>
      </c>
      <c r="S1358">
        <v>14</v>
      </c>
      <c r="T1358">
        <v>0</v>
      </c>
      <c r="U1358">
        <v>0</v>
      </c>
      <c r="V1358">
        <v>0</v>
      </c>
      <c r="W1358">
        <v>0</v>
      </c>
      <c r="X1358">
        <v>0</v>
      </c>
      <c r="Y1358">
        <v>14</v>
      </c>
      <c r="Z1358">
        <v>0</v>
      </c>
      <c r="AA1358" t="s">
        <v>802</v>
      </c>
      <c r="AB1358" t="s">
        <v>803</v>
      </c>
      <c r="AC1358" t="s">
        <v>805</v>
      </c>
      <c r="AD1358" t="s">
        <v>806</v>
      </c>
    </row>
    <row r="1359" spans="1:30" x14ac:dyDescent="0.25">
      <c r="A1359" t="s">
        <v>1435</v>
      </c>
      <c r="B1359">
        <v>45047</v>
      </c>
      <c r="C1359">
        <v>45062</v>
      </c>
      <c r="D1359" t="s">
        <v>173</v>
      </c>
      <c r="E1359">
        <v>20566</v>
      </c>
      <c r="F1359">
        <v>887</v>
      </c>
      <c r="G1359">
        <v>8</v>
      </c>
      <c r="H1359">
        <v>41</v>
      </c>
      <c r="I1359">
        <v>1</v>
      </c>
      <c r="J1359">
        <v>431</v>
      </c>
      <c r="K1359">
        <v>5</v>
      </c>
      <c r="L1359">
        <v>3</v>
      </c>
      <c r="M1359">
        <v>1</v>
      </c>
      <c r="N1359">
        <v>9</v>
      </c>
      <c r="O1359">
        <v>28</v>
      </c>
      <c r="P1359">
        <v>42</v>
      </c>
      <c r="Q1359">
        <v>0</v>
      </c>
      <c r="R1359">
        <v>15</v>
      </c>
      <c r="S1359">
        <v>42</v>
      </c>
      <c r="T1359">
        <v>15</v>
      </c>
      <c r="U1359">
        <v>0</v>
      </c>
      <c r="V1359">
        <v>15</v>
      </c>
      <c r="W1359">
        <v>14</v>
      </c>
      <c r="X1359">
        <v>14</v>
      </c>
      <c r="Y1359">
        <v>44</v>
      </c>
      <c r="Z1359">
        <v>15</v>
      </c>
      <c r="AA1359" t="s">
        <v>174</v>
      </c>
      <c r="AB1359" t="s">
        <v>16</v>
      </c>
      <c r="AC1359" t="s">
        <v>168</v>
      </c>
      <c r="AD1359" t="s">
        <v>1473</v>
      </c>
    </row>
    <row r="1360" spans="1:30" x14ac:dyDescent="0.25">
      <c r="A1360" t="s">
        <v>1435</v>
      </c>
      <c r="B1360">
        <v>45047</v>
      </c>
      <c r="C1360">
        <v>45062</v>
      </c>
      <c r="D1360" t="s">
        <v>400</v>
      </c>
      <c r="E1360">
        <v>6589</v>
      </c>
      <c r="F1360">
        <v>318</v>
      </c>
      <c r="G1360">
        <v>1</v>
      </c>
      <c r="H1360">
        <v>5</v>
      </c>
      <c r="I1360">
        <v>0</v>
      </c>
      <c r="J1360">
        <v>95</v>
      </c>
      <c r="K1360">
        <v>0</v>
      </c>
      <c r="L1360">
        <v>1</v>
      </c>
      <c r="M1360">
        <v>1</v>
      </c>
      <c r="N1360">
        <v>1</v>
      </c>
      <c r="O1360">
        <v>6</v>
      </c>
      <c r="P1360">
        <v>7</v>
      </c>
      <c r="Q1360">
        <v>0</v>
      </c>
      <c r="R1360">
        <v>4</v>
      </c>
      <c r="S1360">
        <v>7</v>
      </c>
      <c r="T1360">
        <v>3</v>
      </c>
      <c r="U1360">
        <v>0</v>
      </c>
      <c r="V1360">
        <v>3</v>
      </c>
      <c r="W1360">
        <v>3</v>
      </c>
      <c r="X1360">
        <v>3</v>
      </c>
      <c r="Y1360">
        <v>7</v>
      </c>
      <c r="Z1360">
        <v>3</v>
      </c>
      <c r="AA1360" t="s">
        <v>401</v>
      </c>
      <c r="AB1360" t="s">
        <v>387</v>
      </c>
      <c r="AC1360" t="s">
        <v>389</v>
      </c>
      <c r="AD1360" t="s">
        <v>390</v>
      </c>
    </row>
    <row r="1361" spans="1:30" x14ac:dyDescent="0.25">
      <c r="A1361" t="s">
        <v>1435</v>
      </c>
      <c r="B1361">
        <v>45047</v>
      </c>
      <c r="C1361">
        <v>45062</v>
      </c>
      <c r="D1361" t="s">
        <v>437</v>
      </c>
      <c r="E1361">
        <v>9949</v>
      </c>
      <c r="F1361">
        <v>448</v>
      </c>
      <c r="G1361">
        <v>0</v>
      </c>
      <c r="H1361">
        <v>4</v>
      </c>
      <c r="I1361">
        <v>0</v>
      </c>
      <c r="J1361">
        <v>123</v>
      </c>
      <c r="K1361">
        <v>0</v>
      </c>
      <c r="L1361">
        <v>0</v>
      </c>
      <c r="M1361">
        <v>0</v>
      </c>
      <c r="N1361">
        <v>0</v>
      </c>
      <c r="O1361">
        <v>1</v>
      </c>
      <c r="P1361">
        <v>4</v>
      </c>
      <c r="Q1361">
        <v>0</v>
      </c>
      <c r="R1361">
        <v>3</v>
      </c>
      <c r="S1361">
        <v>4</v>
      </c>
      <c r="T1361">
        <v>0</v>
      </c>
      <c r="U1361">
        <v>0</v>
      </c>
      <c r="V1361">
        <v>0</v>
      </c>
      <c r="W1361">
        <v>1</v>
      </c>
      <c r="X1361">
        <v>0</v>
      </c>
      <c r="Y1361">
        <v>5</v>
      </c>
      <c r="Z1361">
        <v>1</v>
      </c>
      <c r="AA1361" t="s">
        <v>438</v>
      </c>
      <c r="AB1361" t="s">
        <v>387</v>
      </c>
      <c r="AC1361" t="s">
        <v>432</v>
      </c>
      <c r="AD1361" t="s">
        <v>433</v>
      </c>
    </row>
    <row r="1362" spans="1:30" x14ac:dyDescent="0.25">
      <c r="A1362" t="s">
        <v>1435</v>
      </c>
      <c r="B1362">
        <v>45047</v>
      </c>
      <c r="C1362">
        <v>45062</v>
      </c>
      <c r="D1362" t="s">
        <v>536</v>
      </c>
      <c r="E1362">
        <v>12781</v>
      </c>
      <c r="F1362">
        <v>594</v>
      </c>
      <c r="G1362">
        <v>0</v>
      </c>
      <c r="H1362">
        <v>14</v>
      </c>
      <c r="I1362">
        <v>0</v>
      </c>
      <c r="J1362">
        <v>222</v>
      </c>
      <c r="K1362">
        <v>1</v>
      </c>
      <c r="L1362">
        <v>0</v>
      </c>
      <c r="M1362">
        <v>0</v>
      </c>
      <c r="N1362">
        <v>7</v>
      </c>
      <c r="O1362">
        <v>7</v>
      </c>
      <c r="P1362">
        <v>14</v>
      </c>
      <c r="Q1362">
        <v>0</v>
      </c>
      <c r="R1362">
        <v>12</v>
      </c>
      <c r="S1362">
        <v>17</v>
      </c>
      <c r="T1362">
        <v>7</v>
      </c>
      <c r="U1362">
        <v>0</v>
      </c>
      <c r="V1362">
        <v>7</v>
      </c>
      <c r="W1362">
        <v>7</v>
      </c>
      <c r="X1362">
        <v>6</v>
      </c>
      <c r="Y1362">
        <v>22</v>
      </c>
      <c r="Z1362">
        <v>7</v>
      </c>
      <c r="AA1362" t="s">
        <v>537</v>
      </c>
      <c r="AB1362" t="s">
        <v>387</v>
      </c>
      <c r="AC1362" t="s">
        <v>508</v>
      </c>
      <c r="AD1362" t="s">
        <v>509</v>
      </c>
    </row>
    <row r="1363" spans="1:30" x14ac:dyDescent="0.25">
      <c r="A1363" t="s">
        <v>1435</v>
      </c>
      <c r="B1363">
        <v>45047</v>
      </c>
      <c r="C1363">
        <v>45062</v>
      </c>
      <c r="D1363" t="s">
        <v>471</v>
      </c>
      <c r="E1363">
        <v>6777</v>
      </c>
      <c r="F1363">
        <v>283</v>
      </c>
      <c r="G1363">
        <v>0</v>
      </c>
      <c r="H1363">
        <v>10</v>
      </c>
      <c r="I1363">
        <v>2</v>
      </c>
      <c r="J1363">
        <v>126</v>
      </c>
      <c r="K1363">
        <v>2</v>
      </c>
      <c r="L1363">
        <v>4</v>
      </c>
      <c r="M1363">
        <v>7</v>
      </c>
      <c r="N1363">
        <v>9</v>
      </c>
      <c r="O1363">
        <v>0</v>
      </c>
      <c r="P1363">
        <v>12</v>
      </c>
      <c r="Q1363">
        <v>0</v>
      </c>
      <c r="R1363">
        <v>3</v>
      </c>
      <c r="S1363">
        <v>12</v>
      </c>
      <c r="T1363">
        <v>10</v>
      </c>
      <c r="U1363">
        <v>0</v>
      </c>
      <c r="V1363">
        <v>9</v>
      </c>
      <c r="W1363">
        <v>10</v>
      </c>
      <c r="X1363">
        <v>10</v>
      </c>
      <c r="Y1363">
        <v>12</v>
      </c>
      <c r="Z1363">
        <v>10</v>
      </c>
      <c r="AA1363" t="s">
        <v>472</v>
      </c>
      <c r="AB1363" t="s">
        <v>387</v>
      </c>
      <c r="AC1363" t="s">
        <v>448</v>
      </c>
      <c r="AD1363" t="s">
        <v>449</v>
      </c>
    </row>
    <row r="1364" spans="1:30" x14ac:dyDescent="0.25">
      <c r="A1364" t="s">
        <v>1435</v>
      </c>
      <c r="B1364">
        <v>45047</v>
      </c>
      <c r="C1364">
        <v>45062</v>
      </c>
      <c r="D1364" t="s">
        <v>51</v>
      </c>
      <c r="E1364">
        <v>8725</v>
      </c>
      <c r="F1364">
        <v>377</v>
      </c>
      <c r="G1364">
        <v>2</v>
      </c>
      <c r="H1364">
        <v>41</v>
      </c>
      <c r="I1364">
        <v>0</v>
      </c>
      <c r="J1364">
        <v>205</v>
      </c>
      <c r="K1364">
        <v>0</v>
      </c>
      <c r="L1364">
        <v>3</v>
      </c>
      <c r="M1364">
        <v>0</v>
      </c>
      <c r="N1364">
        <v>5</v>
      </c>
      <c r="O1364">
        <v>29</v>
      </c>
      <c r="P1364">
        <v>41</v>
      </c>
      <c r="Q1364">
        <v>0</v>
      </c>
      <c r="R1364">
        <v>16</v>
      </c>
      <c r="S1364">
        <v>41</v>
      </c>
      <c r="T1364">
        <v>5</v>
      </c>
      <c r="U1364">
        <v>0</v>
      </c>
      <c r="V1364">
        <v>5</v>
      </c>
      <c r="W1364">
        <v>4</v>
      </c>
      <c r="X1364">
        <v>5</v>
      </c>
      <c r="Y1364">
        <v>41</v>
      </c>
      <c r="Z1364">
        <v>5</v>
      </c>
      <c r="AA1364" t="s">
        <v>52</v>
      </c>
      <c r="AB1364" t="s">
        <v>16</v>
      </c>
      <c r="AC1364" t="s">
        <v>41</v>
      </c>
      <c r="AD1364" t="s">
        <v>42</v>
      </c>
    </row>
    <row r="1365" spans="1:30" x14ac:dyDescent="0.25">
      <c r="A1365" t="s">
        <v>1435</v>
      </c>
      <c r="B1365">
        <v>45047</v>
      </c>
      <c r="C1365">
        <v>45062</v>
      </c>
      <c r="D1365" t="s">
        <v>88</v>
      </c>
      <c r="E1365">
        <v>11382</v>
      </c>
      <c r="F1365">
        <v>510</v>
      </c>
      <c r="G1365">
        <v>4</v>
      </c>
      <c r="H1365">
        <v>102</v>
      </c>
      <c r="I1365">
        <v>1</v>
      </c>
      <c r="J1365">
        <v>80</v>
      </c>
      <c r="K1365">
        <v>0</v>
      </c>
      <c r="L1365">
        <v>1</v>
      </c>
      <c r="M1365">
        <v>0</v>
      </c>
      <c r="N1365">
        <v>5</v>
      </c>
      <c r="O1365">
        <v>21</v>
      </c>
      <c r="P1365">
        <v>104</v>
      </c>
      <c r="Q1365">
        <v>0</v>
      </c>
      <c r="R1365">
        <v>64</v>
      </c>
      <c r="S1365">
        <v>103</v>
      </c>
      <c r="T1365">
        <v>14</v>
      </c>
      <c r="U1365">
        <v>0</v>
      </c>
      <c r="V1365">
        <v>16</v>
      </c>
      <c r="W1365">
        <v>16</v>
      </c>
      <c r="X1365">
        <v>15</v>
      </c>
      <c r="Y1365">
        <v>104</v>
      </c>
      <c r="Z1365">
        <v>16</v>
      </c>
      <c r="AA1365" t="s">
        <v>89</v>
      </c>
      <c r="AB1365" t="s">
        <v>16</v>
      </c>
      <c r="AC1365" t="s">
        <v>90</v>
      </c>
      <c r="AD1365" t="s">
        <v>91</v>
      </c>
    </row>
    <row r="1366" spans="1:30" x14ac:dyDescent="0.25">
      <c r="A1366" t="s">
        <v>1435</v>
      </c>
      <c r="B1366">
        <v>45047</v>
      </c>
      <c r="C1366">
        <v>45062</v>
      </c>
      <c r="D1366" t="s">
        <v>419</v>
      </c>
      <c r="E1366">
        <v>3377</v>
      </c>
      <c r="F1366">
        <v>109</v>
      </c>
      <c r="G1366">
        <v>0</v>
      </c>
      <c r="H1366">
        <v>1</v>
      </c>
      <c r="I1366">
        <v>0</v>
      </c>
      <c r="J1366">
        <v>53</v>
      </c>
      <c r="K1366">
        <v>0</v>
      </c>
      <c r="L1366">
        <v>0</v>
      </c>
      <c r="M1366">
        <v>1</v>
      </c>
      <c r="N1366">
        <v>3</v>
      </c>
      <c r="O1366">
        <v>0</v>
      </c>
      <c r="P1366">
        <v>2</v>
      </c>
      <c r="Q1366">
        <v>0</v>
      </c>
      <c r="R1366">
        <v>1</v>
      </c>
      <c r="S1366">
        <v>2</v>
      </c>
      <c r="T1366">
        <v>4</v>
      </c>
      <c r="U1366">
        <v>0</v>
      </c>
      <c r="V1366">
        <v>4</v>
      </c>
      <c r="W1366">
        <v>4</v>
      </c>
      <c r="X1366">
        <v>4</v>
      </c>
      <c r="Y1366">
        <v>2</v>
      </c>
      <c r="Z1366">
        <v>4</v>
      </c>
      <c r="AA1366" t="s">
        <v>420</v>
      </c>
      <c r="AB1366" t="s">
        <v>387</v>
      </c>
      <c r="AC1366" t="s">
        <v>389</v>
      </c>
      <c r="AD1366" t="s">
        <v>390</v>
      </c>
    </row>
    <row r="1367" spans="1:30" x14ac:dyDescent="0.25">
      <c r="A1367" t="s">
        <v>1435</v>
      </c>
      <c r="B1367">
        <v>45047</v>
      </c>
      <c r="C1367">
        <v>45062</v>
      </c>
      <c r="D1367" t="s">
        <v>490</v>
      </c>
      <c r="E1367">
        <v>14349</v>
      </c>
      <c r="F1367">
        <v>631</v>
      </c>
      <c r="G1367">
        <v>0</v>
      </c>
      <c r="H1367">
        <v>8</v>
      </c>
      <c r="I1367">
        <v>0</v>
      </c>
      <c r="J1367">
        <v>270</v>
      </c>
      <c r="K1367">
        <v>0</v>
      </c>
      <c r="L1367">
        <v>0</v>
      </c>
      <c r="M1367">
        <v>0</v>
      </c>
      <c r="N1367">
        <v>0</v>
      </c>
      <c r="O1367">
        <v>8</v>
      </c>
      <c r="P1367">
        <v>11</v>
      </c>
      <c r="Q1367">
        <v>0</v>
      </c>
      <c r="R1367">
        <v>9</v>
      </c>
      <c r="S1367">
        <v>14</v>
      </c>
      <c r="T1367">
        <v>1</v>
      </c>
      <c r="U1367">
        <v>0</v>
      </c>
      <c r="V1367">
        <v>1</v>
      </c>
      <c r="W1367">
        <v>1</v>
      </c>
      <c r="X1367">
        <v>1</v>
      </c>
      <c r="Y1367">
        <v>15</v>
      </c>
      <c r="Z1367">
        <v>1</v>
      </c>
      <c r="AA1367" t="s">
        <v>491</v>
      </c>
      <c r="AB1367" t="s">
        <v>387</v>
      </c>
      <c r="AC1367" t="s">
        <v>448</v>
      </c>
      <c r="AD1367" t="s">
        <v>449</v>
      </c>
    </row>
    <row r="1368" spans="1:30" x14ac:dyDescent="0.25">
      <c r="A1368" t="s">
        <v>1435</v>
      </c>
      <c r="B1368">
        <v>45047</v>
      </c>
      <c r="C1368">
        <v>45062</v>
      </c>
      <c r="D1368" t="s">
        <v>417</v>
      </c>
      <c r="E1368">
        <v>4321</v>
      </c>
      <c r="F1368">
        <v>195</v>
      </c>
      <c r="G1368">
        <v>5</v>
      </c>
      <c r="H1368">
        <v>11</v>
      </c>
      <c r="I1368">
        <v>0</v>
      </c>
      <c r="J1368">
        <v>70</v>
      </c>
      <c r="K1368">
        <v>0</v>
      </c>
      <c r="L1368">
        <v>1</v>
      </c>
      <c r="M1368">
        <v>1</v>
      </c>
      <c r="N1368">
        <v>1</v>
      </c>
      <c r="O1368">
        <v>9</v>
      </c>
      <c r="P1368">
        <v>11</v>
      </c>
      <c r="Q1368">
        <v>0</v>
      </c>
      <c r="R1368">
        <v>5</v>
      </c>
      <c r="S1368">
        <v>11</v>
      </c>
      <c r="T1368">
        <v>1</v>
      </c>
      <c r="U1368">
        <v>0</v>
      </c>
      <c r="V1368">
        <v>1</v>
      </c>
      <c r="W1368">
        <v>1</v>
      </c>
      <c r="X1368">
        <v>1</v>
      </c>
      <c r="Y1368">
        <v>11</v>
      </c>
      <c r="Z1368">
        <v>1</v>
      </c>
      <c r="AA1368" t="s">
        <v>418</v>
      </c>
      <c r="AB1368" t="s">
        <v>387</v>
      </c>
      <c r="AC1368" t="s">
        <v>389</v>
      </c>
      <c r="AD1368" t="s">
        <v>390</v>
      </c>
    </row>
    <row r="1369" spans="1:30" x14ac:dyDescent="0.25">
      <c r="A1369" t="s">
        <v>1435</v>
      </c>
      <c r="B1369">
        <v>45047</v>
      </c>
      <c r="C1369">
        <v>45062</v>
      </c>
      <c r="D1369" t="s">
        <v>506</v>
      </c>
      <c r="E1369">
        <v>3538</v>
      </c>
      <c r="F1369">
        <v>158</v>
      </c>
      <c r="G1369">
        <v>1</v>
      </c>
      <c r="H1369">
        <v>9</v>
      </c>
      <c r="I1369">
        <v>0</v>
      </c>
      <c r="J1369">
        <v>50</v>
      </c>
      <c r="K1369">
        <v>0</v>
      </c>
      <c r="L1369">
        <v>0</v>
      </c>
      <c r="M1369">
        <v>0</v>
      </c>
      <c r="N1369">
        <v>6</v>
      </c>
      <c r="O1369">
        <v>3</v>
      </c>
      <c r="P1369">
        <v>9</v>
      </c>
      <c r="Q1369">
        <v>0</v>
      </c>
      <c r="R1369">
        <v>6</v>
      </c>
      <c r="S1369">
        <v>9</v>
      </c>
      <c r="T1369">
        <v>6</v>
      </c>
      <c r="U1369">
        <v>0</v>
      </c>
      <c r="V1369">
        <v>6</v>
      </c>
      <c r="W1369">
        <v>6</v>
      </c>
      <c r="X1369">
        <v>5</v>
      </c>
      <c r="Y1369">
        <v>9</v>
      </c>
      <c r="Z1369">
        <v>6</v>
      </c>
      <c r="AA1369" t="s">
        <v>1456</v>
      </c>
      <c r="AB1369" t="s">
        <v>387</v>
      </c>
      <c r="AC1369" t="s">
        <v>508</v>
      </c>
      <c r="AD1369" t="s">
        <v>509</v>
      </c>
    </row>
    <row r="1370" spans="1:30" x14ac:dyDescent="0.25">
      <c r="A1370" t="s">
        <v>1435</v>
      </c>
      <c r="B1370">
        <v>45047</v>
      </c>
      <c r="C1370">
        <v>45062</v>
      </c>
      <c r="D1370" t="s">
        <v>132</v>
      </c>
      <c r="E1370">
        <v>5788</v>
      </c>
      <c r="F1370">
        <v>193</v>
      </c>
      <c r="G1370">
        <v>3</v>
      </c>
      <c r="H1370">
        <v>6</v>
      </c>
      <c r="I1370">
        <v>0</v>
      </c>
      <c r="J1370">
        <v>95</v>
      </c>
      <c r="K1370">
        <v>0</v>
      </c>
      <c r="L1370">
        <v>0</v>
      </c>
      <c r="M1370">
        <v>3</v>
      </c>
      <c r="N1370">
        <v>4</v>
      </c>
      <c r="O1370">
        <v>4</v>
      </c>
      <c r="P1370">
        <v>6</v>
      </c>
      <c r="Q1370">
        <v>1</v>
      </c>
      <c r="R1370">
        <v>4</v>
      </c>
      <c r="S1370">
        <v>6</v>
      </c>
      <c r="T1370">
        <v>4</v>
      </c>
      <c r="U1370">
        <v>0</v>
      </c>
      <c r="V1370">
        <v>4</v>
      </c>
      <c r="W1370">
        <v>4</v>
      </c>
      <c r="X1370">
        <v>4</v>
      </c>
      <c r="Y1370">
        <v>6</v>
      </c>
      <c r="Z1370">
        <v>4</v>
      </c>
      <c r="AA1370" t="s">
        <v>133</v>
      </c>
      <c r="AB1370" t="s">
        <v>16</v>
      </c>
      <c r="AC1370" t="s">
        <v>127</v>
      </c>
      <c r="AD1370" t="s">
        <v>128</v>
      </c>
    </row>
    <row r="1371" spans="1:30" x14ac:dyDescent="0.25">
      <c r="A1371" t="s">
        <v>1435</v>
      </c>
      <c r="B1371">
        <v>45047</v>
      </c>
      <c r="C1371">
        <v>45062</v>
      </c>
      <c r="D1371" t="s">
        <v>95</v>
      </c>
      <c r="E1371">
        <v>2091</v>
      </c>
      <c r="F1371">
        <v>74</v>
      </c>
      <c r="G1371">
        <v>3</v>
      </c>
      <c r="H1371">
        <v>3</v>
      </c>
      <c r="I1371">
        <v>0</v>
      </c>
      <c r="J1371">
        <v>24</v>
      </c>
      <c r="K1371">
        <v>0</v>
      </c>
      <c r="L1371">
        <v>1</v>
      </c>
      <c r="M1371">
        <v>1</v>
      </c>
      <c r="N1371">
        <v>1</v>
      </c>
      <c r="O1371">
        <v>3</v>
      </c>
      <c r="P1371">
        <v>3</v>
      </c>
      <c r="Q1371">
        <v>0</v>
      </c>
      <c r="R1371">
        <v>4</v>
      </c>
      <c r="S1371">
        <v>4</v>
      </c>
      <c r="T1371">
        <v>1</v>
      </c>
      <c r="U1371">
        <v>0</v>
      </c>
      <c r="V1371">
        <v>1</v>
      </c>
      <c r="W1371">
        <v>1</v>
      </c>
      <c r="X1371">
        <v>1</v>
      </c>
      <c r="Y1371">
        <v>4</v>
      </c>
      <c r="Z1371">
        <v>1</v>
      </c>
      <c r="AA1371" t="s">
        <v>96</v>
      </c>
      <c r="AB1371" t="s">
        <v>16</v>
      </c>
      <c r="AC1371" t="s">
        <v>69</v>
      </c>
      <c r="AD1371" t="s">
        <v>1583</v>
      </c>
    </row>
    <row r="1372" spans="1:30" x14ac:dyDescent="0.25">
      <c r="A1372" t="s">
        <v>1435</v>
      </c>
      <c r="B1372">
        <v>45047</v>
      </c>
      <c r="C1372">
        <v>45062</v>
      </c>
      <c r="D1372" t="s">
        <v>531</v>
      </c>
      <c r="E1372">
        <v>9828</v>
      </c>
      <c r="F1372">
        <v>388</v>
      </c>
      <c r="G1372">
        <v>2</v>
      </c>
      <c r="H1372">
        <v>51</v>
      </c>
      <c r="I1372">
        <v>0</v>
      </c>
      <c r="J1372">
        <v>141</v>
      </c>
      <c r="K1372">
        <v>0</v>
      </c>
      <c r="L1372">
        <v>0</v>
      </c>
      <c r="M1372">
        <v>0</v>
      </c>
      <c r="N1372">
        <v>1</v>
      </c>
      <c r="O1372">
        <v>19</v>
      </c>
      <c r="P1372">
        <v>51</v>
      </c>
      <c r="Q1372">
        <v>0</v>
      </c>
      <c r="R1372">
        <v>18</v>
      </c>
      <c r="S1372">
        <v>51</v>
      </c>
      <c r="T1372">
        <v>1</v>
      </c>
      <c r="U1372">
        <v>0</v>
      </c>
      <c r="V1372">
        <v>1</v>
      </c>
      <c r="W1372">
        <v>1</v>
      </c>
      <c r="X1372">
        <v>1</v>
      </c>
      <c r="Y1372">
        <v>51</v>
      </c>
      <c r="Z1372">
        <v>1</v>
      </c>
      <c r="AA1372" t="s">
        <v>1455</v>
      </c>
      <c r="AB1372" t="s">
        <v>387</v>
      </c>
      <c r="AC1372" t="s">
        <v>508</v>
      </c>
      <c r="AD1372" t="s">
        <v>509</v>
      </c>
    </row>
    <row r="1373" spans="1:30" x14ac:dyDescent="0.25">
      <c r="A1373" t="s">
        <v>1435</v>
      </c>
      <c r="B1373">
        <v>45047</v>
      </c>
      <c r="C1373">
        <v>45062</v>
      </c>
      <c r="D1373" t="s">
        <v>46</v>
      </c>
      <c r="E1373">
        <v>5115</v>
      </c>
      <c r="F1373">
        <v>200</v>
      </c>
      <c r="G1373">
        <v>2</v>
      </c>
      <c r="H1373">
        <v>19</v>
      </c>
      <c r="I1373">
        <v>0</v>
      </c>
      <c r="J1373">
        <v>102</v>
      </c>
      <c r="K1373">
        <v>2</v>
      </c>
      <c r="L1373">
        <v>0</v>
      </c>
      <c r="M1373">
        <v>6</v>
      </c>
      <c r="N1373">
        <v>11</v>
      </c>
      <c r="O1373">
        <v>19</v>
      </c>
      <c r="P1373">
        <v>19</v>
      </c>
      <c r="Q1373">
        <v>0</v>
      </c>
      <c r="R1373">
        <v>15</v>
      </c>
      <c r="S1373">
        <v>19</v>
      </c>
      <c r="T1373">
        <v>16</v>
      </c>
      <c r="U1373">
        <v>0</v>
      </c>
      <c r="V1373">
        <v>16</v>
      </c>
      <c r="W1373">
        <v>16</v>
      </c>
      <c r="X1373">
        <v>16</v>
      </c>
      <c r="Y1373">
        <v>19</v>
      </c>
      <c r="Z1373">
        <v>16</v>
      </c>
      <c r="AA1373" t="s">
        <v>47</v>
      </c>
      <c r="AB1373" t="s">
        <v>16</v>
      </c>
      <c r="AC1373" t="s">
        <v>41</v>
      </c>
      <c r="AD1373" t="s">
        <v>42</v>
      </c>
    </row>
    <row r="1374" spans="1:30" x14ac:dyDescent="0.25">
      <c r="A1374" t="s">
        <v>1435</v>
      </c>
      <c r="B1374">
        <v>45047</v>
      </c>
      <c r="C1374">
        <v>45062</v>
      </c>
      <c r="D1374" t="s">
        <v>24</v>
      </c>
      <c r="E1374">
        <v>6610</v>
      </c>
      <c r="F1374">
        <v>220</v>
      </c>
      <c r="G1374">
        <v>6</v>
      </c>
      <c r="H1374">
        <v>8</v>
      </c>
      <c r="I1374">
        <v>2</v>
      </c>
      <c r="J1374">
        <v>119</v>
      </c>
      <c r="K1374">
        <v>0</v>
      </c>
      <c r="L1374">
        <v>1</v>
      </c>
      <c r="M1374">
        <v>1</v>
      </c>
      <c r="N1374">
        <v>2</v>
      </c>
      <c r="O1374">
        <v>8</v>
      </c>
      <c r="P1374">
        <v>10</v>
      </c>
      <c r="Q1374">
        <v>0</v>
      </c>
      <c r="R1374">
        <v>2</v>
      </c>
      <c r="S1374">
        <v>10</v>
      </c>
      <c r="T1374">
        <v>1</v>
      </c>
      <c r="U1374">
        <v>0</v>
      </c>
      <c r="V1374">
        <v>3</v>
      </c>
      <c r="W1374">
        <v>3</v>
      </c>
      <c r="X1374">
        <v>3</v>
      </c>
      <c r="Y1374">
        <v>10</v>
      </c>
      <c r="Z1374">
        <v>3</v>
      </c>
      <c r="AA1374" t="s">
        <v>25</v>
      </c>
      <c r="AB1374" t="s">
        <v>16</v>
      </c>
      <c r="AC1374" t="s">
        <v>18</v>
      </c>
      <c r="AD1374" t="s">
        <v>19</v>
      </c>
    </row>
    <row r="1375" spans="1:30" x14ac:dyDescent="0.25">
      <c r="A1375" t="s">
        <v>1435</v>
      </c>
      <c r="B1375">
        <v>45047</v>
      </c>
      <c r="C1375">
        <v>45062</v>
      </c>
      <c r="D1375" t="s">
        <v>566</v>
      </c>
      <c r="E1375">
        <v>12571</v>
      </c>
      <c r="F1375">
        <v>596</v>
      </c>
      <c r="G1375">
        <v>1</v>
      </c>
      <c r="H1375">
        <v>32</v>
      </c>
      <c r="I1375">
        <v>1</v>
      </c>
      <c r="J1375">
        <v>175</v>
      </c>
      <c r="K1375">
        <v>0</v>
      </c>
      <c r="L1375">
        <v>5</v>
      </c>
      <c r="M1375">
        <v>1</v>
      </c>
      <c r="N1375">
        <v>1</v>
      </c>
      <c r="O1375">
        <v>29</v>
      </c>
      <c r="P1375">
        <v>31</v>
      </c>
      <c r="Q1375">
        <v>0</v>
      </c>
      <c r="R1375">
        <v>12</v>
      </c>
      <c r="S1375">
        <v>32</v>
      </c>
      <c r="T1375">
        <v>4</v>
      </c>
      <c r="U1375">
        <v>0</v>
      </c>
      <c r="V1375">
        <v>5</v>
      </c>
      <c r="W1375">
        <v>5</v>
      </c>
      <c r="X1375">
        <v>5</v>
      </c>
      <c r="Y1375">
        <v>32</v>
      </c>
      <c r="Z1375">
        <v>5</v>
      </c>
      <c r="AA1375" t="s">
        <v>567</v>
      </c>
      <c r="AB1375" t="s">
        <v>387</v>
      </c>
      <c r="AC1375" t="s">
        <v>508</v>
      </c>
      <c r="AD1375" t="s">
        <v>509</v>
      </c>
    </row>
    <row r="1376" spans="1:30" x14ac:dyDescent="0.25">
      <c r="A1376" t="s">
        <v>1435</v>
      </c>
      <c r="B1376">
        <v>45047</v>
      </c>
      <c r="C1376">
        <v>45062</v>
      </c>
      <c r="D1376" t="s">
        <v>475</v>
      </c>
      <c r="E1376">
        <v>10952</v>
      </c>
      <c r="F1376">
        <v>487</v>
      </c>
      <c r="G1376">
        <v>8</v>
      </c>
      <c r="H1376">
        <v>22</v>
      </c>
      <c r="I1376">
        <v>0</v>
      </c>
      <c r="J1376">
        <v>172</v>
      </c>
      <c r="K1376">
        <v>0</v>
      </c>
      <c r="L1376">
        <v>0</v>
      </c>
      <c r="M1376">
        <v>4</v>
      </c>
      <c r="N1376">
        <v>5</v>
      </c>
      <c r="O1376">
        <v>19</v>
      </c>
      <c r="P1376">
        <v>24</v>
      </c>
      <c r="Q1376">
        <v>0</v>
      </c>
      <c r="R1376">
        <v>13</v>
      </c>
      <c r="S1376">
        <v>25</v>
      </c>
      <c r="T1376">
        <v>10</v>
      </c>
      <c r="U1376">
        <v>0</v>
      </c>
      <c r="V1376">
        <v>10</v>
      </c>
      <c r="W1376">
        <v>10</v>
      </c>
      <c r="X1376">
        <v>10</v>
      </c>
      <c r="Y1376">
        <v>25</v>
      </c>
      <c r="Z1376">
        <v>10</v>
      </c>
      <c r="AA1376" t="s">
        <v>476</v>
      </c>
      <c r="AB1376" t="s">
        <v>387</v>
      </c>
      <c r="AC1376" t="s">
        <v>448</v>
      </c>
      <c r="AD1376" t="s">
        <v>449</v>
      </c>
    </row>
    <row r="1377" spans="1:30" x14ac:dyDescent="0.25">
      <c r="A1377" t="s">
        <v>1435</v>
      </c>
      <c r="B1377">
        <v>45047</v>
      </c>
      <c r="C1377">
        <v>45062</v>
      </c>
      <c r="D1377" t="s">
        <v>14</v>
      </c>
      <c r="E1377">
        <v>5948</v>
      </c>
      <c r="F1377">
        <v>188</v>
      </c>
      <c r="G1377">
        <v>4</v>
      </c>
      <c r="H1377">
        <v>5</v>
      </c>
      <c r="I1377">
        <v>0</v>
      </c>
      <c r="J1377">
        <v>70</v>
      </c>
      <c r="K1377">
        <v>0</v>
      </c>
      <c r="L1377">
        <v>1</v>
      </c>
      <c r="M1377">
        <v>1</v>
      </c>
      <c r="N1377">
        <v>1</v>
      </c>
      <c r="O1377">
        <v>5</v>
      </c>
      <c r="P1377">
        <v>5</v>
      </c>
      <c r="Q1377">
        <v>0</v>
      </c>
      <c r="R1377">
        <v>1</v>
      </c>
      <c r="S1377">
        <v>5</v>
      </c>
      <c r="T1377">
        <v>1</v>
      </c>
      <c r="U1377">
        <v>0</v>
      </c>
      <c r="V1377">
        <v>1</v>
      </c>
      <c r="W1377">
        <v>1</v>
      </c>
      <c r="X1377">
        <v>1</v>
      </c>
      <c r="Y1377">
        <v>5</v>
      </c>
      <c r="Z1377">
        <v>1</v>
      </c>
      <c r="AA1377" t="s">
        <v>15</v>
      </c>
      <c r="AB1377" t="s">
        <v>16</v>
      </c>
      <c r="AC1377" t="s">
        <v>90</v>
      </c>
      <c r="AD1377" t="s">
        <v>91</v>
      </c>
    </row>
    <row r="1378" spans="1:30" x14ac:dyDescent="0.25">
      <c r="A1378" t="s">
        <v>1435</v>
      </c>
      <c r="B1378">
        <v>45047</v>
      </c>
      <c r="C1378">
        <v>45062</v>
      </c>
      <c r="D1378" t="s">
        <v>519</v>
      </c>
      <c r="E1378">
        <v>6645</v>
      </c>
      <c r="F1378">
        <v>309</v>
      </c>
      <c r="G1378">
        <v>8</v>
      </c>
      <c r="H1378">
        <v>13</v>
      </c>
      <c r="I1378">
        <v>0</v>
      </c>
      <c r="J1378">
        <v>73</v>
      </c>
      <c r="K1378">
        <v>0</v>
      </c>
      <c r="L1378">
        <v>1</v>
      </c>
      <c r="M1378">
        <v>0</v>
      </c>
      <c r="N1378">
        <v>0</v>
      </c>
      <c r="O1378">
        <v>13</v>
      </c>
      <c r="P1378">
        <v>15</v>
      </c>
      <c r="Q1378">
        <v>0</v>
      </c>
      <c r="R1378">
        <v>9</v>
      </c>
      <c r="S1378">
        <v>15</v>
      </c>
      <c r="T1378">
        <v>1</v>
      </c>
      <c r="U1378">
        <v>0</v>
      </c>
      <c r="V1378">
        <v>1</v>
      </c>
      <c r="W1378">
        <v>1</v>
      </c>
      <c r="X1378">
        <v>1</v>
      </c>
      <c r="Y1378">
        <v>15</v>
      </c>
      <c r="Z1378">
        <v>1</v>
      </c>
      <c r="AA1378" t="s">
        <v>520</v>
      </c>
      <c r="AB1378" t="s">
        <v>387</v>
      </c>
      <c r="AC1378" t="s">
        <v>508</v>
      </c>
      <c r="AD1378" t="s">
        <v>509</v>
      </c>
    </row>
    <row r="1379" spans="1:30" x14ac:dyDescent="0.25">
      <c r="A1379" t="s">
        <v>1435</v>
      </c>
      <c r="B1379">
        <v>45047</v>
      </c>
      <c r="C1379">
        <v>45062</v>
      </c>
      <c r="D1379" t="s">
        <v>39</v>
      </c>
      <c r="E1379">
        <v>5944</v>
      </c>
      <c r="F1379">
        <v>254</v>
      </c>
      <c r="G1379">
        <v>5</v>
      </c>
      <c r="H1379">
        <v>5</v>
      </c>
      <c r="I1379">
        <v>0</v>
      </c>
      <c r="J1379">
        <v>69</v>
      </c>
      <c r="K1379">
        <v>0</v>
      </c>
      <c r="L1379">
        <v>0</v>
      </c>
      <c r="M1379">
        <v>0</v>
      </c>
      <c r="N1379">
        <v>0</v>
      </c>
      <c r="O1379">
        <v>4</v>
      </c>
      <c r="P1379">
        <v>5</v>
      </c>
      <c r="Q1379">
        <v>0</v>
      </c>
      <c r="R1379">
        <v>2</v>
      </c>
      <c r="S1379">
        <v>5</v>
      </c>
      <c r="T1379">
        <v>0</v>
      </c>
      <c r="U1379">
        <v>0</v>
      </c>
      <c r="V1379">
        <v>0</v>
      </c>
      <c r="W1379">
        <v>0</v>
      </c>
      <c r="X1379">
        <v>0</v>
      </c>
      <c r="Y1379">
        <v>5</v>
      </c>
      <c r="Z1379">
        <v>0</v>
      </c>
      <c r="AA1379" t="s">
        <v>40</v>
      </c>
      <c r="AB1379" t="s">
        <v>16</v>
      </c>
      <c r="AC1379" t="s">
        <v>41</v>
      </c>
      <c r="AD1379" t="s">
        <v>42</v>
      </c>
    </row>
    <row r="1380" spans="1:30" x14ac:dyDescent="0.25">
      <c r="A1380" t="s">
        <v>1435</v>
      </c>
      <c r="B1380">
        <v>45047</v>
      </c>
      <c r="C1380">
        <v>45062</v>
      </c>
      <c r="D1380" t="s">
        <v>525</v>
      </c>
      <c r="E1380">
        <v>13552</v>
      </c>
      <c r="F1380">
        <v>631</v>
      </c>
      <c r="G1380">
        <v>0</v>
      </c>
      <c r="H1380">
        <v>40</v>
      </c>
      <c r="I1380">
        <v>0</v>
      </c>
      <c r="J1380">
        <v>258</v>
      </c>
      <c r="K1380">
        <v>1</v>
      </c>
      <c r="L1380">
        <v>3</v>
      </c>
      <c r="M1380">
        <v>3</v>
      </c>
      <c r="N1380">
        <v>7</v>
      </c>
      <c r="O1380">
        <v>38</v>
      </c>
      <c r="P1380">
        <v>40</v>
      </c>
      <c r="Q1380">
        <v>0</v>
      </c>
      <c r="R1380">
        <v>29</v>
      </c>
      <c r="S1380">
        <v>41</v>
      </c>
      <c r="T1380">
        <v>10</v>
      </c>
      <c r="U1380">
        <v>0</v>
      </c>
      <c r="V1380">
        <v>10</v>
      </c>
      <c r="W1380">
        <v>10</v>
      </c>
      <c r="X1380">
        <v>10</v>
      </c>
      <c r="Y1380">
        <v>41</v>
      </c>
      <c r="Z1380">
        <v>10</v>
      </c>
      <c r="AA1380" t="s">
        <v>526</v>
      </c>
      <c r="AB1380" t="s">
        <v>387</v>
      </c>
      <c r="AC1380" t="s">
        <v>508</v>
      </c>
      <c r="AD1380" t="s">
        <v>509</v>
      </c>
    </row>
    <row r="1381" spans="1:30" x14ac:dyDescent="0.25">
      <c r="A1381" t="s">
        <v>1435</v>
      </c>
      <c r="B1381">
        <v>45047</v>
      </c>
      <c r="C1381">
        <v>45062</v>
      </c>
      <c r="D1381" t="s">
        <v>125</v>
      </c>
      <c r="E1381">
        <v>3968</v>
      </c>
      <c r="F1381">
        <v>131</v>
      </c>
      <c r="G1381">
        <v>24</v>
      </c>
      <c r="H1381">
        <v>24</v>
      </c>
      <c r="I1381">
        <v>0</v>
      </c>
      <c r="J1381">
        <v>105</v>
      </c>
      <c r="K1381">
        <v>0</v>
      </c>
      <c r="L1381">
        <v>0</v>
      </c>
      <c r="M1381">
        <v>21</v>
      </c>
      <c r="N1381">
        <v>19</v>
      </c>
      <c r="O1381">
        <v>3</v>
      </c>
      <c r="P1381">
        <v>25</v>
      </c>
      <c r="Q1381">
        <v>0</v>
      </c>
      <c r="R1381">
        <v>18</v>
      </c>
      <c r="S1381">
        <v>21</v>
      </c>
      <c r="T1381">
        <v>22</v>
      </c>
      <c r="U1381">
        <v>0</v>
      </c>
      <c r="V1381">
        <v>20</v>
      </c>
      <c r="W1381">
        <v>20</v>
      </c>
      <c r="X1381">
        <v>18</v>
      </c>
      <c r="Y1381">
        <v>25</v>
      </c>
      <c r="Z1381">
        <v>22</v>
      </c>
      <c r="AA1381" t="s">
        <v>126</v>
      </c>
      <c r="AB1381" t="s">
        <v>16</v>
      </c>
      <c r="AC1381" t="s">
        <v>127</v>
      </c>
      <c r="AD1381" t="s">
        <v>128</v>
      </c>
    </row>
    <row r="1382" spans="1:30" x14ac:dyDescent="0.25">
      <c r="A1382" t="s">
        <v>1435</v>
      </c>
      <c r="B1382">
        <v>45047</v>
      </c>
      <c r="C1382">
        <v>45062</v>
      </c>
      <c r="D1382" t="s">
        <v>430</v>
      </c>
      <c r="E1382">
        <v>17586</v>
      </c>
      <c r="F1382">
        <v>675</v>
      </c>
      <c r="G1382">
        <v>0</v>
      </c>
      <c r="H1382">
        <v>19</v>
      </c>
      <c r="I1382">
        <v>1</v>
      </c>
      <c r="J1382">
        <v>199</v>
      </c>
      <c r="K1382">
        <v>1</v>
      </c>
      <c r="L1382">
        <v>0</v>
      </c>
      <c r="M1382">
        <v>1</v>
      </c>
      <c r="N1382">
        <v>4</v>
      </c>
      <c r="O1382">
        <v>3</v>
      </c>
      <c r="P1382">
        <v>20</v>
      </c>
      <c r="Q1382">
        <v>0</v>
      </c>
      <c r="R1382">
        <v>7</v>
      </c>
      <c r="S1382">
        <v>20</v>
      </c>
      <c r="T1382">
        <v>5</v>
      </c>
      <c r="U1382">
        <v>0</v>
      </c>
      <c r="V1382">
        <v>5</v>
      </c>
      <c r="W1382">
        <v>3</v>
      </c>
      <c r="X1382">
        <v>5</v>
      </c>
      <c r="Y1382">
        <v>20</v>
      </c>
      <c r="Z1382">
        <v>5</v>
      </c>
      <c r="AA1382" t="s">
        <v>431</v>
      </c>
      <c r="AB1382" t="s">
        <v>387</v>
      </c>
      <c r="AC1382" t="s">
        <v>432</v>
      </c>
      <c r="AD1382" t="s">
        <v>433</v>
      </c>
    </row>
    <row r="1383" spans="1:30" x14ac:dyDescent="0.25">
      <c r="A1383" t="s">
        <v>1435</v>
      </c>
      <c r="B1383">
        <v>45047</v>
      </c>
      <c r="C1383">
        <v>45062</v>
      </c>
      <c r="D1383" t="s">
        <v>469</v>
      </c>
      <c r="E1383">
        <v>7346</v>
      </c>
      <c r="F1383">
        <v>356</v>
      </c>
      <c r="G1383">
        <v>10</v>
      </c>
      <c r="H1383">
        <v>24</v>
      </c>
      <c r="I1383">
        <v>0</v>
      </c>
      <c r="J1383">
        <v>171</v>
      </c>
      <c r="K1383">
        <v>0</v>
      </c>
      <c r="L1383">
        <v>12</v>
      </c>
      <c r="M1383">
        <v>7</v>
      </c>
      <c r="N1383">
        <v>10</v>
      </c>
      <c r="O1383">
        <v>8</v>
      </c>
      <c r="P1383">
        <v>24</v>
      </c>
      <c r="Q1383">
        <v>0</v>
      </c>
      <c r="R1383">
        <v>15</v>
      </c>
      <c r="S1383">
        <v>24</v>
      </c>
      <c r="T1383">
        <v>14</v>
      </c>
      <c r="U1383">
        <v>0</v>
      </c>
      <c r="V1383">
        <v>14</v>
      </c>
      <c r="W1383">
        <v>13</v>
      </c>
      <c r="X1383">
        <v>12</v>
      </c>
      <c r="Y1383">
        <v>25</v>
      </c>
      <c r="Z1383">
        <v>14</v>
      </c>
      <c r="AA1383" t="s">
        <v>470</v>
      </c>
      <c r="AB1383" t="s">
        <v>387</v>
      </c>
      <c r="AC1383" t="s">
        <v>448</v>
      </c>
      <c r="AD1383" t="s">
        <v>449</v>
      </c>
    </row>
    <row r="1384" spans="1:30" x14ac:dyDescent="0.25">
      <c r="A1384" t="s">
        <v>1435</v>
      </c>
      <c r="B1384">
        <v>45047</v>
      </c>
      <c r="C1384">
        <v>45062</v>
      </c>
      <c r="D1384" t="s">
        <v>442</v>
      </c>
      <c r="E1384">
        <v>20655</v>
      </c>
      <c r="F1384">
        <v>872</v>
      </c>
      <c r="G1384">
        <v>5</v>
      </c>
      <c r="H1384">
        <v>40</v>
      </c>
      <c r="I1384">
        <v>0</v>
      </c>
      <c r="J1384">
        <v>277</v>
      </c>
      <c r="K1384">
        <v>3</v>
      </c>
      <c r="L1384">
        <v>8</v>
      </c>
      <c r="M1384">
        <v>4</v>
      </c>
      <c r="N1384">
        <v>16</v>
      </c>
      <c r="O1384">
        <v>30</v>
      </c>
      <c r="P1384">
        <v>42</v>
      </c>
      <c r="Q1384">
        <v>0</v>
      </c>
      <c r="R1384">
        <v>24</v>
      </c>
      <c r="S1384">
        <v>43</v>
      </c>
      <c r="T1384">
        <v>20</v>
      </c>
      <c r="U1384">
        <v>0</v>
      </c>
      <c r="V1384">
        <v>20</v>
      </c>
      <c r="W1384">
        <v>20</v>
      </c>
      <c r="X1384">
        <v>17</v>
      </c>
      <c r="Y1384">
        <v>43</v>
      </c>
      <c r="Z1384">
        <v>20</v>
      </c>
      <c r="AA1384" t="s">
        <v>443</v>
      </c>
      <c r="AB1384" t="s">
        <v>387</v>
      </c>
      <c r="AC1384" t="s">
        <v>432</v>
      </c>
      <c r="AD1384" t="s">
        <v>433</v>
      </c>
    </row>
    <row r="1385" spans="1:30" x14ac:dyDescent="0.25">
      <c r="A1385" t="s">
        <v>1435</v>
      </c>
      <c r="B1385">
        <v>45047</v>
      </c>
      <c r="C1385">
        <v>45062</v>
      </c>
      <c r="D1385" t="s">
        <v>451</v>
      </c>
      <c r="E1385">
        <v>8251</v>
      </c>
      <c r="F1385">
        <v>378</v>
      </c>
      <c r="G1385">
        <v>0</v>
      </c>
      <c r="H1385">
        <v>1</v>
      </c>
      <c r="I1385">
        <v>0</v>
      </c>
      <c r="J1385">
        <v>265</v>
      </c>
      <c r="K1385">
        <v>0</v>
      </c>
      <c r="L1385">
        <v>0</v>
      </c>
      <c r="M1385">
        <v>0</v>
      </c>
      <c r="N1385">
        <v>0</v>
      </c>
      <c r="O1385">
        <v>1</v>
      </c>
      <c r="P1385">
        <v>1</v>
      </c>
      <c r="Q1385">
        <v>0</v>
      </c>
      <c r="R1385">
        <v>1</v>
      </c>
      <c r="S1385">
        <v>1</v>
      </c>
      <c r="T1385">
        <v>0</v>
      </c>
      <c r="U1385">
        <v>0</v>
      </c>
      <c r="V1385">
        <v>0</v>
      </c>
      <c r="W1385">
        <v>0</v>
      </c>
      <c r="X1385">
        <v>0</v>
      </c>
      <c r="Y1385">
        <v>1</v>
      </c>
      <c r="Z1385">
        <v>0</v>
      </c>
      <c r="AA1385" t="s">
        <v>452</v>
      </c>
      <c r="AB1385" t="s">
        <v>387</v>
      </c>
      <c r="AC1385" t="s">
        <v>448</v>
      </c>
      <c r="AD1385" t="s">
        <v>449</v>
      </c>
    </row>
    <row r="1386" spans="1:30" x14ac:dyDescent="0.25">
      <c r="A1386" t="s">
        <v>1435</v>
      </c>
      <c r="B1386">
        <v>45047</v>
      </c>
      <c r="C1386">
        <v>45062</v>
      </c>
      <c r="D1386" t="s">
        <v>385</v>
      </c>
      <c r="E1386">
        <v>9984</v>
      </c>
      <c r="F1386">
        <v>461</v>
      </c>
      <c r="G1386">
        <v>1</v>
      </c>
      <c r="H1386">
        <v>15</v>
      </c>
      <c r="I1386">
        <v>1</v>
      </c>
      <c r="J1386">
        <v>181</v>
      </c>
      <c r="K1386">
        <v>0</v>
      </c>
      <c r="L1386">
        <v>0</v>
      </c>
      <c r="M1386">
        <v>0</v>
      </c>
      <c r="N1386">
        <v>2</v>
      </c>
      <c r="O1386">
        <v>11</v>
      </c>
      <c r="P1386">
        <v>18</v>
      </c>
      <c r="Q1386">
        <v>0</v>
      </c>
      <c r="R1386">
        <v>10</v>
      </c>
      <c r="S1386">
        <v>18</v>
      </c>
      <c r="T1386">
        <v>2</v>
      </c>
      <c r="U1386">
        <v>0</v>
      </c>
      <c r="V1386">
        <v>4</v>
      </c>
      <c r="W1386">
        <v>4</v>
      </c>
      <c r="X1386">
        <v>4</v>
      </c>
      <c r="Y1386">
        <v>18</v>
      </c>
      <c r="Z1386">
        <v>4</v>
      </c>
      <c r="AA1386" t="s">
        <v>386</v>
      </c>
      <c r="AB1386" t="s">
        <v>387</v>
      </c>
      <c r="AC1386" t="s">
        <v>389</v>
      </c>
      <c r="AD1386" t="s">
        <v>390</v>
      </c>
    </row>
    <row r="1387" spans="1:30" x14ac:dyDescent="0.25">
      <c r="A1387" t="s">
        <v>1435</v>
      </c>
      <c r="B1387">
        <v>45047</v>
      </c>
      <c r="C1387">
        <v>45062</v>
      </c>
      <c r="D1387" t="s">
        <v>78</v>
      </c>
      <c r="E1387">
        <v>7373</v>
      </c>
      <c r="F1387">
        <v>293</v>
      </c>
      <c r="G1387">
        <v>0</v>
      </c>
      <c r="H1387">
        <v>14</v>
      </c>
      <c r="I1387">
        <v>0</v>
      </c>
      <c r="J1387">
        <v>48</v>
      </c>
      <c r="K1387">
        <v>1</v>
      </c>
      <c r="L1387">
        <v>0</v>
      </c>
      <c r="M1387">
        <v>0</v>
      </c>
      <c r="N1387">
        <v>1</v>
      </c>
      <c r="O1387">
        <v>6</v>
      </c>
      <c r="P1387">
        <v>14</v>
      </c>
      <c r="Q1387">
        <v>0</v>
      </c>
      <c r="R1387">
        <v>8</v>
      </c>
      <c r="S1387">
        <v>15</v>
      </c>
      <c r="T1387">
        <v>1</v>
      </c>
      <c r="U1387">
        <v>0</v>
      </c>
      <c r="V1387">
        <v>1</v>
      </c>
      <c r="W1387">
        <v>1</v>
      </c>
      <c r="X1387">
        <v>1</v>
      </c>
      <c r="Y1387">
        <v>15</v>
      </c>
      <c r="Z1387">
        <v>1</v>
      </c>
      <c r="AA1387" t="s">
        <v>79</v>
      </c>
      <c r="AB1387" t="s">
        <v>16</v>
      </c>
      <c r="AC1387" t="s">
        <v>69</v>
      </c>
      <c r="AD1387" t="s">
        <v>1583</v>
      </c>
    </row>
    <row r="1388" spans="1:30" x14ac:dyDescent="0.25">
      <c r="A1388" t="s">
        <v>1435</v>
      </c>
      <c r="B1388">
        <v>45047</v>
      </c>
      <c r="C1388">
        <v>45062</v>
      </c>
      <c r="D1388" t="s">
        <v>546</v>
      </c>
      <c r="E1388">
        <v>5814</v>
      </c>
      <c r="F1388">
        <v>197</v>
      </c>
      <c r="G1388">
        <v>0</v>
      </c>
      <c r="H1388">
        <v>8</v>
      </c>
      <c r="I1388">
        <v>0</v>
      </c>
      <c r="J1388">
        <v>86</v>
      </c>
      <c r="K1388">
        <v>1</v>
      </c>
      <c r="L1388">
        <v>0</v>
      </c>
      <c r="M1388">
        <v>0</v>
      </c>
      <c r="N1388">
        <v>4</v>
      </c>
      <c r="O1388">
        <v>4</v>
      </c>
      <c r="P1388">
        <v>10</v>
      </c>
      <c r="Q1388">
        <v>0</v>
      </c>
      <c r="R1388">
        <v>4</v>
      </c>
      <c r="S1388">
        <v>11</v>
      </c>
      <c r="T1388">
        <v>3</v>
      </c>
      <c r="U1388">
        <v>0</v>
      </c>
      <c r="V1388">
        <v>5</v>
      </c>
      <c r="W1388">
        <v>4</v>
      </c>
      <c r="X1388">
        <v>5</v>
      </c>
      <c r="Y1388">
        <v>11</v>
      </c>
      <c r="Z1388">
        <v>5</v>
      </c>
      <c r="AA1388" t="s">
        <v>1476</v>
      </c>
      <c r="AB1388" t="s">
        <v>387</v>
      </c>
      <c r="AC1388" t="s">
        <v>508</v>
      </c>
      <c r="AD1388" t="s">
        <v>509</v>
      </c>
    </row>
    <row r="1389" spans="1:30" x14ac:dyDescent="0.25">
      <c r="A1389" t="s">
        <v>1435</v>
      </c>
      <c r="B1389">
        <v>45047</v>
      </c>
      <c r="C1389">
        <v>45062</v>
      </c>
      <c r="D1389" t="s">
        <v>496</v>
      </c>
      <c r="E1389">
        <v>7207</v>
      </c>
      <c r="F1389">
        <v>341</v>
      </c>
      <c r="G1389">
        <v>5</v>
      </c>
      <c r="H1389">
        <v>10</v>
      </c>
      <c r="I1389">
        <v>2</v>
      </c>
      <c r="J1389">
        <v>154</v>
      </c>
      <c r="K1389">
        <v>0</v>
      </c>
      <c r="L1389">
        <v>1</v>
      </c>
      <c r="M1389">
        <v>1</v>
      </c>
      <c r="N1389">
        <v>1</v>
      </c>
      <c r="O1389">
        <v>4</v>
      </c>
      <c r="P1389">
        <v>10</v>
      </c>
      <c r="Q1389">
        <v>3</v>
      </c>
      <c r="R1389">
        <v>2</v>
      </c>
      <c r="S1389">
        <v>9</v>
      </c>
      <c r="T1389">
        <v>2</v>
      </c>
      <c r="U1389">
        <v>0</v>
      </c>
      <c r="V1389">
        <v>2</v>
      </c>
      <c r="W1389">
        <v>2</v>
      </c>
      <c r="X1389">
        <v>2</v>
      </c>
      <c r="Y1389">
        <v>10</v>
      </c>
      <c r="Z1389">
        <v>2</v>
      </c>
      <c r="AA1389" t="s">
        <v>497</v>
      </c>
      <c r="AB1389" t="s">
        <v>387</v>
      </c>
      <c r="AC1389" t="s">
        <v>448</v>
      </c>
      <c r="AD1389" t="s">
        <v>449</v>
      </c>
    </row>
    <row r="1390" spans="1:30" x14ac:dyDescent="0.25">
      <c r="A1390" t="s">
        <v>1435</v>
      </c>
      <c r="B1390">
        <v>45047</v>
      </c>
      <c r="C1390">
        <v>45062</v>
      </c>
      <c r="D1390" t="s">
        <v>542</v>
      </c>
      <c r="E1390">
        <v>3884</v>
      </c>
      <c r="F1390">
        <v>114</v>
      </c>
      <c r="G1390">
        <v>1</v>
      </c>
      <c r="H1390">
        <v>9</v>
      </c>
      <c r="I1390">
        <v>0</v>
      </c>
      <c r="J1390">
        <v>75</v>
      </c>
      <c r="K1390">
        <v>0</v>
      </c>
      <c r="L1390">
        <v>0</v>
      </c>
      <c r="M1390">
        <v>0</v>
      </c>
      <c r="N1390">
        <v>0</v>
      </c>
      <c r="O1390">
        <v>3</v>
      </c>
      <c r="P1390">
        <v>9</v>
      </c>
      <c r="Q1390">
        <v>0</v>
      </c>
      <c r="R1390">
        <v>4</v>
      </c>
      <c r="S1390">
        <v>9</v>
      </c>
      <c r="T1390">
        <v>0</v>
      </c>
      <c r="U1390">
        <v>0</v>
      </c>
      <c r="V1390">
        <v>1</v>
      </c>
      <c r="W1390">
        <v>1</v>
      </c>
      <c r="X1390">
        <v>1</v>
      </c>
      <c r="Y1390">
        <v>9</v>
      </c>
      <c r="Z1390">
        <v>1</v>
      </c>
      <c r="AA1390" t="s">
        <v>1475</v>
      </c>
      <c r="AB1390" t="s">
        <v>387</v>
      </c>
      <c r="AC1390" t="s">
        <v>508</v>
      </c>
      <c r="AD1390" t="s">
        <v>509</v>
      </c>
    </row>
    <row r="1391" spans="1:30" x14ac:dyDescent="0.25">
      <c r="A1391" t="s">
        <v>1435</v>
      </c>
      <c r="B1391">
        <v>45047</v>
      </c>
      <c r="C1391">
        <v>45062</v>
      </c>
      <c r="D1391" t="s">
        <v>56</v>
      </c>
      <c r="E1391">
        <v>3730</v>
      </c>
      <c r="F1391">
        <v>127</v>
      </c>
      <c r="G1391">
        <v>0</v>
      </c>
      <c r="H1391">
        <v>2</v>
      </c>
      <c r="I1391">
        <v>0</v>
      </c>
      <c r="J1391">
        <v>67</v>
      </c>
      <c r="K1391">
        <v>0</v>
      </c>
      <c r="L1391">
        <v>0</v>
      </c>
      <c r="M1391">
        <v>0</v>
      </c>
      <c r="N1391">
        <v>0</v>
      </c>
      <c r="O1391">
        <v>0</v>
      </c>
      <c r="P1391">
        <v>2</v>
      </c>
      <c r="Q1391">
        <v>0</v>
      </c>
      <c r="R1391">
        <v>2</v>
      </c>
      <c r="S1391">
        <v>2</v>
      </c>
      <c r="T1391">
        <v>0</v>
      </c>
      <c r="U1391">
        <v>0</v>
      </c>
      <c r="V1391">
        <v>0</v>
      </c>
      <c r="W1391">
        <v>0</v>
      </c>
      <c r="X1391">
        <v>0</v>
      </c>
      <c r="Y1391">
        <v>2</v>
      </c>
      <c r="Z1391">
        <v>0</v>
      </c>
    </row>
    <row r="1392" spans="1:30" x14ac:dyDescent="0.25">
      <c r="A1392" t="s">
        <v>1435</v>
      </c>
      <c r="B1392">
        <v>45047</v>
      </c>
      <c r="C1392">
        <v>45062</v>
      </c>
      <c r="D1392" t="s">
        <v>576</v>
      </c>
      <c r="E1392">
        <v>4071</v>
      </c>
      <c r="F1392">
        <v>214</v>
      </c>
      <c r="G1392">
        <v>7</v>
      </c>
      <c r="H1392">
        <v>30</v>
      </c>
      <c r="I1392">
        <v>0</v>
      </c>
      <c r="J1392">
        <v>66</v>
      </c>
      <c r="K1392">
        <v>1</v>
      </c>
      <c r="L1392">
        <v>0</v>
      </c>
      <c r="M1392">
        <v>0</v>
      </c>
      <c r="N1392">
        <v>1</v>
      </c>
      <c r="O1392">
        <v>2</v>
      </c>
      <c r="P1392">
        <v>31</v>
      </c>
      <c r="Q1392">
        <v>0</v>
      </c>
      <c r="R1392">
        <v>13</v>
      </c>
      <c r="S1392">
        <v>31</v>
      </c>
      <c r="T1392">
        <v>5</v>
      </c>
      <c r="U1392">
        <v>0</v>
      </c>
      <c r="V1392">
        <v>12</v>
      </c>
      <c r="W1392">
        <v>11</v>
      </c>
      <c r="X1392">
        <v>12</v>
      </c>
      <c r="Y1392">
        <v>31</v>
      </c>
      <c r="Z1392">
        <v>12</v>
      </c>
      <c r="AA1392" t="s">
        <v>577</v>
      </c>
      <c r="AB1392" t="s">
        <v>387</v>
      </c>
      <c r="AC1392" t="s">
        <v>508</v>
      </c>
      <c r="AD1392" t="s">
        <v>509</v>
      </c>
    </row>
    <row r="1393" spans="1:30" x14ac:dyDescent="0.25">
      <c r="A1393" t="s">
        <v>1435</v>
      </c>
      <c r="B1393">
        <v>45047</v>
      </c>
      <c r="C1393">
        <v>45062</v>
      </c>
      <c r="D1393" t="s">
        <v>57</v>
      </c>
      <c r="E1393">
        <v>5986</v>
      </c>
      <c r="F1393">
        <v>132</v>
      </c>
      <c r="G1393">
        <v>0</v>
      </c>
      <c r="H1393">
        <v>3</v>
      </c>
      <c r="I1393">
        <v>0</v>
      </c>
      <c r="J1393">
        <v>74</v>
      </c>
      <c r="K1393">
        <v>0</v>
      </c>
      <c r="L1393">
        <v>0</v>
      </c>
      <c r="M1393">
        <v>0</v>
      </c>
      <c r="N1393">
        <v>0</v>
      </c>
      <c r="O1393">
        <v>0</v>
      </c>
      <c r="P1393">
        <v>3</v>
      </c>
      <c r="Q1393">
        <v>0</v>
      </c>
      <c r="R1393">
        <v>1</v>
      </c>
      <c r="S1393">
        <v>3</v>
      </c>
      <c r="T1393">
        <v>0</v>
      </c>
      <c r="U1393">
        <v>0</v>
      </c>
      <c r="V1393">
        <v>0</v>
      </c>
      <c r="W1393">
        <v>0</v>
      </c>
      <c r="X1393">
        <v>0</v>
      </c>
      <c r="Y1393">
        <v>3</v>
      </c>
      <c r="Z1393">
        <v>0</v>
      </c>
      <c r="AA1393" t="s">
        <v>58</v>
      </c>
      <c r="AB1393" t="s">
        <v>16</v>
      </c>
      <c r="AC1393" t="s">
        <v>41</v>
      </c>
      <c r="AD1393" t="s">
        <v>42</v>
      </c>
    </row>
    <row r="1394" spans="1:30" x14ac:dyDescent="0.25">
      <c r="A1394" t="s">
        <v>1435</v>
      </c>
      <c r="B1394">
        <v>45047</v>
      </c>
      <c r="C1394">
        <v>45062</v>
      </c>
      <c r="D1394" t="s">
        <v>457</v>
      </c>
      <c r="E1394">
        <v>3627</v>
      </c>
      <c r="F1394">
        <v>135</v>
      </c>
      <c r="G1394">
        <v>0</v>
      </c>
      <c r="H1394">
        <v>2</v>
      </c>
      <c r="I1394">
        <v>0</v>
      </c>
      <c r="J1394">
        <v>63</v>
      </c>
      <c r="K1394">
        <v>0</v>
      </c>
      <c r="L1394">
        <v>0</v>
      </c>
      <c r="M1394">
        <v>0</v>
      </c>
      <c r="N1394">
        <v>0</v>
      </c>
      <c r="O1394">
        <v>0</v>
      </c>
      <c r="P1394">
        <v>2</v>
      </c>
      <c r="Q1394">
        <v>0</v>
      </c>
      <c r="R1394">
        <v>1</v>
      </c>
      <c r="S1394">
        <v>2</v>
      </c>
      <c r="T1394">
        <v>0</v>
      </c>
      <c r="U1394">
        <v>0</v>
      </c>
      <c r="V1394">
        <v>0</v>
      </c>
      <c r="W1394">
        <v>0</v>
      </c>
      <c r="X1394">
        <v>0</v>
      </c>
      <c r="Y1394">
        <v>2</v>
      </c>
      <c r="Z1394">
        <v>0</v>
      </c>
      <c r="AA1394" t="s">
        <v>458</v>
      </c>
      <c r="AB1394" t="s">
        <v>387</v>
      </c>
      <c r="AC1394" t="s">
        <v>448</v>
      </c>
      <c r="AD1394" t="s">
        <v>449</v>
      </c>
    </row>
    <row r="1395" spans="1:30" x14ac:dyDescent="0.25">
      <c r="A1395" t="s">
        <v>1435</v>
      </c>
      <c r="B1395">
        <v>45047</v>
      </c>
      <c r="C1395">
        <v>45062</v>
      </c>
      <c r="D1395" t="s">
        <v>550</v>
      </c>
      <c r="E1395">
        <v>4474</v>
      </c>
      <c r="F1395">
        <v>225</v>
      </c>
      <c r="G1395">
        <v>0</v>
      </c>
      <c r="H1395">
        <v>9</v>
      </c>
      <c r="I1395">
        <v>0</v>
      </c>
      <c r="J1395">
        <v>99</v>
      </c>
      <c r="K1395">
        <v>0</v>
      </c>
      <c r="L1395">
        <v>0</v>
      </c>
      <c r="M1395">
        <v>0</v>
      </c>
      <c r="N1395">
        <v>1</v>
      </c>
      <c r="O1395">
        <v>2</v>
      </c>
      <c r="P1395">
        <v>9</v>
      </c>
      <c r="Q1395">
        <v>0</v>
      </c>
      <c r="R1395">
        <v>6</v>
      </c>
      <c r="S1395">
        <v>9</v>
      </c>
      <c r="T1395">
        <v>2</v>
      </c>
      <c r="U1395">
        <v>0</v>
      </c>
      <c r="V1395">
        <v>4</v>
      </c>
      <c r="W1395">
        <v>4</v>
      </c>
      <c r="X1395">
        <v>4</v>
      </c>
      <c r="Y1395">
        <v>9</v>
      </c>
      <c r="Z1395">
        <v>4</v>
      </c>
      <c r="AA1395" t="s">
        <v>551</v>
      </c>
      <c r="AB1395" t="s">
        <v>387</v>
      </c>
      <c r="AC1395" t="s">
        <v>508</v>
      </c>
      <c r="AD1395" t="s">
        <v>509</v>
      </c>
    </row>
    <row r="1396" spans="1:30" x14ac:dyDescent="0.25">
      <c r="A1396" t="s">
        <v>1435</v>
      </c>
      <c r="B1396">
        <v>45047</v>
      </c>
      <c r="C1396">
        <v>45062</v>
      </c>
      <c r="D1396" t="s">
        <v>115</v>
      </c>
      <c r="E1396">
        <v>9522</v>
      </c>
      <c r="F1396">
        <v>298</v>
      </c>
      <c r="G1396">
        <v>2</v>
      </c>
      <c r="H1396">
        <v>13</v>
      </c>
      <c r="I1396">
        <v>2</v>
      </c>
      <c r="J1396">
        <v>86</v>
      </c>
      <c r="K1396">
        <v>2</v>
      </c>
      <c r="L1396">
        <v>0</v>
      </c>
      <c r="M1396">
        <v>0</v>
      </c>
      <c r="N1396">
        <v>1</v>
      </c>
      <c r="O1396">
        <v>10</v>
      </c>
      <c r="P1396">
        <v>10</v>
      </c>
      <c r="Q1396">
        <v>0</v>
      </c>
      <c r="R1396">
        <v>2</v>
      </c>
      <c r="S1396">
        <v>14</v>
      </c>
      <c r="T1396">
        <v>2</v>
      </c>
      <c r="U1396">
        <v>0</v>
      </c>
      <c r="V1396">
        <v>2</v>
      </c>
      <c r="W1396">
        <v>2</v>
      </c>
      <c r="X1396">
        <v>1</v>
      </c>
      <c r="Y1396">
        <v>14</v>
      </c>
      <c r="Z1396">
        <v>2</v>
      </c>
      <c r="AA1396" t="s">
        <v>116</v>
      </c>
      <c r="AB1396" t="s">
        <v>16</v>
      </c>
      <c r="AC1396" t="s">
        <v>90</v>
      </c>
      <c r="AD1396" t="s">
        <v>91</v>
      </c>
    </row>
    <row r="1397" spans="1:30" x14ac:dyDescent="0.25">
      <c r="A1397" t="s">
        <v>1435</v>
      </c>
      <c r="B1397">
        <v>45047</v>
      </c>
      <c r="C1397">
        <v>45062</v>
      </c>
      <c r="D1397" t="s">
        <v>406</v>
      </c>
      <c r="E1397">
        <v>7045</v>
      </c>
      <c r="F1397">
        <v>247</v>
      </c>
      <c r="G1397">
        <v>3</v>
      </c>
      <c r="H1397">
        <v>7</v>
      </c>
      <c r="I1397">
        <v>0</v>
      </c>
      <c r="J1397">
        <v>80</v>
      </c>
      <c r="K1397">
        <v>0</v>
      </c>
      <c r="L1397">
        <v>0</v>
      </c>
      <c r="M1397">
        <v>0</v>
      </c>
      <c r="N1397">
        <v>3</v>
      </c>
      <c r="O1397">
        <v>5</v>
      </c>
      <c r="P1397">
        <v>7</v>
      </c>
      <c r="Q1397">
        <v>1</v>
      </c>
      <c r="R1397">
        <v>4</v>
      </c>
      <c r="S1397">
        <v>7</v>
      </c>
      <c r="T1397">
        <v>4</v>
      </c>
      <c r="U1397">
        <v>0</v>
      </c>
      <c r="V1397">
        <v>4</v>
      </c>
      <c r="W1397">
        <v>4</v>
      </c>
      <c r="X1397">
        <v>4</v>
      </c>
      <c r="Y1397">
        <v>7</v>
      </c>
      <c r="Z1397">
        <v>4</v>
      </c>
      <c r="AA1397" t="s">
        <v>407</v>
      </c>
      <c r="AB1397" t="s">
        <v>387</v>
      </c>
      <c r="AC1397" t="s">
        <v>389</v>
      </c>
      <c r="AD1397" t="s">
        <v>390</v>
      </c>
    </row>
    <row r="1398" spans="1:30" x14ac:dyDescent="0.25">
      <c r="A1398" t="s">
        <v>1435</v>
      </c>
      <c r="B1398">
        <v>45047</v>
      </c>
      <c r="C1398">
        <v>45062</v>
      </c>
      <c r="D1398" t="s">
        <v>147</v>
      </c>
      <c r="E1398">
        <v>7137</v>
      </c>
      <c r="F1398">
        <v>302</v>
      </c>
      <c r="G1398">
        <v>0</v>
      </c>
      <c r="H1398">
        <v>7</v>
      </c>
      <c r="I1398">
        <v>0</v>
      </c>
      <c r="J1398">
        <v>148</v>
      </c>
      <c r="K1398">
        <v>0</v>
      </c>
      <c r="L1398">
        <v>0</v>
      </c>
      <c r="M1398">
        <v>0</v>
      </c>
      <c r="N1398">
        <v>3</v>
      </c>
      <c r="O1398">
        <v>6</v>
      </c>
      <c r="P1398">
        <v>7</v>
      </c>
      <c r="Q1398">
        <v>0</v>
      </c>
      <c r="R1398">
        <v>4</v>
      </c>
      <c r="S1398">
        <v>7</v>
      </c>
      <c r="T1398">
        <v>2</v>
      </c>
      <c r="U1398">
        <v>0</v>
      </c>
      <c r="V1398">
        <v>5</v>
      </c>
      <c r="W1398">
        <v>4</v>
      </c>
      <c r="X1398">
        <v>3</v>
      </c>
      <c r="Y1398">
        <v>7</v>
      </c>
      <c r="Z1398">
        <v>5</v>
      </c>
      <c r="AA1398" t="s">
        <v>148</v>
      </c>
      <c r="AB1398" t="s">
        <v>16</v>
      </c>
      <c r="AC1398" t="s">
        <v>127</v>
      </c>
      <c r="AD1398" t="s">
        <v>128</v>
      </c>
    </row>
    <row r="1399" spans="1:30" x14ac:dyDescent="0.25">
      <c r="A1399" t="s">
        <v>1435</v>
      </c>
      <c r="B1399">
        <v>45047</v>
      </c>
      <c r="C1399">
        <v>45062</v>
      </c>
      <c r="D1399" t="s">
        <v>110</v>
      </c>
      <c r="E1399">
        <v>4968</v>
      </c>
      <c r="F1399">
        <v>152</v>
      </c>
      <c r="G1399">
        <v>15</v>
      </c>
      <c r="H1399">
        <v>23</v>
      </c>
      <c r="I1399">
        <v>0</v>
      </c>
      <c r="J1399">
        <v>30</v>
      </c>
      <c r="K1399">
        <v>0</v>
      </c>
      <c r="L1399">
        <v>2</v>
      </c>
      <c r="M1399">
        <v>3</v>
      </c>
      <c r="N1399">
        <v>3</v>
      </c>
      <c r="O1399">
        <v>21</v>
      </c>
      <c r="P1399">
        <v>22</v>
      </c>
      <c r="Q1399">
        <v>0</v>
      </c>
      <c r="R1399">
        <v>16</v>
      </c>
      <c r="S1399">
        <v>24</v>
      </c>
      <c r="T1399">
        <v>4</v>
      </c>
      <c r="U1399">
        <v>0</v>
      </c>
      <c r="V1399">
        <v>5</v>
      </c>
      <c r="W1399">
        <v>5</v>
      </c>
      <c r="X1399">
        <v>5</v>
      </c>
      <c r="Y1399">
        <v>24</v>
      </c>
      <c r="Z1399">
        <v>5</v>
      </c>
      <c r="AA1399" t="s">
        <v>111</v>
      </c>
      <c r="AB1399" t="s">
        <v>16</v>
      </c>
      <c r="AC1399" t="s">
        <v>90</v>
      </c>
      <c r="AD1399" t="s">
        <v>91</v>
      </c>
    </row>
    <row r="1400" spans="1:30" x14ac:dyDescent="0.25">
      <c r="A1400" t="s">
        <v>1435</v>
      </c>
      <c r="B1400">
        <v>45047</v>
      </c>
      <c r="C1400">
        <v>45062</v>
      </c>
      <c r="D1400" t="s">
        <v>105</v>
      </c>
      <c r="E1400">
        <v>6142</v>
      </c>
      <c r="F1400">
        <v>246</v>
      </c>
      <c r="G1400">
        <v>7</v>
      </c>
      <c r="H1400">
        <v>14</v>
      </c>
      <c r="I1400">
        <v>0</v>
      </c>
      <c r="J1400">
        <v>94</v>
      </c>
      <c r="K1400">
        <v>0</v>
      </c>
      <c r="L1400">
        <v>0</v>
      </c>
      <c r="M1400">
        <v>3</v>
      </c>
      <c r="N1400">
        <v>3</v>
      </c>
      <c r="O1400">
        <v>3</v>
      </c>
      <c r="P1400">
        <v>14</v>
      </c>
      <c r="Q1400">
        <v>0</v>
      </c>
      <c r="R1400">
        <v>6</v>
      </c>
      <c r="S1400">
        <v>14</v>
      </c>
      <c r="T1400">
        <v>4</v>
      </c>
      <c r="U1400">
        <v>0</v>
      </c>
      <c r="V1400">
        <v>5</v>
      </c>
      <c r="W1400">
        <v>4</v>
      </c>
      <c r="X1400">
        <v>4</v>
      </c>
      <c r="Y1400">
        <v>14</v>
      </c>
      <c r="Z1400">
        <v>5</v>
      </c>
      <c r="AA1400" t="s">
        <v>106</v>
      </c>
      <c r="AB1400" t="s">
        <v>16</v>
      </c>
      <c r="AC1400" t="s">
        <v>90</v>
      </c>
      <c r="AD1400" t="s">
        <v>91</v>
      </c>
    </row>
    <row r="1401" spans="1:30" x14ac:dyDescent="0.25">
      <c r="A1401" t="s">
        <v>1435</v>
      </c>
      <c r="B1401">
        <v>45047</v>
      </c>
      <c r="C1401">
        <v>45062</v>
      </c>
      <c r="D1401" t="s">
        <v>100</v>
      </c>
      <c r="E1401">
        <v>3409</v>
      </c>
      <c r="F1401">
        <v>96</v>
      </c>
      <c r="G1401">
        <v>2</v>
      </c>
      <c r="H1401">
        <v>8</v>
      </c>
      <c r="I1401">
        <v>0</v>
      </c>
      <c r="J1401">
        <v>39</v>
      </c>
      <c r="K1401">
        <v>1</v>
      </c>
      <c r="L1401">
        <v>1</v>
      </c>
      <c r="M1401">
        <v>0</v>
      </c>
      <c r="N1401">
        <v>4</v>
      </c>
      <c r="O1401">
        <v>6</v>
      </c>
      <c r="P1401">
        <v>8</v>
      </c>
      <c r="Q1401">
        <v>0</v>
      </c>
      <c r="R1401">
        <v>5</v>
      </c>
      <c r="S1401">
        <v>8</v>
      </c>
      <c r="T1401">
        <v>6</v>
      </c>
      <c r="U1401">
        <v>0</v>
      </c>
      <c r="V1401">
        <v>6</v>
      </c>
      <c r="W1401">
        <v>6</v>
      </c>
      <c r="X1401">
        <v>5</v>
      </c>
      <c r="Y1401">
        <v>8</v>
      </c>
      <c r="Z1401">
        <v>6</v>
      </c>
      <c r="AA1401" t="s">
        <v>101</v>
      </c>
      <c r="AB1401" t="s">
        <v>16</v>
      </c>
      <c r="AC1401" t="s">
        <v>90</v>
      </c>
      <c r="AD1401" t="s">
        <v>91</v>
      </c>
    </row>
    <row r="1402" spans="1:30" x14ac:dyDescent="0.25">
      <c r="A1402" t="s">
        <v>1435</v>
      </c>
      <c r="B1402">
        <v>45047</v>
      </c>
      <c r="C1402">
        <v>45062</v>
      </c>
      <c r="D1402" t="s">
        <v>74</v>
      </c>
      <c r="E1402">
        <v>19857</v>
      </c>
      <c r="F1402">
        <v>661</v>
      </c>
      <c r="G1402">
        <v>0</v>
      </c>
      <c r="H1402">
        <v>19</v>
      </c>
      <c r="I1402">
        <v>0</v>
      </c>
      <c r="J1402">
        <v>188</v>
      </c>
      <c r="K1402">
        <v>7</v>
      </c>
      <c r="L1402">
        <v>1</v>
      </c>
      <c r="M1402">
        <v>0</v>
      </c>
      <c r="N1402">
        <v>8</v>
      </c>
      <c r="O1402">
        <v>1</v>
      </c>
      <c r="P1402">
        <v>19</v>
      </c>
      <c r="Q1402">
        <v>1</v>
      </c>
      <c r="R1402">
        <v>10</v>
      </c>
      <c r="S1402">
        <v>19</v>
      </c>
      <c r="T1402">
        <v>11</v>
      </c>
      <c r="U1402">
        <v>0</v>
      </c>
      <c r="V1402">
        <v>11</v>
      </c>
      <c r="W1402">
        <v>10</v>
      </c>
      <c r="X1402">
        <v>10</v>
      </c>
      <c r="Y1402">
        <v>19</v>
      </c>
      <c r="Z1402">
        <v>11</v>
      </c>
      <c r="AA1402" t="s">
        <v>1412</v>
      </c>
      <c r="AB1402" t="s">
        <v>16</v>
      </c>
      <c r="AC1402" t="s">
        <v>69</v>
      </c>
      <c r="AD1402" t="s">
        <v>1583</v>
      </c>
    </row>
    <row r="1403" spans="1:30" x14ac:dyDescent="0.25">
      <c r="A1403" t="s">
        <v>1435</v>
      </c>
      <c r="B1403">
        <v>45047</v>
      </c>
      <c r="C1403">
        <v>45062</v>
      </c>
      <c r="D1403" t="s">
        <v>481</v>
      </c>
      <c r="E1403">
        <v>3498</v>
      </c>
      <c r="F1403">
        <v>133</v>
      </c>
      <c r="G1403">
        <v>0</v>
      </c>
      <c r="H1403">
        <v>8</v>
      </c>
      <c r="I1403">
        <v>0</v>
      </c>
      <c r="J1403">
        <v>52</v>
      </c>
      <c r="K1403">
        <v>0</v>
      </c>
      <c r="L1403">
        <v>0</v>
      </c>
      <c r="M1403">
        <v>0</v>
      </c>
      <c r="N1403">
        <v>0</v>
      </c>
      <c r="O1403">
        <v>0</v>
      </c>
      <c r="P1403">
        <v>8</v>
      </c>
      <c r="Q1403">
        <v>0</v>
      </c>
      <c r="R1403">
        <v>4</v>
      </c>
      <c r="S1403">
        <v>8</v>
      </c>
      <c r="T1403">
        <v>0</v>
      </c>
      <c r="U1403">
        <v>0</v>
      </c>
      <c r="V1403">
        <v>3</v>
      </c>
      <c r="W1403">
        <v>4</v>
      </c>
      <c r="X1403">
        <v>4</v>
      </c>
      <c r="Y1403">
        <v>9</v>
      </c>
      <c r="Z1403">
        <v>4</v>
      </c>
      <c r="AA1403" t="s">
        <v>482</v>
      </c>
      <c r="AB1403" t="s">
        <v>387</v>
      </c>
      <c r="AC1403" t="s">
        <v>448</v>
      </c>
      <c r="AD1403" t="s">
        <v>449</v>
      </c>
    </row>
    <row r="1404" spans="1:30" x14ac:dyDescent="0.25">
      <c r="A1404" t="s">
        <v>1435</v>
      </c>
      <c r="B1404">
        <v>45047</v>
      </c>
      <c r="C1404">
        <v>45062</v>
      </c>
      <c r="D1404" t="s">
        <v>67</v>
      </c>
      <c r="E1404">
        <v>5676</v>
      </c>
      <c r="F1404">
        <v>139</v>
      </c>
      <c r="G1404">
        <v>0</v>
      </c>
      <c r="H1404">
        <v>2</v>
      </c>
      <c r="I1404">
        <v>0</v>
      </c>
      <c r="J1404">
        <v>36</v>
      </c>
      <c r="K1404">
        <v>0</v>
      </c>
      <c r="L1404">
        <v>0</v>
      </c>
      <c r="M1404">
        <v>0</v>
      </c>
      <c r="N1404">
        <v>0</v>
      </c>
      <c r="O1404">
        <v>1</v>
      </c>
      <c r="P1404">
        <v>2</v>
      </c>
      <c r="Q1404">
        <v>0</v>
      </c>
      <c r="R1404">
        <v>0</v>
      </c>
      <c r="S1404">
        <v>2</v>
      </c>
      <c r="T1404">
        <v>0</v>
      </c>
      <c r="U1404">
        <v>0</v>
      </c>
      <c r="V1404">
        <v>0</v>
      </c>
      <c r="W1404">
        <v>0</v>
      </c>
      <c r="X1404">
        <v>0</v>
      </c>
      <c r="Y1404">
        <v>2</v>
      </c>
      <c r="Z1404">
        <v>0</v>
      </c>
      <c r="AA1404" t="s">
        <v>68</v>
      </c>
      <c r="AB1404" t="s">
        <v>16</v>
      </c>
      <c r="AC1404" t="s">
        <v>69</v>
      </c>
      <c r="AD1404" t="s">
        <v>1583</v>
      </c>
    </row>
    <row r="1405" spans="1:30" x14ac:dyDescent="0.25">
      <c r="A1405" t="s">
        <v>1435</v>
      </c>
      <c r="B1405">
        <v>45047</v>
      </c>
      <c r="C1405">
        <v>45062</v>
      </c>
      <c r="D1405" t="s">
        <v>137</v>
      </c>
      <c r="E1405">
        <v>5243</v>
      </c>
      <c r="F1405">
        <v>208</v>
      </c>
      <c r="G1405">
        <v>0</v>
      </c>
      <c r="H1405">
        <v>1</v>
      </c>
      <c r="I1405">
        <v>0</v>
      </c>
      <c r="J1405">
        <v>81</v>
      </c>
      <c r="K1405">
        <v>0</v>
      </c>
      <c r="L1405">
        <v>0</v>
      </c>
      <c r="M1405">
        <v>0</v>
      </c>
      <c r="N1405">
        <v>0</v>
      </c>
      <c r="O1405">
        <v>0</v>
      </c>
      <c r="P1405">
        <v>1</v>
      </c>
      <c r="Q1405">
        <v>0</v>
      </c>
      <c r="R1405">
        <v>0</v>
      </c>
      <c r="S1405">
        <v>1</v>
      </c>
      <c r="T1405">
        <v>0</v>
      </c>
      <c r="U1405">
        <v>0</v>
      </c>
      <c r="V1405">
        <v>1</v>
      </c>
      <c r="W1405">
        <v>1</v>
      </c>
      <c r="X1405">
        <v>1</v>
      </c>
      <c r="Y1405">
        <v>1</v>
      </c>
      <c r="Z1405">
        <v>1</v>
      </c>
      <c r="AA1405" t="s">
        <v>138</v>
      </c>
      <c r="AB1405" t="s">
        <v>16</v>
      </c>
      <c r="AC1405" t="s">
        <v>127</v>
      </c>
      <c r="AD1405" t="s">
        <v>128</v>
      </c>
    </row>
    <row r="1406" spans="1:30" x14ac:dyDescent="0.25">
      <c r="A1406" t="s">
        <v>1435</v>
      </c>
      <c r="B1406">
        <v>45047</v>
      </c>
      <c r="C1406">
        <v>45062</v>
      </c>
      <c r="D1406" t="s">
        <v>412</v>
      </c>
      <c r="E1406">
        <v>4098</v>
      </c>
      <c r="F1406">
        <v>115</v>
      </c>
      <c r="G1406">
        <v>0</v>
      </c>
      <c r="H1406">
        <v>11</v>
      </c>
      <c r="I1406">
        <v>0</v>
      </c>
      <c r="J1406">
        <v>46</v>
      </c>
      <c r="K1406">
        <v>0</v>
      </c>
      <c r="L1406">
        <v>0</v>
      </c>
      <c r="M1406">
        <v>0</v>
      </c>
      <c r="N1406">
        <v>1</v>
      </c>
      <c r="O1406">
        <v>15</v>
      </c>
      <c r="P1406">
        <v>17</v>
      </c>
      <c r="Q1406">
        <v>5</v>
      </c>
      <c r="R1406">
        <v>6</v>
      </c>
      <c r="S1406">
        <v>16</v>
      </c>
      <c r="T1406">
        <v>1</v>
      </c>
      <c r="U1406">
        <v>1</v>
      </c>
      <c r="V1406">
        <v>1</v>
      </c>
      <c r="W1406">
        <v>1</v>
      </c>
      <c r="X1406">
        <v>1</v>
      </c>
      <c r="Y1406">
        <v>17</v>
      </c>
      <c r="Z1406">
        <v>1</v>
      </c>
      <c r="AA1406" t="s">
        <v>413</v>
      </c>
      <c r="AB1406" t="s">
        <v>387</v>
      </c>
      <c r="AC1406" t="s">
        <v>389</v>
      </c>
      <c r="AD1406" t="s">
        <v>390</v>
      </c>
    </row>
    <row r="1407" spans="1:30" x14ac:dyDescent="0.25">
      <c r="A1407" t="s">
        <v>1435</v>
      </c>
      <c r="B1407">
        <v>45047</v>
      </c>
      <c r="C1407">
        <v>45062</v>
      </c>
      <c r="D1407" t="s">
        <v>142</v>
      </c>
      <c r="E1407">
        <v>9873</v>
      </c>
      <c r="F1407">
        <v>382</v>
      </c>
      <c r="G1407">
        <v>0</v>
      </c>
      <c r="H1407">
        <v>14</v>
      </c>
      <c r="I1407">
        <v>0</v>
      </c>
      <c r="J1407">
        <v>152</v>
      </c>
      <c r="K1407">
        <v>1</v>
      </c>
      <c r="L1407">
        <v>1</v>
      </c>
      <c r="M1407">
        <v>0</v>
      </c>
      <c r="N1407">
        <v>3</v>
      </c>
      <c r="O1407">
        <v>9</v>
      </c>
      <c r="P1407">
        <v>14</v>
      </c>
      <c r="Q1407">
        <v>0</v>
      </c>
      <c r="R1407">
        <v>9</v>
      </c>
      <c r="S1407">
        <v>14</v>
      </c>
      <c r="T1407">
        <v>4</v>
      </c>
      <c r="U1407">
        <v>0</v>
      </c>
      <c r="V1407">
        <v>6</v>
      </c>
      <c r="W1407">
        <v>7</v>
      </c>
      <c r="X1407">
        <v>6</v>
      </c>
      <c r="Y1407">
        <v>14</v>
      </c>
      <c r="Z1407">
        <v>8</v>
      </c>
      <c r="AA1407" t="s">
        <v>143</v>
      </c>
      <c r="AB1407" t="s">
        <v>16</v>
      </c>
      <c r="AC1407" t="s">
        <v>127</v>
      </c>
      <c r="AD1407" t="s">
        <v>128</v>
      </c>
    </row>
    <row r="1408" spans="1:30" x14ac:dyDescent="0.25">
      <c r="A1408" t="s">
        <v>1435</v>
      </c>
      <c r="B1408">
        <v>45047</v>
      </c>
      <c r="C1408">
        <v>45062</v>
      </c>
      <c r="D1408" t="s">
        <v>555</v>
      </c>
      <c r="E1408">
        <v>5350</v>
      </c>
      <c r="F1408">
        <v>237</v>
      </c>
      <c r="G1408">
        <v>3</v>
      </c>
      <c r="H1408">
        <v>6</v>
      </c>
      <c r="I1408">
        <v>0</v>
      </c>
      <c r="J1408">
        <v>73</v>
      </c>
      <c r="K1408">
        <v>1</v>
      </c>
      <c r="L1408">
        <v>0</v>
      </c>
      <c r="M1408">
        <v>3</v>
      </c>
      <c r="N1408">
        <v>2</v>
      </c>
      <c r="O1408">
        <v>3</v>
      </c>
      <c r="P1408">
        <v>10</v>
      </c>
      <c r="Q1408">
        <v>0</v>
      </c>
      <c r="R1408">
        <v>8</v>
      </c>
      <c r="S1408">
        <v>10</v>
      </c>
      <c r="T1408">
        <v>5</v>
      </c>
      <c r="U1408">
        <v>0</v>
      </c>
      <c r="V1408">
        <v>4</v>
      </c>
      <c r="W1408">
        <v>5</v>
      </c>
      <c r="X1408">
        <v>5</v>
      </c>
      <c r="Y1408">
        <v>10</v>
      </c>
      <c r="Z1408">
        <v>5</v>
      </c>
      <c r="AA1408" t="s">
        <v>1450</v>
      </c>
      <c r="AB1408" t="s">
        <v>387</v>
      </c>
      <c r="AC1408" t="s">
        <v>508</v>
      </c>
      <c r="AD1408" t="s">
        <v>509</v>
      </c>
    </row>
    <row r="1409" spans="1:30" x14ac:dyDescent="0.25">
      <c r="A1409" t="s">
        <v>1435</v>
      </c>
      <c r="B1409">
        <v>45047</v>
      </c>
      <c r="C1409">
        <v>45062</v>
      </c>
      <c r="D1409" t="s">
        <v>515</v>
      </c>
      <c r="E1409">
        <v>4704</v>
      </c>
      <c r="F1409">
        <v>218</v>
      </c>
      <c r="G1409">
        <v>7</v>
      </c>
      <c r="H1409">
        <v>8</v>
      </c>
      <c r="I1409">
        <v>0</v>
      </c>
      <c r="J1409">
        <v>103</v>
      </c>
      <c r="K1409">
        <v>1</v>
      </c>
      <c r="L1409">
        <v>0</v>
      </c>
      <c r="M1409">
        <v>3</v>
      </c>
      <c r="N1409">
        <v>2</v>
      </c>
      <c r="O1409">
        <v>0</v>
      </c>
      <c r="P1409">
        <v>8</v>
      </c>
      <c r="Q1409">
        <v>0</v>
      </c>
      <c r="R1409">
        <v>4</v>
      </c>
      <c r="S1409">
        <v>8</v>
      </c>
      <c r="T1409">
        <v>4</v>
      </c>
      <c r="U1409">
        <v>0</v>
      </c>
      <c r="V1409">
        <v>5</v>
      </c>
      <c r="W1409">
        <v>5</v>
      </c>
      <c r="X1409">
        <v>5</v>
      </c>
      <c r="Y1409">
        <v>8</v>
      </c>
      <c r="Z1409">
        <v>5</v>
      </c>
      <c r="AA1409" t="s">
        <v>1598</v>
      </c>
      <c r="AB1409" t="s">
        <v>387</v>
      </c>
      <c r="AC1409" t="s">
        <v>508</v>
      </c>
      <c r="AD1409" t="s">
        <v>509</v>
      </c>
    </row>
    <row r="1410" spans="1:30" x14ac:dyDescent="0.25">
      <c r="A1410" t="s">
        <v>1435</v>
      </c>
      <c r="B1410">
        <v>45047</v>
      </c>
      <c r="C1410">
        <v>45062</v>
      </c>
      <c r="D1410" t="s">
        <v>501</v>
      </c>
      <c r="E1410">
        <v>2886</v>
      </c>
      <c r="F1410">
        <v>125</v>
      </c>
      <c r="G1410">
        <v>4</v>
      </c>
      <c r="H1410">
        <v>5</v>
      </c>
      <c r="I1410">
        <v>0</v>
      </c>
      <c r="J1410">
        <v>44</v>
      </c>
      <c r="K1410">
        <v>1</v>
      </c>
      <c r="L1410">
        <v>0</v>
      </c>
      <c r="M1410">
        <v>1</v>
      </c>
      <c r="N1410">
        <v>1</v>
      </c>
      <c r="O1410">
        <v>3</v>
      </c>
      <c r="P1410">
        <v>6</v>
      </c>
      <c r="Q1410">
        <v>0</v>
      </c>
      <c r="R1410">
        <v>6</v>
      </c>
      <c r="S1410">
        <v>6</v>
      </c>
      <c r="T1410">
        <v>1</v>
      </c>
      <c r="U1410">
        <v>0</v>
      </c>
      <c r="V1410">
        <v>1</v>
      </c>
      <c r="W1410">
        <v>2</v>
      </c>
      <c r="X1410">
        <v>2</v>
      </c>
      <c r="Y1410">
        <v>6</v>
      </c>
      <c r="Z1410">
        <v>2</v>
      </c>
      <c r="AA1410" t="s">
        <v>502</v>
      </c>
      <c r="AB1410" t="s">
        <v>387</v>
      </c>
      <c r="AC1410" t="s">
        <v>448</v>
      </c>
      <c r="AD1410" t="s">
        <v>449</v>
      </c>
    </row>
    <row r="1411" spans="1:30" x14ac:dyDescent="0.25">
      <c r="A1411" t="s">
        <v>1435</v>
      </c>
      <c r="B1411">
        <v>45047</v>
      </c>
      <c r="C1411">
        <v>45062</v>
      </c>
      <c r="D1411" t="s">
        <v>571</v>
      </c>
      <c r="E1411">
        <v>3235</v>
      </c>
      <c r="F1411">
        <v>150</v>
      </c>
      <c r="G1411">
        <v>0</v>
      </c>
      <c r="H1411">
        <v>1</v>
      </c>
      <c r="I1411">
        <v>0</v>
      </c>
      <c r="J1411">
        <v>44</v>
      </c>
      <c r="K1411">
        <v>0</v>
      </c>
      <c r="L1411">
        <v>0</v>
      </c>
      <c r="M1411">
        <v>0</v>
      </c>
      <c r="N1411">
        <v>0</v>
      </c>
      <c r="O1411">
        <v>0</v>
      </c>
      <c r="P1411">
        <v>1</v>
      </c>
      <c r="Q1411">
        <v>0</v>
      </c>
      <c r="R1411">
        <v>0</v>
      </c>
      <c r="S1411">
        <v>1</v>
      </c>
      <c r="T1411">
        <v>0</v>
      </c>
      <c r="U1411">
        <v>0</v>
      </c>
      <c r="V1411">
        <v>1</v>
      </c>
      <c r="W1411">
        <v>1</v>
      </c>
      <c r="X1411">
        <v>1</v>
      </c>
      <c r="Y1411">
        <v>1</v>
      </c>
      <c r="Z1411">
        <v>1</v>
      </c>
      <c r="AA1411" t="s">
        <v>572</v>
      </c>
      <c r="AB1411" t="s">
        <v>387</v>
      </c>
      <c r="AC1411" t="s">
        <v>508</v>
      </c>
      <c r="AD1411" t="s">
        <v>509</v>
      </c>
    </row>
    <row r="1412" spans="1:30" x14ac:dyDescent="0.25">
      <c r="A1412" t="s">
        <v>1435</v>
      </c>
      <c r="B1412">
        <v>45047</v>
      </c>
      <c r="C1412">
        <v>45062</v>
      </c>
      <c r="D1412" t="s">
        <v>513</v>
      </c>
      <c r="E1412">
        <v>10422</v>
      </c>
      <c r="F1412">
        <v>455</v>
      </c>
      <c r="G1412">
        <v>1</v>
      </c>
      <c r="H1412">
        <v>7</v>
      </c>
      <c r="I1412">
        <v>0</v>
      </c>
      <c r="J1412">
        <v>121</v>
      </c>
      <c r="K1412">
        <v>3</v>
      </c>
      <c r="L1412">
        <v>0</v>
      </c>
      <c r="M1412">
        <v>0</v>
      </c>
      <c r="N1412">
        <v>3</v>
      </c>
      <c r="O1412">
        <v>5</v>
      </c>
      <c r="P1412">
        <v>7</v>
      </c>
      <c r="Q1412">
        <v>0</v>
      </c>
      <c r="R1412">
        <v>2</v>
      </c>
      <c r="S1412">
        <v>7</v>
      </c>
      <c r="T1412">
        <v>4</v>
      </c>
      <c r="U1412">
        <v>0</v>
      </c>
      <c r="V1412">
        <v>4</v>
      </c>
      <c r="W1412">
        <v>4</v>
      </c>
      <c r="X1412">
        <v>4</v>
      </c>
      <c r="Y1412">
        <v>7</v>
      </c>
      <c r="Z1412">
        <v>4</v>
      </c>
      <c r="AA1412" t="s">
        <v>514</v>
      </c>
      <c r="AB1412" t="s">
        <v>387</v>
      </c>
      <c r="AC1412" t="s">
        <v>508</v>
      </c>
      <c r="AD1412" t="s">
        <v>509</v>
      </c>
    </row>
    <row r="1413" spans="1:30" x14ac:dyDescent="0.25">
      <c r="A1413" t="s">
        <v>1435</v>
      </c>
      <c r="B1413">
        <v>45047</v>
      </c>
      <c r="C1413">
        <v>45062</v>
      </c>
      <c r="D1413" t="s">
        <v>166</v>
      </c>
      <c r="E1413">
        <v>5543</v>
      </c>
      <c r="F1413">
        <v>167</v>
      </c>
      <c r="G1413">
        <v>0</v>
      </c>
      <c r="H1413">
        <v>3</v>
      </c>
      <c r="I1413">
        <v>0</v>
      </c>
      <c r="J1413">
        <v>76</v>
      </c>
      <c r="K1413">
        <v>0</v>
      </c>
      <c r="L1413">
        <v>1</v>
      </c>
      <c r="M1413">
        <v>0</v>
      </c>
      <c r="N1413">
        <v>2</v>
      </c>
      <c r="O1413">
        <v>0</v>
      </c>
      <c r="P1413">
        <v>3</v>
      </c>
      <c r="Q1413">
        <v>0</v>
      </c>
      <c r="R1413">
        <v>1</v>
      </c>
      <c r="S1413">
        <v>3</v>
      </c>
      <c r="T1413">
        <v>2</v>
      </c>
      <c r="U1413">
        <v>0</v>
      </c>
      <c r="V1413">
        <v>3</v>
      </c>
      <c r="W1413">
        <v>3</v>
      </c>
      <c r="X1413">
        <v>3</v>
      </c>
      <c r="Y1413">
        <v>3</v>
      </c>
      <c r="Z1413">
        <v>3</v>
      </c>
      <c r="AA1413" t="s">
        <v>167</v>
      </c>
      <c r="AB1413" t="s">
        <v>16</v>
      </c>
      <c r="AC1413" t="s">
        <v>168</v>
      </c>
      <c r="AD1413" t="s">
        <v>1473</v>
      </c>
    </row>
    <row r="1414" spans="1:30" x14ac:dyDescent="0.25">
      <c r="A1414" t="s">
        <v>1435</v>
      </c>
      <c r="B1414">
        <v>45078</v>
      </c>
      <c r="C1414">
        <v>45085</v>
      </c>
      <c r="D1414" t="s">
        <v>940</v>
      </c>
      <c r="E1414">
        <v>9966</v>
      </c>
      <c r="F1414">
        <v>452</v>
      </c>
      <c r="G1414">
        <v>0</v>
      </c>
      <c r="H1414">
        <v>25</v>
      </c>
      <c r="I1414">
        <v>0</v>
      </c>
      <c r="J1414">
        <v>88</v>
      </c>
      <c r="K1414">
        <v>0</v>
      </c>
      <c r="L1414">
        <v>0</v>
      </c>
      <c r="M1414">
        <v>0</v>
      </c>
      <c r="N1414">
        <v>2</v>
      </c>
      <c r="O1414">
        <v>2</v>
      </c>
      <c r="P1414">
        <v>26</v>
      </c>
      <c r="Q1414">
        <v>0</v>
      </c>
      <c r="R1414">
        <v>7</v>
      </c>
      <c r="S1414">
        <v>26</v>
      </c>
      <c r="T1414">
        <v>2</v>
      </c>
      <c r="U1414">
        <v>0</v>
      </c>
      <c r="V1414">
        <v>3</v>
      </c>
      <c r="W1414">
        <v>3</v>
      </c>
      <c r="X1414">
        <v>2</v>
      </c>
      <c r="Y1414">
        <v>27</v>
      </c>
      <c r="Z1414">
        <v>3</v>
      </c>
      <c r="AA1414" t="s">
        <v>941</v>
      </c>
      <c r="AB1414" t="s">
        <v>803</v>
      </c>
      <c r="AC1414" t="s">
        <v>942</v>
      </c>
      <c r="AD1414" t="s">
        <v>943</v>
      </c>
    </row>
    <row r="1415" spans="1:30" x14ac:dyDescent="0.25">
      <c r="A1415" t="s">
        <v>1435</v>
      </c>
      <c r="B1415">
        <v>45078</v>
      </c>
      <c r="C1415">
        <v>45085</v>
      </c>
      <c r="D1415" t="s">
        <v>930</v>
      </c>
      <c r="E1415">
        <v>10728</v>
      </c>
      <c r="F1415">
        <v>391</v>
      </c>
      <c r="G1415">
        <v>5</v>
      </c>
      <c r="H1415">
        <v>36</v>
      </c>
      <c r="I1415">
        <v>0</v>
      </c>
      <c r="J1415">
        <v>50</v>
      </c>
      <c r="K1415">
        <v>0</v>
      </c>
      <c r="L1415">
        <v>0</v>
      </c>
      <c r="M1415">
        <v>0</v>
      </c>
      <c r="N1415">
        <v>1</v>
      </c>
      <c r="O1415">
        <v>32</v>
      </c>
      <c r="P1415">
        <v>35</v>
      </c>
      <c r="Q1415">
        <v>0</v>
      </c>
      <c r="R1415">
        <v>11</v>
      </c>
      <c r="S1415">
        <v>36</v>
      </c>
      <c r="T1415">
        <v>1</v>
      </c>
      <c r="U1415">
        <v>0</v>
      </c>
      <c r="V1415">
        <v>1</v>
      </c>
      <c r="W1415">
        <v>1</v>
      </c>
      <c r="X1415">
        <v>1</v>
      </c>
      <c r="Y1415">
        <v>36</v>
      </c>
      <c r="Z1415">
        <v>1</v>
      </c>
      <c r="AA1415" t="s">
        <v>931</v>
      </c>
      <c r="AB1415" t="s">
        <v>803</v>
      </c>
      <c r="AC1415" t="s">
        <v>897</v>
      </c>
      <c r="AD1415" t="s">
        <v>898</v>
      </c>
    </row>
    <row r="1416" spans="1:30" x14ac:dyDescent="0.25">
      <c r="A1416" t="s">
        <v>1435</v>
      </c>
      <c r="B1416">
        <v>45078</v>
      </c>
      <c r="C1416">
        <v>45085</v>
      </c>
      <c r="D1416" t="s">
        <v>948</v>
      </c>
      <c r="E1416">
        <v>9290</v>
      </c>
      <c r="F1416">
        <v>432</v>
      </c>
      <c r="G1416">
        <v>0</v>
      </c>
      <c r="H1416">
        <v>18</v>
      </c>
      <c r="I1416">
        <v>0</v>
      </c>
      <c r="J1416">
        <v>101</v>
      </c>
      <c r="K1416">
        <v>0</v>
      </c>
      <c r="L1416">
        <v>0</v>
      </c>
      <c r="M1416">
        <v>0</v>
      </c>
      <c r="N1416">
        <v>2</v>
      </c>
      <c r="O1416">
        <v>6</v>
      </c>
      <c r="P1416">
        <v>28</v>
      </c>
      <c r="Q1416">
        <v>0</v>
      </c>
      <c r="R1416">
        <v>11</v>
      </c>
      <c r="S1416">
        <v>27</v>
      </c>
      <c r="T1416">
        <v>2</v>
      </c>
      <c r="U1416">
        <v>0</v>
      </c>
      <c r="V1416">
        <v>6</v>
      </c>
      <c r="W1416">
        <v>4</v>
      </c>
      <c r="X1416">
        <v>6</v>
      </c>
      <c r="Y1416">
        <v>29</v>
      </c>
      <c r="Z1416">
        <v>6</v>
      </c>
      <c r="AA1416" t="s">
        <v>949</v>
      </c>
      <c r="AB1416" t="s">
        <v>803</v>
      </c>
      <c r="AC1416" t="s">
        <v>942</v>
      </c>
      <c r="AD1416" t="s">
        <v>943</v>
      </c>
    </row>
    <row r="1417" spans="1:30" x14ac:dyDescent="0.25">
      <c r="A1417" t="s">
        <v>1435</v>
      </c>
      <c r="B1417">
        <v>45078</v>
      </c>
      <c r="C1417">
        <v>45085</v>
      </c>
      <c r="D1417" t="s">
        <v>991</v>
      </c>
      <c r="E1417">
        <v>9493</v>
      </c>
      <c r="F1417">
        <v>468</v>
      </c>
      <c r="G1417">
        <v>1</v>
      </c>
      <c r="H1417">
        <v>82</v>
      </c>
      <c r="I1417">
        <v>0</v>
      </c>
      <c r="J1417">
        <v>108</v>
      </c>
      <c r="K1417">
        <v>0</v>
      </c>
      <c r="L1417">
        <v>0</v>
      </c>
      <c r="M1417">
        <v>0</v>
      </c>
      <c r="N1417">
        <v>1</v>
      </c>
      <c r="O1417">
        <v>7</v>
      </c>
      <c r="P1417">
        <v>82</v>
      </c>
      <c r="Q1417">
        <v>0</v>
      </c>
      <c r="R1417">
        <v>40</v>
      </c>
      <c r="S1417">
        <v>79</v>
      </c>
      <c r="T1417">
        <v>1</v>
      </c>
      <c r="U1417">
        <v>0</v>
      </c>
      <c r="V1417">
        <v>1</v>
      </c>
      <c r="W1417">
        <v>1</v>
      </c>
      <c r="X1417">
        <v>1</v>
      </c>
      <c r="Y1417">
        <v>83</v>
      </c>
      <c r="Z1417">
        <v>1</v>
      </c>
      <c r="AA1417" t="s">
        <v>992</v>
      </c>
      <c r="AB1417" t="s">
        <v>803</v>
      </c>
      <c r="AC1417" t="s">
        <v>942</v>
      </c>
      <c r="AD1417" t="s">
        <v>943</v>
      </c>
    </row>
    <row r="1418" spans="1:30" x14ac:dyDescent="0.25">
      <c r="A1418" t="s">
        <v>1435</v>
      </c>
      <c r="B1418">
        <v>45078</v>
      </c>
      <c r="C1418">
        <v>45085</v>
      </c>
      <c r="D1418" t="s">
        <v>968</v>
      </c>
      <c r="E1418">
        <v>5874</v>
      </c>
      <c r="F1418">
        <v>299</v>
      </c>
      <c r="G1418">
        <v>3</v>
      </c>
      <c r="H1418">
        <v>5</v>
      </c>
      <c r="I1418">
        <v>0</v>
      </c>
      <c r="J1418">
        <v>45</v>
      </c>
      <c r="K1418">
        <v>1</v>
      </c>
      <c r="L1418">
        <v>0</v>
      </c>
      <c r="M1418">
        <v>1</v>
      </c>
      <c r="N1418">
        <v>1</v>
      </c>
      <c r="O1418">
        <v>4</v>
      </c>
      <c r="P1418">
        <v>6</v>
      </c>
      <c r="Q1418">
        <v>0</v>
      </c>
      <c r="R1418">
        <v>5</v>
      </c>
      <c r="S1418">
        <v>6</v>
      </c>
      <c r="T1418">
        <v>1</v>
      </c>
      <c r="U1418">
        <v>0</v>
      </c>
      <c r="V1418">
        <v>1</v>
      </c>
      <c r="W1418">
        <v>1</v>
      </c>
      <c r="X1418">
        <v>1</v>
      </c>
      <c r="Y1418">
        <v>6</v>
      </c>
      <c r="Z1418">
        <v>1</v>
      </c>
      <c r="AA1418" t="s">
        <v>969</v>
      </c>
      <c r="AB1418" t="s">
        <v>803</v>
      </c>
      <c r="AC1418" t="s">
        <v>942</v>
      </c>
      <c r="AD1418" t="s">
        <v>943</v>
      </c>
    </row>
    <row r="1419" spans="1:30" x14ac:dyDescent="0.25">
      <c r="A1419" t="s">
        <v>1435</v>
      </c>
      <c r="B1419">
        <v>45078</v>
      </c>
      <c r="C1419">
        <v>45085</v>
      </c>
      <c r="D1419" t="s">
        <v>996</v>
      </c>
      <c r="E1419">
        <v>14662</v>
      </c>
      <c r="F1419">
        <v>538</v>
      </c>
      <c r="G1419">
        <v>0</v>
      </c>
      <c r="H1419">
        <v>49</v>
      </c>
      <c r="I1419">
        <v>0</v>
      </c>
      <c r="J1419">
        <v>145</v>
      </c>
      <c r="K1419">
        <v>3</v>
      </c>
      <c r="L1419">
        <v>4</v>
      </c>
      <c r="M1419">
        <v>0</v>
      </c>
      <c r="N1419">
        <v>9</v>
      </c>
      <c r="O1419">
        <v>41</v>
      </c>
      <c r="P1419">
        <v>50</v>
      </c>
      <c r="Q1419">
        <v>8</v>
      </c>
      <c r="R1419">
        <v>16</v>
      </c>
      <c r="S1419">
        <v>48</v>
      </c>
      <c r="T1419">
        <v>9</v>
      </c>
      <c r="U1419">
        <v>7</v>
      </c>
      <c r="V1419">
        <v>9</v>
      </c>
      <c r="W1419">
        <v>7</v>
      </c>
      <c r="X1419">
        <v>9</v>
      </c>
      <c r="Y1419">
        <v>50</v>
      </c>
      <c r="Z1419">
        <v>9</v>
      </c>
      <c r="AA1419" t="s">
        <v>997</v>
      </c>
      <c r="AB1419" t="s">
        <v>803</v>
      </c>
      <c r="AC1419" t="s">
        <v>998</v>
      </c>
      <c r="AD1419" t="s">
        <v>999</v>
      </c>
    </row>
    <row r="1420" spans="1:30" x14ac:dyDescent="0.25">
      <c r="A1420" t="s">
        <v>1435</v>
      </c>
      <c r="B1420">
        <v>45078</v>
      </c>
      <c r="C1420">
        <v>45085</v>
      </c>
      <c r="D1420" t="s">
        <v>924</v>
      </c>
      <c r="E1420">
        <v>6318</v>
      </c>
      <c r="F1420">
        <v>231</v>
      </c>
      <c r="G1420">
        <v>0</v>
      </c>
      <c r="H1420">
        <v>6</v>
      </c>
      <c r="I1420">
        <v>0</v>
      </c>
      <c r="J1420">
        <v>48</v>
      </c>
      <c r="K1420">
        <v>0</v>
      </c>
      <c r="L1420">
        <v>0</v>
      </c>
      <c r="M1420">
        <v>0</v>
      </c>
      <c r="N1420">
        <v>0</v>
      </c>
      <c r="O1420">
        <v>2</v>
      </c>
      <c r="P1420">
        <v>6</v>
      </c>
      <c r="Q1420">
        <v>0</v>
      </c>
      <c r="R1420">
        <v>4</v>
      </c>
      <c r="S1420">
        <v>5</v>
      </c>
      <c r="T1420">
        <v>0</v>
      </c>
      <c r="U1420">
        <v>0</v>
      </c>
      <c r="V1420">
        <v>1</v>
      </c>
      <c r="W1420">
        <v>1</v>
      </c>
      <c r="X1420">
        <v>1</v>
      </c>
      <c r="Y1420">
        <v>6</v>
      </c>
      <c r="Z1420">
        <v>1</v>
      </c>
      <c r="AA1420" t="s">
        <v>925</v>
      </c>
      <c r="AB1420" t="s">
        <v>803</v>
      </c>
      <c r="AC1420" t="s">
        <v>897</v>
      </c>
      <c r="AD1420" t="s">
        <v>898</v>
      </c>
    </row>
    <row r="1421" spans="1:30" x14ac:dyDescent="0.25">
      <c r="A1421" t="s">
        <v>1435</v>
      </c>
      <c r="B1421">
        <v>45078</v>
      </c>
      <c r="C1421">
        <v>45085</v>
      </c>
      <c r="D1421" t="s">
        <v>903</v>
      </c>
      <c r="E1421">
        <v>15853</v>
      </c>
      <c r="F1421">
        <v>577</v>
      </c>
      <c r="G1421">
        <v>0</v>
      </c>
      <c r="H1421">
        <v>80</v>
      </c>
      <c r="I1421">
        <v>0</v>
      </c>
      <c r="J1421">
        <v>74</v>
      </c>
      <c r="K1421">
        <v>0</v>
      </c>
      <c r="L1421">
        <v>0</v>
      </c>
      <c r="M1421">
        <v>0</v>
      </c>
      <c r="N1421">
        <v>9</v>
      </c>
      <c r="O1421">
        <v>18</v>
      </c>
      <c r="P1421">
        <v>80</v>
      </c>
      <c r="Q1421">
        <v>0</v>
      </c>
      <c r="R1421">
        <v>38</v>
      </c>
      <c r="S1421">
        <v>85</v>
      </c>
      <c r="T1421">
        <v>8</v>
      </c>
      <c r="U1421">
        <v>0</v>
      </c>
      <c r="V1421">
        <v>9</v>
      </c>
      <c r="W1421">
        <v>11</v>
      </c>
      <c r="X1421">
        <v>10</v>
      </c>
      <c r="Y1421">
        <v>86</v>
      </c>
      <c r="Z1421">
        <v>11</v>
      </c>
      <c r="AA1421" t="s">
        <v>904</v>
      </c>
      <c r="AB1421" t="s">
        <v>803</v>
      </c>
      <c r="AC1421" t="s">
        <v>1451</v>
      </c>
      <c r="AD1421" t="s">
        <v>1452</v>
      </c>
    </row>
    <row r="1422" spans="1:30" x14ac:dyDescent="0.25">
      <c r="A1422" t="s">
        <v>1435</v>
      </c>
      <c r="B1422">
        <v>45078</v>
      </c>
      <c r="C1422">
        <v>45085</v>
      </c>
      <c r="D1422" t="s">
        <v>973</v>
      </c>
      <c r="E1422">
        <v>4772</v>
      </c>
      <c r="F1422">
        <v>236</v>
      </c>
      <c r="G1422">
        <v>0</v>
      </c>
      <c r="H1422">
        <v>15</v>
      </c>
      <c r="I1422">
        <v>0</v>
      </c>
      <c r="J1422">
        <v>39</v>
      </c>
      <c r="K1422">
        <v>0</v>
      </c>
      <c r="L1422">
        <v>0</v>
      </c>
      <c r="M1422">
        <v>0</v>
      </c>
      <c r="N1422">
        <v>0</v>
      </c>
      <c r="O1422">
        <v>3</v>
      </c>
      <c r="P1422">
        <v>14</v>
      </c>
      <c r="Q1422">
        <v>0</v>
      </c>
      <c r="R1422">
        <v>7</v>
      </c>
      <c r="S1422">
        <v>15</v>
      </c>
      <c r="T1422">
        <v>1</v>
      </c>
      <c r="U1422">
        <v>0</v>
      </c>
      <c r="V1422">
        <v>1</v>
      </c>
      <c r="W1422">
        <v>0</v>
      </c>
      <c r="X1422">
        <v>1</v>
      </c>
      <c r="Y1422">
        <v>15</v>
      </c>
      <c r="Z1422">
        <v>1</v>
      </c>
      <c r="AA1422" t="s">
        <v>974</v>
      </c>
      <c r="AB1422" t="s">
        <v>803</v>
      </c>
      <c r="AC1422" t="s">
        <v>942</v>
      </c>
      <c r="AD1422" t="s">
        <v>943</v>
      </c>
    </row>
    <row r="1423" spans="1:30" x14ac:dyDescent="0.25">
      <c r="A1423" t="s">
        <v>1435</v>
      </c>
      <c r="B1423">
        <v>45078</v>
      </c>
      <c r="C1423">
        <v>45085</v>
      </c>
      <c r="D1423" t="s">
        <v>959</v>
      </c>
      <c r="E1423">
        <v>7915</v>
      </c>
      <c r="F1423">
        <v>331</v>
      </c>
      <c r="G1423">
        <v>0</v>
      </c>
      <c r="H1423">
        <v>21</v>
      </c>
      <c r="I1423">
        <v>0</v>
      </c>
      <c r="J1423">
        <v>66</v>
      </c>
      <c r="K1423">
        <v>1</v>
      </c>
      <c r="L1423">
        <v>1</v>
      </c>
      <c r="M1423">
        <v>0</v>
      </c>
      <c r="N1423">
        <v>5</v>
      </c>
      <c r="O1423">
        <v>2</v>
      </c>
      <c r="P1423">
        <v>22</v>
      </c>
      <c r="Q1423">
        <v>0</v>
      </c>
      <c r="R1423">
        <v>13</v>
      </c>
      <c r="S1423">
        <v>21</v>
      </c>
      <c r="T1423">
        <v>5</v>
      </c>
      <c r="U1423">
        <v>0</v>
      </c>
      <c r="V1423">
        <v>6</v>
      </c>
      <c r="W1423">
        <v>6</v>
      </c>
      <c r="X1423">
        <v>6</v>
      </c>
      <c r="Y1423">
        <v>24</v>
      </c>
      <c r="Z1423">
        <v>6</v>
      </c>
      <c r="AA1423" t="s">
        <v>960</v>
      </c>
      <c r="AB1423" t="s">
        <v>803</v>
      </c>
      <c r="AC1423" t="s">
        <v>942</v>
      </c>
      <c r="AD1423" t="s">
        <v>943</v>
      </c>
    </row>
    <row r="1424" spans="1:30" x14ac:dyDescent="0.25">
      <c r="A1424" t="s">
        <v>1435</v>
      </c>
      <c r="B1424">
        <v>45078</v>
      </c>
      <c r="C1424">
        <v>45085</v>
      </c>
      <c r="D1424" t="s">
        <v>157</v>
      </c>
      <c r="E1424">
        <v>5692</v>
      </c>
      <c r="F1424">
        <v>145</v>
      </c>
      <c r="G1424">
        <v>0</v>
      </c>
      <c r="H1424">
        <v>7</v>
      </c>
      <c r="I1424">
        <v>0</v>
      </c>
      <c r="J1424">
        <v>56</v>
      </c>
      <c r="K1424">
        <v>0</v>
      </c>
      <c r="L1424">
        <v>0</v>
      </c>
      <c r="M1424">
        <v>0</v>
      </c>
      <c r="N1424">
        <v>0</v>
      </c>
      <c r="O1424">
        <v>2</v>
      </c>
      <c r="P1424">
        <v>8</v>
      </c>
      <c r="Q1424">
        <v>0</v>
      </c>
      <c r="R1424">
        <v>0</v>
      </c>
      <c r="S1424">
        <v>7</v>
      </c>
      <c r="T1424">
        <v>1</v>
      </c>
      <c r="U1424">
        <v>0</v>
      </c>
      <c r="V1424">
        <v>2</v>
      </c>
      <c r="W1424">
        <v>3</v>
      </c>
      <c r="X1424">
        <v>3</v>
      </c>
      <c r="Y1424">
        <v>8</v>
      </c>
      <c r="Z1424">
        <v>3</v>
      </c>
      <c r="AA1424" t="s">
        <v>158</v>
      </c>
      <c r="AB1424" t="s">
        <v>16</v>
      </c>
      <c r="AC1424" t="s">
        <v>127</v>
      </c>
      <c r="AD1424" t="s">
        <v>128</v>
      </c>
    </row>
    <row r="1425" spans="1:30" x14ac:dyDescent="0.25">
      <c r="A1425" t="s">
        <v>1435</v>
      </c>
      <c r="B1425">
        <v>45078</v>
      </c>
      <c r="C1425">
        <v>45085</v>
      </c>
      <c r="D1425" t="s">
        <v>826</v>
      </c>
      <c r="E1425">
        <v>6274</v>
      </c>
      <c r="F1425">
        <v>208</v>
      </c>
      <c r="G1425">
        <v>49</v>
      </c>
      <c r="H1425">
        <v>50</v>
      </c>
      <c r="I1425">
        <v>0</v>
      </c>
      <c r="J1425">
        <v>17</v>
      </c>
      <c r="K1425">
        <v>0</v>
      </c>
      <c r="L1425">
        <v>0</v>
      </c>
      <c r="M1425">
        <v>2</v>
      </c>
      <c r="N1425">
        <v>1</v>
      </c>
      <c r="O1425">
        <v>50</v>
      </c>
      <c r="P1425">
        <v>51</v>
      </c>
      <c r="Q1425">
        <v>0</v>
      </c>
      <c r="R1425">
        <v>106</v>
      </c>
      <c r="S1425">
        <v>187</v>
      </c>
      <c r="T1425">
        <v>1</v>
      </c>
      <c r="U1425">
        <v>0</v>
      </c>
      <c r="V1425">
        <v>2</v>
      </c>
      <c r="W1425">
        <v>3</v>
      </c>
      <c r="X1425">
        <v>3</v>
      </c>
      <c r="Y1425">
        <v>201</v>
      </c>
      <c r="Z1425">
        <v>3</v>
      </c>
      <c r="AA1425" t="s">
        <v>827</v>
      </c>
      <c r="AB1425" t="s">
        <v>803</v>
      </c>
      <c r="AC1425" t="s">
        <v>805</v>
      </c>
      <c r="AD1425" t="s">
        <v>806</v>
      </c>
    </row>
    <row r="1426" spans="1:30" x14ac:dyDescent="0.25">
      <c r="A1426" t="s">
        <v>1435</v>
      </c>
      <c r="B1426">
        <v>45078</v>
      </c>
      <c r="C1426">
        <v>45085</v>
      </c>
      <c r="D1426" t="s">
        <v>887</v>
      </c>
      <c r="E1426">
        <v>6538</v>
      </c>
      <c r="F1426">
        <v>293</v>
      </c>
      <c r="G1426">
        <v>35</v>
      </c>
      <c r="H1426">
        <v>74</v>
      </c>
      <c r="I1426">
        <v>24</v>
      </c>
      <c r="J1426">
        <v>85</v>
      </c>
      <c r="K1426">
        <v>12</v>
      </c>
      <c r="L1426">
        <v>0</v>
      </c>
      <c r="M1426">
        <v>13</v>
      </c>
      <c r="N1426">
        <v>27</v>
      </c>
      <c r="O1426">
        <v>80</v>
      </c>
      <c r="P1426">
        <v>115</v>
      </c>
      <c r="Q1426">
        <v>4</v>
      </c>
      <c r="R1426">
        <v>48</v>
      </c>
      <c r="S1426">
        <v>115</v>
      </c>
      <c r="T1426">
        <v>29</v>
      </c>
      <c r="U1426">
        <v>9</v>
      </c>
      <c r="V1426">
        <v>29</v>
      </c>
      <c r="W1426">
        <v>25</v>
      </c>
      <c r="X1426">
        <v>27</v>
      </c>
      <c r="Y1426">
        <v>117</v>
      </c>
      <c r="Z1426">
        <v>29</v>
      </c>
      <c r="AA1426" t="s">
        <v>888</v>
      </c>
      <c r="AB1426" t="s">
        <v>803</v>
      </c>
      <c r="AC1426" t="s">
        <v>849</v>
      </c>
      <c r="AD1426" t="s">
        <v>850</v>
      </c>
    </row>
    <row r="1427" spans="1:30" x14ac:dyDescent="0.25">
      <c r="A1427" t="s">
        <v>1435</v>
      </c>
      <c r="B1427">
        <v>45078</v>
      </c>
      <c r="C1427">
        <v>45085</v>
      </c>
      <c r="D1427" t="s">
        <v>876</v>
      </c>
      <c r="E1427">
        <v>15824</v>
      </c>
      <c r="F1427">
        <v>564</v>
      </c>
      <c r="G1427">
        <v>0</v>
      </c>
      <c r="H1427">
        <v>64</v>
      </c>
      <c r="I1427">
        <v>1</v>
      </c>
      <c r="J1427">
        <v>124</v>
      </c>
      <c r="K1427">
        <v>0</v>
      </c>
      <c r="L1427">
        <v>0</v>
      </c>
      <c r="M1427">
        <v>0</v>
      </c>
      <c r="N1427">
        <v>0</v>
      </c>
      <c r="O1427">
        <v>9</v>
      </c>
      <c r="P1427">
        <v>72</v>
      </c>
      <c r="Q1427">
        <v>0</v>
      </c>
      <c r="R1427">
        <v>36</v>
      </c>
      <c r="S1427">
        <v>72</v>
      </c>
      <c r="T1427">
        <v>20</v>
      </c>
      <c r="U1427">
        <v>0</v>
      </c>
      <c r="V1427">
        <v>26</v>
      </c>
      <c r="W1427">
        <v>27</v>
      </c>
      <c r="X1427">
        <v>28</v>
      </c>
      <c r="Y1427">
        <v>72</v>
      </c>
      <c r="Z1427">
        <v>29</v>
      </c>
      <c r="AA1427" t="s">
        <v>877</v>
      </c>
      <c r="AB1427" t="s">
        <v>803</v>
      </c>
      <c r="AC1427" t="s">
        <v>1451</v>
      </c>
      <c r="AD1427" t="s">
        <v>1452</v>
      </c>
    </row>
    <row r="1428" spans="1:30" x14ac:dyDescent="0.25">
      <c r="A1428" t="s">
        <v>1435</v>
      </c>
      <c r="B1428">
        <v>45078</v>
      </c>
      <c r="C1428">
        <v>45085</v>
      </c>
      <c r="D1428" t="s">
        <v>462</v>
      </c>
      <c r="E1428">
        <v>3279</v>
      </c>
      <c r="F1428">
        <v>102</v>
      </c>
      <c r="G1428">
        <v>0</v>
      </c>
      <c r="H1428">
        <v>8</v>
      </c>
      <c r="I1428">
        <v>0</v>
      </c>
      <c r="J1428">
        <v>74</v>
      </c>
      <c r="K1428">
        <v>1</v>
      </c>
      <c r="L1428">
        <v>0</v>
      </c>
      <c r="M1428">
        <v>0</v>
      </c>
      <c r="N1428">
        <v>20</v>
      </c>
      <c r="O1428">
        <v>1</v>
      </c>
      <c r="P1428">
        <v>8</v>
      </c>
      <c r="Q1428">
        <v>0</v>
      </c>
      <c r="R1428">
        <v>3</v>
      </c>
      <c r="S1428">
        <v>8</v>
      </c>
      <c r="T1428">
        <v>25</v>
      </c>
      <c r="U1428">
        <v>0</v>
      </c>
      <c r="V1428">
        <v>25</v>
      </c>
      <c r="W1428">
        <v>23</v>
      </c>
      <c r="X1428">
        <v>25</v>
      </c>
      <c r="Y1428">
        <v>8</v>
      </c>
      <c r="Z1428">
        <v>25</v>
      </c>
      <c r="AA1428" t="s">
        <v>463</v>
      </c>
      <c r="AB1428" t="s">
        <v>387</v>
      </c>
      <c r="AC1428" t="s">
        <v>448</v>
      </c>
      <c r="AD1428" t="s">
        <v>449</v>
      </c>
    </row>
    <row r="1429" spans="1:30" x14ac:dyDescent="0.25">
      <c r="A1429" t="s">
        <v>1435</v>
      </c>
      <c r="B1429">
        <v>45078</v>
      </c>
      <c r="C1429">
        <v>45085</v>
      </c>
      <c r="D1429" t="s">
        <v>560</v>
      </c>
      <c r="E1429">
        <v>5446</v>
      </c>
      <c r="F1429">
        <v>241</v>
      </c>
      <c r="G1429">
        <v>1</v>
      </c>
      <c r="H1429">
        <v>61</v>
      </c>
      <c r="I1429">
        <v>0</v>
      </c>
      <c r="J1429">
        <v>82</v>
      </c>
      <c r="K1429">
        <v>7</v>
      </c>
      <c r="L1429">
        <v>3</v>
      </c>
      <c r="M1429">
        <v>4</v>
      </c>
      <c r="N1429">
        <v>13</v>
      </c>
      <c r="O1429">
        <v>7</v>
      </c>
      <c r="P1429">
        <v>63</v>
      </c>
      <c r="Q1429">
        <v>0</v>
      </c>
      <c r="R1429">
        <v>26</v>
      </c>
      <c r="S1429">
        <v>63</v>
      </c>
      <c r="T1429">
        <v>13</v>
      </c>
      <c r="U1429">
        <v>0</v>
      </c>
      <c r="V1429">
        <v>13</v>
      </c>
      <c r="W1429">
        <v>13</v>
      </c>
      <c r="X1429">
        <v>11</v>
      </c>
      <c r="Y1429">
        <v>63</v>
      </c>
      <c r="Z1429">
        <v>13</v>
      </c>
      <c r="AA1429" t="s">
        <v>561</v>
      </c>
      <c r="AB1429" t="s">
        <v>387</v>
      </c>
      <c r="AC1429" t="s">
        <v>508</v>
      </c>
      <c r="AD1429" t="s">
        <v>509</v>
      </c>
    </row>
    <row r="1430" spans="1:30" x14ac:dyDescent="0.25">
      <c r="A1430" t="s">
        <v>1435</v>
      </c>
      <c r="B1430">
        <v>45078</v>
      </c>
      <c r="C1430">
        <v>45085</v>
      </c>
      <c r="D1430" t="s">
        <v>425</v>
      </c>
      <c r="E1430">
        <v>3603</v>
      </c>
      <c r="F1430">
        <v>143</v>
      </c>
      <c r="G1430">
        <v>9</v>
      </c>
      <c r="H1430">
        <v>42</v>
      </c>
      <c r="I1430">
        <v>0</v>
      </c>
      <c r="J1430">
        <v>57</v>
      </c>
      <c r="K1430">
        <v>0</v>
      </c>
      <c r="L1430">
        <v>3</v>
      </c>
      <c r="M1430">
        <v>0</v>
      </c>
      <c r="N1430">
        <v>4</v>
      </c>
      <c r="O1430">
        <v>22</v>
      </c>
      <c r="P1430">
        <v>42</v>
      </c>
      <c r="Q1430">
        <v>1</v>
      </c>
      <c r="R1430">
        <v>21</v>
      </c>
      <c r="S1430">
        <v>43</v>
      </c>
      <c r="T1430">
        <v>4</v>
      </c>
      <c r="U1430">
        <v>0</v>
      </c>
      <c r="V1430">
        <v>7</v>
      </c>
      <c r="W1430">
        <v>7</v>
      </c>
      <c r="X1430">
        <v>6</v>
      </c>
      <c r="Y1430">
        <v>43</v>
      </c>
      <c r="Z1430">
        <v>7</v>
      </c>
      <c r="AA1430" t="s">
        <v>426</v>
      </c>
      <c r="AB1430" t="s">
        <v>387</v>
      </c>
      <c r="AC1430" t="s">
        <v>508</v>
      </c>
      <c r="AD1430" t="s">
        <v>509</v>
      </c>
    </row>
    <row r="1431" spans="1:30" x14ac:dyDescent="0.25">
      <c r="A1431" t="s">
        <v>1435</v>
      </c>
      <c r="B1431">
        <v>45078</v>
      </c>
      <c r="C1431">
        <v>45085</v>
      </c>
      <c r="D1431" t="s">
        <v>152</v>
      </c>
      <c r="E1431">
        <v>4120</v>
      </c>
      <c r="F1431">
        <v>95</v>
      </c>
      <c r="G1431">
        <v>0</v>
      </c>
      <c r="H1431">
        <v>20</v>
      </c>
      <c r="I1431">
        <v>0</v>
      </c>
      <c r="J1431">
        <v>30</v>
      </c>
      <c r="K1431">
        <v>4</v>
      </c>
      <c r="L1431">
        <v>0</v>
      </c>
      <c r="M1431">
        <v>0</v>
      </c>
      <c r="N1431">
        <v>12</v>
      </c>
      <c r="O1431">
        <v>1</v>
      </c>
      <c r="P1431">
        <v>20</v>
      </c>
      <c r="Q1431">
        <v>0</v>
      </c>
      <c r="R1431">
        <v>13</v>
      </c>
      <c r="S1431">
        <v>20</v>
      </c>
      <c r="T1431">
        <v>12</v>
      </c>
      <c r="U1431">
        <v>0</v>
      </c>
      <c r="V1431">
        <v>12</v>
      </c>
      <c r="W1431">
        <v>10</v>
      </c>
      <c r="X1431">
        <v>12</v>
      </c>
      <c r="Y1431">
        <v>20</v>
      </c>
      <c r="Z1431">
        <v>12</v>
      </c>
      <c r="AA1431" t="s">
        <v>153</v>
      </c>
      <c r="AB1431" t="s">
        <v>16</v>
      </c>
      <c r="AC1431" t="s">
        <v>127</v>
      </c>
      <c r="AD1431" t="s">
        <v>128</v>
      </c>
    </row>
    <row r="1432" spans="1:30" x14ac:dyDescent="0.25">
      <c r="A1432" t="s">
        <v>1435</v>
      </c>
      <c r="B1432">
        <v>45078</v>
      </c>
      <c r="C1432">
        <v>45085</v>
      </c>
      <c r="D1432" t="s">
        <v>395</v>
      </c>
      <c r="E1432">
        <v>4100</v>
      </c>
      <c r="F1432">
        <v>111</v>
      </c>
      <c r="G1432">
        <v>6</v>
      </c>
      <c r="H1432">
        <v>8</v>
      </c>
      <c r="I1432">
        <v>0</v>
      </c>
      <c r="J1432">
        <v>48</v>
      </c>
      <c r="K1432">
        <v>0</v>
      </c>
      <c r="L1432">
        <v>1</v>
      </c>
      <c r="M1432">
        <v>1</v>
      </c>
      <c r="N1432">
        <v>1</v>
      </c>
      <c r="O1432">
        <v>7</v>
      </c>
      <c r="P1432">
        <v>8</v>
      </c>
      <c r="Q1432">
        <v>1</v>
      </c>
      <c r="R1432">
        <v>1</v>
      </c>
      <c r="S1432">
        <v>8</v>
      </c>
      <c r="T1432">
        <v>1</v>
      </c>
      <c r="U1432">
        <v>0</v>
      </c>
      <c r="V1432">
        <v>1</v>
      </c>
      <c r="W1432">
        <v>1</v>
      </c>
      <c r="X1432">
        <v>1</v>
      </c>
      <c r="Y1432">
        <v>8</v>
      </c>
      <c r="Z1432">
        <v>1</v>
      </c>
      <c r="AA1432" t="s">
        <v>396</v>
      </c>
      <c r="AB1432" t="s">
        <v>387</v>
      </c>
      <c r="AC1432" t="s">
        <v>389</v>
      </c>
      <c r="AD1432" t="s">
        <v>390</v>
      </c>
    </row>
    <row r="1433" spans="1:30" x14ac:dyDescent="0.25">
      <c r="A1433" t="s">
        <v>1435</v>
      </c>
      <c r="B1433">
        <v>45078</v>
      </c>
      <c r="C1433">
        <v>45085</v>
      </c>
      <c r="D1433" t="s">
        <v>465</v>
      </c>
      <c r="E1433">
        <v>3849</v>
      </c>
      <c r="F1433">
        <v>177</v>
      </c>
      <c r="G1433">
        <v>0</v>
      </c>
      <c r="H1433">
        <v>6</v>
      </c>
      <c r="I1433">
        <v>0</v>
      </c>
      <c r="J1433">
        <v>55</v>
      </c>
      <c r="K1433">
        <v>0</v>
      </c>
      <c r="L1433">
        <v>0</v>
      </c>
      <c r="M1433">
        <v>0</v>
      </c>
      <c r="N1433">
        <v>1</v>
      </c>
      <c r="O1433">
        <v>3</v>
      </c>
      <c r="P1433">
        <v>6</v>
      </c>
      <c r="Q1433">
        <v>0</v>
      </c>
      <c r="R1433">
        <v>3</v>
      </c>
      <c r="S1433">
        <v>6</v>
      </c>
      <c r="T1433">
        <v>1</v>
      </c>
      <c r="U1433">
        <v>0</v>
      </c>
      <c r="V1433">
        <v>1</v>
      </c>
      <c r="W1433">
        <v>1</v>
      </c>
      <c r="X1433">
        <v>1</v>
      </c>
      <c r="Y1433">
        <v>6</v>
      </c>
      <c r="Z1433">
        <v>1</v>
      </c>
      <c r="AA1433" t="s">
        <v>1474</v>
      </c>
      <c r="AB1433" t="s">
        <v>387</v>
      </c>
      <c r="AC1433" t="s">
        <v>448</v>
      </c>
      <c r="AD1433" t="s">
        <v>449</v>
      </c>
    </row>
    <row r="1434" spans="1:30" x14ac:dyDescent="0.25">
      <c r="A1434" t="s">
        <v>1435</v>
      </c>
      <c r="B1434">
        <v>45078</v>
      </c>
      <c r="C1434">
        <v>45085</v>
      </c>
      <c r="D1434" t="s">
        <v>178</v>
      </c>
      <c r="E1434">
        <v>7364</v>
      </c>
      <c r="F1434">
        <v>320</v>
      </c>
      <c r="G1434">
        <v>17</v>
      </c>
      <c r="H1434">
        <v>69</v>
      </c>
      <c r="I1434">
        <v>0</v>
      </c>
      <c r="J1434">
        <v>105</v>
      </c>
      <c r="K1434">
        <v>1</v>
      </c>
      <c r="L1434">
        <v>0</v>
      </c>
      <c r="M1434">
        <v>5</v>
      </c>
      <c r="N1434">
        <v>9</v>
      </c>
      <c r="O1434">
        <v>39</v>
      </c>
      <c r="P1434">
        <v>69</v>
      </c>
      <c r="Q1434">
        <v>0</v>
      </c>
      <c r="R1434">
        <v>56</v>
      </c>
      <c r="S1434">
        <v>70</v>
      </c>
      <c r="T1434">
        <v>19</v>
      </c>
      <c r="U1434">
        <v>0</v>
      </c>
      <c r="V1434">
        <v>19</v>
      </c>
      <c r="W1434">
        <v>19</v>
      </c>
      <c r="X1434">
        <v>19</v>
      </c>
      <c r="Y1434">
        <v>70</v>
      </c>
      <c r="Z1434">
        <v>19</v>
      </c>
      <c r="AA1434" t="s">
        <v>179</v>
      </c>
      <c r="AB1434" t="s">
        <v>16</v>
      </c>
      <c r="AC1434" t="s">
        <v>168</v>
      </c>
      <c r="AD1434" t="s">
        <v>1473</v>
      </c>
    </row>
    <row r="1435" spans="1:30" x14ac:dyDescent="0.25">
      <c r="A1435" t="s">
        <v>1435</v>
      </c>
      <c r="B1435">
        <v>45078</v>
      </c>
      <c r="C1435">
        <v>45085</v>
      </c>
      <c r="D1435" t="s">
        <v>893</v>
      </c>
      <c r="E1435">
        <v>13685</v>
      </c>
      <c r="F1435">
        <v>625</v>
      </c>
      <c r="G1435">
        <v>0</v>
      </c>
      <c r="H1435">
        <v>57</v>
      </c>
      <c r="I1435">
        <v>0</v>
      </c>
      <c r="J1435">
        <v>142</v>
      </c>
      <c r="K1435">
        <v>1</v>
      </c>
      <c r="L1435">
        <v>0</v>
      </c>
      <c r="M1435">
        <v>0</v>
      </c>
      <c r="N1435">
        <v>4</v>
      </c>
      <c r="O1435">
        <v>72</v>
      </c>
      <c r="P1435">
        <v>90</v>
      </c>
      <c r="Q1435">
        <v>0</v>
      </c>
      <c r="R1435">
        <v>50</v>
      </c>
      <c r="S1435">
        <v>92</v>
      </c>
      <c r="T1435">
        <v>6</v>
      </c>
      <c r="U1435">
        <v>0</v>
      </c>
      <c r="V1435">
        <v>6</v>
      </c>
      <c r="W1435">
        <v>6</v>
      </c>
      <c r="X1435">
        <v>6</v>
      </c>
      <c r="Y1435">
        <v>92</v>
      </c>
      <c r="Z1435">
        <v>6</v>
      </c>
      <c r="AA1435" t="s">
        <v>894</v>
      </c>
      <c r="AB1435" t="s">
        <v>803</v>
      </c>
      <c r="AC1435" t="s">
        <v>849</v>
      </c>
      <c r="AD1435" t="s">
        <v>850</v>
      </c>
    </row>
    <row r="1436" spans="1:30" x14ac:dyDescent="0.25">
      <c r="A1436" t="s">
        <v>1435</v>
      </c>
      <c r="B1436">
        <v>45078</v>
      </c>
      <c r="C1436">
        <v>45085</v>
      </c>
      <c r="D1436" t="s">
        <v>836</v>
      </c>
      <c r="E1436">
        <v>11777</v>
      </c>
      <c r="F1436">
        <v>368</v>
      </c>
      <c r="G1436">
        <v>0</v>
      </c>
      <c r="H1436">
        <v>29</v>
      </c>
      <c r="I1436">
        <v>0</v>
      </c>
      <c r="J1436">
        <v>38</v>
      </c>
      <c r="K1436">
        <v>0</v>
      </c>
      <c r="L1436">
        <v>0</v>
      </c>
      <c r="M1436">
        <v>0</v>
      </c>
      <c r="N1436">
        <v>1</v>
      </c>
      <c r="O1436">
        <v>22</v>
      </c>
      <c r="P1436">
        <v>28</v>
      </c>
      <c r="Q1436">
        <v>1</v>
      </c>
      <c r="R1436">
        <v>18</v>
      </c>
      <c r="S1436">
        <v>29</v>
      </c>
      <c r="T1436">
        <v>1</v>
      </c>
      <c r="U1436">
        <v>0</v>
      </c>
      <c r="V1436">
        <v>1</v>
      </c>
      <c r="W1436">
        <v>1</v>
      </c>
      <c r="X1436">
        <v>1</v>
      </c>
      <c r="Y1436">
        <v>29</v>
      </c>
      <c r="Z1436">
        <v>1</v>
      </c>
      <c r="AA1436" t="s">
        <v>837</v>
      </c>
      <c r="AB1436" t="s">
        <v>803</v>
      </c>
      <c r="AC1436" t="s">
        <v>805</v>
      </c>
      <c r="AD1436" t="s">
        <v>806</v>
      </c>
    </row>
    <row r="1437" spans="1:30" x14ac:dyDescent="0.25">
      <c r="A1437" t="s">
        <v>1435</v>
      </c>
      <c r="B1437">
        <v>45078</v>
      </c>
      <c r="C1437">
        <v>45085</v>
      </c>
      <c r="D1437" t="s">
        <v>895</v>
      </c>
      <c r="E1437">
        <v>7589</v>
      </c>
      <c r="F1437">
        <v>341</v>
      </c>
      <c r="G1437">
        <v>0</v>
      </c>
      <c r="H1437">
        <v>27</v>
      </c>
      <c r="I1437">
        <v>0</v>
      </c>
      <c r="J1437">
        <v>42</v>
      </c>
      <c r="K1437">
        <v>0</v>
      </c>
      <c r="L1437">
        <v>0</v>
      </c>
      <c r="M1437">
        <v>0</v>
      </c>
      <c r="N1437">
        <v>0</v>
      </c>
      <c r="O1437">
        <v>19</v>
      </c>
      <c r="P1437">
        <v>33</v>
      </c>
      <c r="Q1437">
        <v>0</v>
      </c>
      <c r="R1437">
        <v>18</v>
      </c>
      <c r="S1437">
        <v>32</v>
      </c>
      <c r="T1437">
        <v>2</v>
      </c>
      <c r="U1437">
        <v>0</v>
      </c>
      <c r="V1437">
        <v>2</v>
      </c>
      <c r="W1437">
        <v>3</v>
      </c>
      <c r="X1437">
        <v>3</v>
      </c>
      <c r="Y1437">
        <v>33</v>
      </c>
      <c r="Z1437">
        <v>3</v>
      </c>
      <c r="AA1437" t="s">
        <v>896</v>
      </c>
      <c r="AB1437" t="s">
        <v>803</v>
      </c>
      <c r="AC1437" t="s">
        <v>897</v>
      </c>
      <c r="AD1437" t="s">
        <v>898</v>
      </c>
    </row>
    <row r="1438" spans="1:30" x14ac:dyDescent="0.25">
      <c r="A1438" t="s">
        <v>1435</v>
      </c>
      <c r="B1438">
        <v>45078</v>
      </c>
      <c r="C1438">
        <v>45085</v>
      </c>
      <c r="D1438" t="s">
        <v>60</v>
      </c>
      <c r="E1438">
        <v>4941</v>
      </c>
      <c r="F1438">
        <v>215</v>
      </c>
      <c r="G1438">
        <v>2</v>
      </c>
      <c r="H1438">
        <v>19</v>
      </c>
      <c r="I1438">
        <v>0</v>
      </c>
      <c r="J1438">
        <v>116</v>
      </c>
      <c r="K1438">
        <v>1</v>
      </c>
      <c r="L1438">
        <v>4</v>
      </c>
      <c r="M1438">
        <v>10</v>
      </c>
      <c r="N1438">
        <v>16</v>
      </c>
      <c r="O1438">
        <v>17</v>
      </c>
      <c r="P1438">
        <v>18</v>
      </c>
      <c r="Q1438">
        <v>0</v>
      </c>
      <c r="R1438">
        <v>15</v>
      </c>
      <c r="S1438">
        <v>19</v>
      </c>
      <c r="T1438">
        <v>36</v>
      </c>
      <c r="U1438">
        <v>0</v>
      </c>
      <c r="V1438">
        <v>41</v>
      </c>
      <c r="W1438">
        <v>38</v>
      </c>
      <c r="X1438">
        <v>40</v>
      </c>
      <c r="Y1438">
        <v>19</v>
      </c>
      <c r="Z1438">
        <v>41</v>
      </c>
      <c r="AA1438" t="s">
        <v>61</v>
      </c>
      <c r="AB1438" t="s">
        <v>16</v>
      </c>
      <c r="AC1438" t="s">
        <v>41</v>
      </c>
      <c r="AD1438" t="s">
        <v>42</v>
      </c>
    </row>
    <row r="1439" spans="1:30" x14ac:dyDescent="0.25">
      <c r="A1439" t="s">
        <v>1435</v>
      </c>
      <c r="B1439">
        <v>45078</v>
      </c>
      <c r="C1439">
        <v>45085</v>
      </c>
      <c r="D1439" t="s">
        <v>62</v>
      </c>
      <c r="E1439">
        <v>5633</v>
      </c>
      <c r="F1439">
        <v>156</v>
      </c>
      <c r="G1439">
        <v>0</v>
      </c>
      <c r="H1439">
        <v>12</v>
      </c>
      <c r="I1439">
        <v>0</v>
      </c>
      <c r="J1439">
        <v>67</v>
      </c>
      <c r="K1439">
        <v>0</v>
      </c>
      <c r="L1439">
        <v>0</v>
      </c>
      <c r="M1439">
        <v>0</v>
      </c>
      <c r="N1439">
        <v>1</v>
      </c>
      <c r="O1439">
        <v>4</v>
      </c>
      <c r="P1439">
        <v>12</v>
      </c>
      <c r="Q1439">
        <v>0</v>
      </c>
      <c r="R1439">
        <v>3</v>
      </c>
      <c r="S1439">
        <v>11</v>
      </c>
      <c r="T1439">
        <v>1</v>
      </c>
      <c r="U1439">
        <v>0</v>
      </c>
      <c r="V1439">
        <v>2</v>
      </c>
      <c r="W1439">
        <v>2</v>
      </c>
      <c r="X1439">
        <v>1</v>
      </c>
      <c r="Y1439">
        <v>13</v>
      </c>
      <c r="Z1439">
        <v>2</v>
      </c>
      <c r="AA1439" t="s">
        <v>63</v>
      </c>
      <c r="AB1439" t="s">
        <v>16</v>
      </c>
      <c r="AC1439" t="s">
        <v>41</v>
      </c>
      <c r="AD1439" t="s">
        <v>42</v>
      </c>
    </row>
    <row r="1440" spans="1:30" x14ac:dyDescent="0.25">
      <c r="A1440" t="s">
        <v>1435</v>
      </c>
      <c r="B1440">
        <v>45078</v>
      </c>
      <c r="C1440">
        <v>45085</v>
      </c>
      <c r="D1440" t="s">
        <v>447</v>
      </c>
      <c r="E1440">
        <v>4119</v>
      </c>
      <c r="F1440">
        <v>119</v>
      </c>
      <c r="G1440">
        <v>3</v>
      </c>
      <c r="H1440">
        <v>8</v>
      </c>
      <c r="I1440">
        <v>0</v>
      </c>
      <c r="J1440">
        <v>17</v>
      </c>
      <c r="K1440">
        <v>0</v>
      </c>
      <c r="L1440">
        <v>0</v>
      </c>
      <c r="M1440">
        <v>0</v>
      </c>
      <c r="N1440">
        <v>1</v>
      </c>
      <c r="O1440">
        <v>6</v>
      </c>
      <c r="P1440">
        <v>8</v>
      </c>
      <c r="Q1440">
        <v>0</v>
      </c>
      <c r="R1440">
        <v>5</v>
      </c>
      <c r="S1440">
        <v>8</v>
      </c>
      <c r="T1440">
        <v>0</v>
      </c>
      <c r="U1440">
        <v>0</v>
      </c>
      <c r="V1440">
        <v>1</v>
      </c>
      <c r="W1440">
        <v>1</v>
      </c>
      <c r="X1440">
        <v>1</v>
      </c>
      <c r="Y1440">
        <v>8</v>
      </c>
      <c r="Z1440">
        <v>1</v>
      </c>
      <c r="AA1440" t="s">
        <v>1529</v>
      </c>
      <c r="AB1440" t="s">
        <v>387</v>
      </c>
      <c r="AC1440" t="s">
        <v>448</v>
      </c>
      <c r="AD1440" t="s">
        <v>449</v>
      </c>
    </row>
    <row r="1441" spans="1:30" x14ac:dyDescent="0.25">
      <c r="A1441" t="s">
        <v>1435</v>
      </c>
      <c r="B1441">
        <v>45078</v>
      </c>
      <c r="C1441">
        <v>45085</v>
      </c>
      <c r="D1441" t="s">
        <v>953</v>
      </c>
      <c r="E1441">
        <v>4607</v>
      </c>
      <c r="F1441">
        <v>227</v>
      </c>
      <c r="G1441">
        <v>0</v>
      </c>
      <c r="H1441">
        <v>65</v>
      </c>
      <c r="I1441">
        <v>0</v>
      </c>
      <c r="J1441">
        <v>47</v>
      </c>
      <c r="K1441">
        <v>1</v>
      </c>
      <c r="L1441">
        <v>0</v>
      </c>
      <c r="M1441">
        <v>0</v>
      </c>
      <c r="N1441">
        <v>9</v>
      </c>
      <c r="O1441">
        <v>11</v>
      </c>
      <c r="P1441">
        <v>62</v>
      </c>
      <c r="Q1441">
        <v>0</v>
      </c>
      <c r="R1441">
        <v>37</v>
      </c>
      <c r="S1441">
        <v>67</v>
      </c>
      <c r="T1441">
        <v>11</v>
      </c>
      <c r="U1441">
        <v>0</v>
      </c>
      <c r="V1441">
        <v>12</v>
      </c>
      <c r="W1441">
        <v>12</v>
      </c>
      <c r="X1441">
        <v>12</v>
      </c>
      <c r="Y1441">
        <v>67</v>
      </c>
      <c r="Z1441">
        <v>12</v>
      </c>
      <c r="AA1441" t="s">
        <v>954</v>
      </c>
      <c r="AB1441" t="s">
        <v>803</v>
      </c>
      <c r="AC1441" t="s">
        <v>942</v>
      </c>
      <c r="AD1441" t="s">
        <v>943</v>
      </c>
    </row>
    <row r="1442" spans="1:30" x14ac:dyDescent="0.25">
      <c r="A1442" t="s">
        <v>1435</v>
      </c>
      <c r="B1442">
        <v>45078</v>
      </c>
      <c r="C1442">
        <v>45085</v>
      </c>
      <c r="D1442" t="s">
        <v>919</v>
      </c>
      <c r="E1442">
        <v>8219</v>
      </c>
      <c r="F1442">
        <v>369</v>
      </c>
      <c r="G1442">
        <v>0</v>
      </c>
      <c r="H1442">
        <v>26</v>
      </c>
      <c r="I1442">
        <v>0</v>
      </c>
      <c r="J1442">
        <v>61</v>
      </c>
      <c r="K1442">
        <v>1</v>
      </c>
      <c r="L1442">
        <v>0</v>
      </c>
      <c r="M1442">
        <v>0</v>
      </c>
      <c r="N1442">
        <v>4</v>
      </c>
      <c r="O1442">
        <v>11</v>
      </c>
      <c r="P1442">
        <v>26</v>
      </c>
      <c r="Q1442">
        <v>0</v>
      </c>
      <c r="R1442">
        <v>19</v>
      </c>
      <c r="S1442">
        <v>26</v>
      </c>
      <c r="T1442">
        <v>4</v>
      </c>
      <c r="U1442">
        <v>0</v>
      </c>
      <c r="V1442">
        <v>4</v>
      </c>
      <c r="W1442">
        <v>4</v>
      </c>
      <c r="X1442">
        <v>3</v>
      </c>
      <c r="Y1442">
        <v>26</v>
      </c>
      <c r="Z1442">
        <v>4</v>
      </c>
      <c r="AA1442" t="s">
        <v>920</v>
      </c>
      <c r="AB1442" t="s">
        <v>803</v>
      </c>
      <c r="AC1442" t="s">
        <v>897</v>
      </c>
      <c r="AD1442" t="s">
        <v>898</v>
      </c>
    </row>
    <row r="1443" spans="1:30" x14ac:dyDescent="0.25">
      <c r="A1443" t="s">
        <v>1435</v>
      </c>
      <c r="B1443">
        <v>45078</v>
      </c>
      <c r="C1443">
        <v>45085</v>
      </c>
      <c r="D1443" t="s">
        <v>473</v>
      </c>
      <c r="E1443">
        <v>4848</v>
      </c>
      <c r="F1443">
        <v>207</v>
      </c>
      <c r="G1443">
        <v>1</v>
      </c>
      <c r="H1443">
        <v>34</v>
      </c>
      <c r="I1443">
        <v>0</v>
      </c>
      <c r="J1443">
        <v>59</v>
      </c>
      <c r="K1443">
        <v>1</v>
      </c>
      <c r="L1443">
        <v>0</v>
      </c>
      <c r="M1443">
        <v>0</v>
      </c>
      <c r="N1443">
        <v>3</v>
      </c>
      <c r="O1443">
        <v>27</v>
      </c>
      <c r="P1443">
        <v>34</v>
      </c>
      <c r="Q1443">
        <v>0</v>
      </c>
      <c r="R1443">
        <v>14</v>
      </c>
      <c r="S1443">
        <v>35</v>
      </c>
      <c r="T1443">
        <v>4</v>
      </c>
      <c r="U1443">
        <v>0</v>
      </c>
      <c r="V1443">
        <v>6</v>
      </c>
      <c r="W1443">
        <v>5</v>
      </c>
      <c r="X1443">
        <v>4</v>
      </c>
      <c r="Y1443">
        <v>35</v>
      </c>
      <c r="Z1443">
        <v>6</v>
      </c>
      <c r="AA1443" t="s">
        <v>474</v>
      </c>
      <c r="AB1443" t="s">
        <v>387</v>
      </c>
      <c r="AC1443" t="s">
        <v>448</v>
      </c>
      <c r="AD1443" t="s">
        <v>449</v>
      </c>
    </row>
    <row r="1444" spans="1:30" x14ac:dyDescent="0.25">
      <c r="A1444" t="s">
        <v>1435</v>
      </c>
      <c r="B1444">
        <v>45078</v>
      </c>
      <c r="C1444">
        <v>45085</v>
      </c>
      <c r="D1444" t="s">
        <v>816</v>
      </c>
      <c r="E1444">
        <v>5156</v>
      </c>
      <c r="F1444">
        <v>212</v>
      </c>
      <c r="G1444">
        <v>0</v>
      </c>
      <c r="H1444">
        <v>28</v>
      </c>
      <c r="I1444">
        <v>0</v>
      </c>
      <c r="J1444">
        <v>21</v>
      </c>
      <c r="K1444">
        <v>1</v>
      </c>
      <c r="L1444">
        <v>0</v>
      </c>
      <c r="M1444">
        <v>0</v>
      </c>
      <c r="N1444">
        <v>0</v>
      </c>
      <c r="O1444">
        <v>26</v>
      </c>
      <c r="P1444">
        <v>30</v>
      </c>
      <c r="Q1444">
        <v>0</v>
      </c>
      <c r="R1444">
        <v>12</v>
      </c>
      <c r="S1444">
        <v>30</v>
      </c>
      <c r="T1444">
        <v>2</v>
      </c>
      <c r="U1444">
        <v>0</v>
      </c>
      <c r="V1444">
        <v>3</v>
      </c>
      <c r="W1444">
        <v>3</v>
      </c>
      <c r="X1444">
        <v>3</v>
      </c>
      <c r="Y1444">
        <v>31</v>
      </c>
      <c r="Z1444">
        <v>3</v>
      </c>
      <c r="AA1444" t="s">
        <v>817</v>
      </c>
      <c r="AB1444" t="s">
        <v>803</v>
      </c>
      <c r="AC1444" t="s">
        <v>805</v>
      </c>
      <c r="AD1444" t="s">
        <v>806</v>
      </c>
    </row>
    <row r="1445" spans="1:30" x14ac:dyDescent="0.25">
      <c r="A1445" t="s">
        <v>1435</v>
      </c>
      <c r="B1445">
        <v>45078</v>
      </c>
      <c r="C1445">
        <v>45085</v>
      </c>
      <c r="D1445" t="s">
        <v>842</v>
      </c>
      <c r="E1445">
        <v>3808</v>
      </c>
      <c r="F1445">
        <v>186</v>
      </c>
      <c r="G1445">
        <v>0</v>
      </c>
      <c r="H1445">
        <v>0</v>
      </c>
      <c r="I1445">
        <v>0</v>
      </c>
      <c r="J1445">
        <v>16</v>
      </c>
      <c r="K1445">
        <v>0</v>
      </c>
      <c r="L1445">
        <v>0</v>
      </c>
      <c r="M1445">
        <v>0</v>
      </c>
      <c r="N1445">
        <v>0</v>
      </c>
      <c r="O1445">
        <v>0</v>
      </c>
      <c r="P1445">
        <v>0</v>
      </c>
      <c r="Q1445">
        <v>0</v>
      </c>
      <c r="R1445">
        <v>0</v>
      </c>
      <c r="S1445">
        <v>0</v>
      </c>
      <c r="T1445">
        <v>0</v>
      </c>
      <c r="U1445">
        <v>0</v>
      </c>
      <c r="V1445">
        <v>0</v>
      </c>
      <c r="W1445">
        <v>0</v>
      </c>
      <c r="X1445">
        <v>0</v>
      </c>
      <c r="Y1445">
        <v>0</v>
      </c>
      <c r="Z1445">
        <v>0</v>
      </c>
      <c r="AA1445" t="s">
        <v>843</v>
      </c>
      <c r="AB1445" t="s">
        <v>803</v>
      </c>
      <c r="AC1445" t="s">
        <v>805</v>
      </c>
      <c r="AD1445" t="s">
        <v>806</v>
      </c>
    </row>
    <row r="1446" spans="1:30" x14ac:dyDescent="0.25">
      <c r="A1446" t="s">
        <v>1435</v>
      </c>
      <c r="B1446">
        <v>45078</v>
      </c>
      <c r="C1446">
        <v>45085</v>
      </c>
      <c r="D1446" t="s">
        <v>871</v>
      </c>
      <c r="E1446">
        <v>6758</v>
      </c>
      <c r="F1446">
        <v>244</v>
      </c>
      <c r="G1446">
        <v>0</v>
      </c>
      <c r="H1446">
        <v>14</v>
      </c>
      <c r="I1446">
        <v>0</v>
      </c>
      <c r="J1446">
        <v>59</v>
      </c>
      <c r="K1446">
        <v>0</v>
      </c>
      <c r="L1446">
        <v>0</v>
      </c>
      <c r="M1446">
        <v>0</v>
      </c>
      <c r="N1446">
        <v>1</v>
      </c>
      <c r="O1446">
        <v>13</v>
      </c>
      <c r="P1446">
        <v>14</v>
      </c>
      <c r="Q1446">
        <v>0</v>
      </c>
      <c r="R1446">
        <v>9</v>
      </c>
      <c r="S1446">
        <v>14</v>
      </c>
      <c r="T1446">
        <v>3</v>
      </c>
      <c r="U1446">
        <v>0</v>
      </c>
      <c r="V1446">
        <v>3</v>
      </c>
      <c r="W1446">
        <v>3</v>
      </c>
      <c r="X1446">
        <v>3</v>
      </c>
      <c r="Y1446">
        <v>14</v>
      </c>
      <c r="Z1446">
        <v>3</v>
      </c>
      <c r="AA1446" t="s">
        <v>872</v>
      </c>
      <c r="AB1446" t="s">
        <v>803</v>
      </c>
      <c r="AC1446" t="s">
        <v>849</v>
      </c>
      <c r="AD1446" t="s">
        <v>850</v>
      </c>
    </row>
    <row r="1447" spans="1:30" x14ac:dyDescent="0.25">
      <c r="A1447" t="s">
        <v>1435</v>
      </c>
      <c r="B1447">
        <v>45078</v>
      </c>
      <c r="C1447">
        <v>45085</v>
      </c>
      <c r="D1447" t="s">
        <v>821</v>
      </c>
      <c r="E1447">
        <v>6653</v>
      </c>
      <c r="F1447">
        <v>342</v>
      </c>
      <c r="G1447">
        <v>16</v>
      </c>
      <c r="H1447">
        <v>56</v>
      </c>
      <c r="I1447">
        <v>8</v>
      </c>
      <c r="J1447">
        <v>24</v>
      </c>
      <c r="K1447">
        <v>2</v>
      </c>
      <c r="L1447">
        <v>0</v>
      </c>
      <c r="M1447">
        <v>1</v>
      </c>
      <c r="N1447">
        <v>1</v>
      </c>
      <c r="O1447">
        <v>20</v>
      </c>
      <c r="P1447">
        <v>59</v>
      </c>
      <c r="Q1447">
        <v>0</v>
      </c>
      <c r="R1447">
        <v>38</v>
      </c>
      <c r="S1447">
        <v>59</v>
      </c>
      <c r="T1447">
        <v>7</v>
      </c>
      <c r="U1447">
        <v>0</v>
      </c>
      <c r="V1447">
        <v>8</v>
      </c>
      <c r="W1447">
        <v>7</v>
      </c>
      <c r="X1447">
        <v>7</v>
      </c>
      <c r="Y1447">
        <v>59</v>
      </c>
      <c r="Z1447">
        <v>8</v>
      </c>
      <c r="AA1447" t="s">
        <v>822</v>
      </c>
      <c r="AB1447" t="s">
        <v>803</v>
      </c>
      <c r="AC1447" t="s">
        <v>805</v>
      </c>
      <c r="AD1447" t="s">
        <v>806</v>
      </c>
    </row>
    <row r="1448" spans="1:30" x14ac:dyDescent="0.25">
      <c r="A1448" t="s">
        <v>1435</v>
      </c>
      <c r="B1448">
        <v>45078</v>
      </c>
      <c r="C1448">
        <v>45085</v>
      </c>
      <c r="D1448" t="s">
        <v>34</v>
      </c>
      <c r="E1448">
        <v>21009</v>
      </c>
      <c r="F1448">
        <v>431</v>
      </c>
      <c r="G1448">
        <v>3</v>
      </c>
      <c r="H1448">
        <v>74</v>
      </c>
      <c r="I1448">
        <v>0</v>
      </c>
      <c r="J1448">
        <v>85</v>
      </c>
      <c r="K1448">
        <v>0</v>
      </c>
      <c r="L1448">
        <v>0</v>
      </c>
      <c r="M1448">
        <v>1</v>
      </c>
      <c r="N1448">
        <v>4</v>
      </c>
      <c r="O1448">
        <v>51</v>
      </c>
      <c r="P1448">
        <v>78</v>
      </c>
      <c r="Q1448">
        <v>0</v>
      </c>
      <c r="R1448">
        <v>35</v>
      </c>
      <c r="S1448">
        <v>90</v>
      </c>
      <c r="T1448">
        <v>6</v>
      </c>
      <c r="U1448">
        <v>0</v>
      </c>
      <c r="V1448">
        <v>7</v>
      </c>
      <c r="W1448">
        <v>9</v>
      </c>
      <c r="X1448">
        <v>8</v>
      </c>
      <c r="Y1448">
        <v>91</v>
      </c>
      <c r="Z1448">
        <v>10</v>
      </c>
      <c r="AA1448" t="s">
        <v>35</v>
      </c>
      <c r="AB1448" t="s">
        <v>16</v>
      </c>
      <c r="AC1448" t="s">
        <v>18</v>
      </c>
      <c r="AD1448" t="s">
        <v>19</v>
      </c>
    </row>
    <row r="1449" spans="1:30" x14ac:dyDescent="0.25">
      <c r="A1449" t="s">
        <v>1435</v>
      </c>
      <c r="B1449">
        <v>45078</v>
      </c>
      <c r="C1449">
        <v>45085</v>
      </c>
      <c r="D1449" t="s">
        <v>486</v>
      </c>
      <c r="E1449">
        <v>8687</v>
      </c>
      <c r="F1449">
        <v>309</v>
      </c>
      <c r="G1449">
        <v>0</v>
      </c>
      <c r="H1449">
        <v>36</v>
      </c>
      <c r="I1449">
        <v>6</v>
      </c>
      <c r="J1449">
        <v>65</v>
      </c>
      <c r="K1449">
        <v>0</v>
      </c>
      <c r="L1449">
        <v>0</v>
      </c>
      <c r="M1449">
        <v>0</v>
      </c>
      <c r="N1449">
        <v>0</v>
      </c>
      <c r="O1449">
        <v>14</v>
      </c>
      <c r="P1449">
        <v>37</v>
      </c>
      <c r="Q1449">
        <v>0</v>
      </c>
      <c r="R1449">
        <v>16</v>
      </c>
      <c r="S1449">
        <v>37</v>
      </c>
      <c r="T1449">
        <v>13</v>
      </c>
      <c r="U1449">
        <v>0</v>
      </c>
      <c r="V1449">
        <v>14</v>
      </c>
      <c r="W1449">
        <v>14</v>
      </c>
      <c r="X1449">
        <v>15</v>
      </c>
      <c r="Y1449">
        <v>39</v>
      </c>
      <c r="Z1449">
        <v>15</v>
      </c>
      <c r="AA1449" t="s">
        <v>1454</v>
      </c>
      <c r="AB1449" t="s">
        <v>387</v>
      </c>
      <c r="AC1449" t="s">
        <v>448</v>
      </c>
      <c r="AD1449" t="s">
        <v>449</v>
      </c>
    </row>
    <row r="1450" spans="1:30" x14ac:dyDescent="0.25">
      <c r="A1450" t="s">
        <v>1435</v>
      </c>
      <c r="B1450">
        <v>45078</v>
      </c>
      <c r="C1450">
        <v>45085</v>
      </c>
      <c r="D1450" t="s">
        <v>1008</v>
      </c>
      <c r="E1450">
        <v>30354</v>
      </c>
      <c r="F1450">
        <v>641</v>
      </c>
      <c r="G1450">
        <v>0</v>
      </c>
      <c r="H1450">
        <v>58</v>
      </c>
      <c r="I1450">
        <v>0</v>
      </c>
      <c r="J1450">
        <v>100</v>
      </c>
      <c r="K1450">
        <v>2</v>
      </c>
      <c r="L1450">
        <v>6</v>
      </c>
      <c r="M1450">
        <v>0</v>
      </c>
      <c r="N1450">
        <v>7</v>
      </c>
      <c r="O1450">
        <v>55</v>
      </c>
      <c r="P1450">
        <v>65</v>
      </c>
      <c r="Q1450">
        <v>10</v>
      </c>
      <c r="R1450">
        <v>17</v>
      </c>
      <c r="S1450">
        <v>65</v>
      </c>
      <c r="T1450">
        <v>8</v>
      </c>
      <c r="U1450">
        <v>0</v>
      </c>
      <c r="V1450">
        <v>8</v>
      </c>
      <c r="W1450">
        <v>9</v>
      </c>
      <c r="X1450">
        <v>8</v>
      </c>
      <c r="Y1450">
        <v>65</v>
      </c>
      <c r="Z1450">
        <v>9</v>
      </c>
      <c r="AA1450" t="s">
        <v>1009</v>
      </c>
      <c r="AB1450" t="s">
        <v>803</v>
      </c>
      <c r="AC1450" t="s">
        <v>998</v>
      </c>
      <c r="AD1450" t="s">
        <v>999</v>
      </c>
    </row>
    <row r="1451" spans="1:30" x14ac:dyDescent="0.25">
      <c r="A1451" t="s">
        <v>1435</v>
      </c>
      <c r="B1451">
        <v>45078</v>
      </c>
      <c r="C1451">
        <v>45085</v>
      </c>
      <c r="D1451" t="s">
        <v>83</v>
      </c>
      <c r="E1451">
        <v>2413</v>
      </c>
      <c r="F1451">
        <v>45</v>
      </c>
      <c r="G1451">
        <v>0</v>
      </c>
      <c r="H1451">
        <v>14</v>
      </c>
      <c r="I1451">
        <v>0</v>
      </c>
      <c r="J1451">
        <v>8</v>
      </c>
      <c r="K1451">
        <v>0</v>
      </c>
      <c r="L1451">
        <v>0</v>
      </c>
      <c r="M1451">
        <v>0</v>
      </c>
      <c r="N1451">
        <v>2</v>
      </c>
      <c r="O1451">
        <v>1</v>
      </c>
      <c r="P1451">
        <v>14</v>
      </c>
      <c r="Q1451">
        <v>0</v>
      </c>
      <c r="R1451">
        <v>7</v>
      </c>
      <c r="S1451">
        <v>14</v>
      </c>
      <c r="T1451">
        <v>2</v>
      </c>
      <c r="U1451">
        <v>0</v>
      </c>
      <c r="V1451">
        <v>2</v>
      </c>
      <c r="W1451">
        <v>0</v>
      </c>
      <c r="X1451">
        <v>1</v>
      </c>
      <c r="Y1451">
        <v>14</v>
      </c>
      <c r="Z1451">
        <v>2</v>
      </c>
      <c r="AA1451" t="s">
        <v>84</v>
      </c>
      <c r="AB1451" t="s">
        <v>16</v>
      </c>
      <c r="AC1451" t="s">
        <v>69</v>
      </c>
      <c r="AD1451" t="s">
        <v>1583</v>
      </c>
    </row>
    <row r="1452" spans="1:30" x14ac:dyDescent="0.25">
      <c r="A1452" t="s">
        <v>1435</v>
      </c>
      <c r="B1452">
        <v>45078</v>
      </c>
      <c r="C1452">
        <v>45085</v>
      </c>
      <c r="D1452" t="s">
        <v>29</v>
      </c>
      <c r="E1452">
        <v>7770</v>
      </c>
      <c r="F1452">
        <v>242</v>
      </c>
      <c r="G1452">
        <v>2</v>
      </c>
      <c r="H1452">
        <v>16</v>
      </c>
      <c r="I1452">
        <v>0</v>
      </c>
      <c r="J1452">
        <v>73</v>
      </c>
      <c r="K1452">
        <v>0</v>
      </c>
      <c r="L1452">
        <v>0</v>
      </c>
      <c r="M1452">
        <v>1</v>
      </c>
      <c r="N1452">
        <v>0</v>
      </c>
      <c r="O1452">
        <v>10</v>
      </c>
      <c r="P1452">
        <v>16</v>
      </c>
      <c r="Q1452">
        <v>1</v>
      </c>
      <c r="R1452">
        <v>5</v>
      </c>
      <c r="S1452">
        <v>22</v>
      </c>
      <c r="T1452">
        <v>1</v>
      </c>
      <c r="U1452">
        <v>0</v>
      </c>
      <c r="V1452">
        <v>2</v>
      </c>
      <c r="W1452">
        <v>2</v>
      </c>
      <c r="X1452">
        <v>2</v>
      </c>
      <c r="Y1452">
        <v>25</v>
      </c>
      <c r="Z1452">
        <v>2</v>
      </c>
      <c r="AA1452" t="s">
        <v>30</v>
      </c>
      <c r="AB1452" t="s">
        <v>16</v>
      </c>
      <c r="AC1452" t="s">
        <v>18</v>
      </c>
      <c r="AD1452" t="s">
        <v>19</v>
      </c>
    </row>
    <row r="1453" spans="1:30" x14ac:dyDescent="0.25">
      <c r="A1453" t="s">
        <v>1435</v>
      </c>
      <c r="B1453">
        <v>45078</v>
      </c>
      <c r="C1453">
        <v>45085</v>
      </c>
      <c r="D1453" t="s">
        <v>162</v>
      </c>
      <c r="E1453">
        <v>5806</v>
      </c>
      <c r="F1453">
        <v>216</v>
      </c>
      <c r="G1453">
        <v>0</v>
      </c>
      <c r="H1453">
        <v>24</v>
      </c>
      <c r="I1453">
        <v>0</v>
      </c>
      <c r="J1453">
        <v>64</v>
      </c>
      <c r="K1453">
        <v>0</v>
      </c>
      <c r="L1453">
        <v>0</v>
      </c>
      <c r="M1453">
        <v>0</v>
      </c>
      <c r="N1453">
        <v>0</v>
      </c>
      <c r="O1453">
        <v>17</v>
      </c>
      <c r="P1453">
        <v>29</v>
      </c>
      <c r="Q1453">
        <v>0</v>
      </c>
      <c r="R1453">
        <v>15</v>
      </c>
      <c r="S1453">
        <v>29</v>
      </c>
      <c r="T1453">
        <v>1</v>
      </c>
      <c r="U1453">
        <v>0</v>
      </c>
      <c r="V1453">
        <v>2</v>
      </c>
      <c r="W1453">
        <v>2</v>
      </c>
      <c r="X1453">
        <v>2</v>
      </c>
      <c r="Y1453">
        <v>29</v>
      </c>
      <c r="Z1453">
        <v>2</v>
      </c>
      <c r="AA1453" t="s">
        <v>1584</v>
      </c>
      <c r="AB1453" t="s">
        <v>16</v>
      </c>
      <c r="AC1453" t="s">
        <v>127</v>
      </c>
      <c r="AD1453" t="s">
        <v>128</v>
      </c>
    </row>
    <row r="1454" spans="1:30" x14ac:dyDescent="0.25">
      <c r="A1454" t="s">
        <v>1435</v>
      </c>
      <c r="B1454">
        <v>45078</v>
      </c>
      <c r="C1454">
        <v>45085</v>
      </c>
      <c r="D1454" t="s">
        <v>831</v>
      </c>
      <c r="E1454">
        <v>5479</v>
      </c>
      <c r="F1454">
        <v>272</v>
      </c>
      <c r="G1454">
        <v>39</v>
      </c>
      <c r="H1454">
        <v>42</v>
      </c>
      <c r="I1454">
        <v>0</v>
      </c>
      <c r="J1454">
        <v>32</v>
      </c>
      <c r="K1454">
        <v>0</v>
      </c>
      <c r="L1454">
        <v>1</v>
      </c>
      <c r="M1454">
        <v>1</v>
      </c>
      <c r="N1454">
        <v>1</v>
      </c>
      <c r="O1454">
        <v>40</v>
      </c>
      <c r="P1454">
        <v>42</v>
      </c>
      <c r="Q1454">
        <v>0</v>
      </c>
      <c r="R1454">
        <v>25</v>
      </c>
      <c r="S1454">
        <v>44</v>
      </c>
      <c r="T1454">
        <v>2</v>
      </c>
      <c r="U1454">
        <v>0</v>
      </c>
      <c r="V1454">
        <v>2</v>
      </c>
      <c r="W1454">
        <v>2</v>
      </c>
      <c r="X1454">
        <v>2</v>
      </c>
      <c r="Y1454">
        <v>44</v>
      </c>
      <c r="Z1454">
        <v>2</v>
      </c>
      <c r="AA1454" t="s">
        <v>832</v>
      </c>
      <c r="AB1454" t="s">
        <v>803</v>
      </c>
      <c r="AC1454" t="s">
        <v>805</v>
      </c>
      <c r="AD1454" t="s">
        <v>806</v>
      </c>
    </row>
    <row r="1455" spans="1:30" x14ac:dyDescent="0.25">
      <c r="A1455" t="s">
        <v>1435</v>
      </c>
      <c r="B1455">
        <v>45078</v>
      </c>
      <c r="C1455">
        <v>45085</v>
      </c>
      <c r="D1455" t="s">
        <v>908</v>
      </c>
      <c r="E1455">
        <v>7683</v>
      </c>
      <c r="F1455">
        <v>210</v>
      </c>
      <c r="G1455">
        <v>1</v>
      </c>
      <c r="H1455">
        <v>47</v>
      </c>
      <c r="I1455">
        <v>0</v>
      </c>
      <c r="J1455">
        <v>38</v>
      </c>
      <c r="K1455">
        <v>1</v>
      </c>
      <c r="L1455">
        <v>0</v>
      </c>
      <c r="M1455">
        <v>0</v>
      </c>
      <c r="N1455">
        <v>3</v>
      </c>
      <c r="O1455">
        <v>25</v>
      </c>
      <c r="P1455">
        <v>50</v>
      </c>
      <c r="Q1455">
        <v>0</v>
      </c>
      <c r="R1455">
        <v>30</v>
      </c>
      <c r="S1455">
        <v>47</v>
      </c>
      <c r="T1455">
        <v>2</v>
      </c>
      <c r="U1455">
        <v>0</v>
      </c>
      <c r="V1455">
        <v>4</v>
      </c>
      <c r="W1455">
        <v>4</v>
      </c>
      <c r="X1455">
        <v>3</v>
      </c>
      <c r="Y1455">
        <v>51</v>
      </c>
      <c r="Z1455">
        <v>4</v>
      </c>
      <c r="AA1455" t="s">
        <v>909</v>
      </c>
      <c r="AB1455" t="s">
        <v>803</v>
      </c>
      <c r="AC1455" t="s">
        <v>897</v>
      </c>
      <c r="AD1455" t="s">
        <v>898</v>
      </c>
    </row>
    <row r="1456" spans="1:30" x14ac:dyDescent="0.25">
      <c r="A1456" t="s">
        <v>1435</v>
      </c>
      <c r="B1456">
        <v>45078</v>
      </c>
      <c r="C1456">
        <v>45085</v>
      </c>
      <c r="D1456" t="s">
        <v>859</v>
      </c>
      <c r="E1456">
        <v>3304</v>
      </c>
      <c r="F1456">
        <v>148</v>
      </c>
      <c r="G1456">
        <v>0</v>
      </c>
      <c r="H1456">
        <v>5</v>
      </c>
      <c r="I1456">
        <v>0</v>
      </c>
      <c r="J1456">
        <v>24</v>
      </c>
      <c r="K1456">
        <v>1</v>
      </c>
      <c r="L1456">
        <v>0</v>
      </c>
      <c r="M1456">
        <v>0</v>
      </c>
      <c r="N1456">
        <v>1</v>
      </c>
      <c r="O1456">
        <v>2</v>
      </c>
      <c r="P1456">
        <v>7</v>
      </c>
      <c r="Q1456">
        <v>0</v>
      </c>
      <c r="R1456">
        <v>4</v>
      </c>
      <c r="S1456">
        <v>9</v>
      </c>
      <c r="T1456">
        <v>1</v>
      </c>
      <c r="U1456">
        <v>0</v>
      </c>
      <c r="V1456">
        <v>1</v>
      </c>
      <c r="W1456">
        <v>1</v>
      </c>
      <c r="X1456">
        <v>1</v>
      </c>
      <c r="Y1456">
        <v>9</v>
      </c>
      <c r="Z1456">
        <v>1</v>
      </c>
      <c r="AA1456" t="s">
        <v>860</v>
      </c>
      <c r="AB1456" t="s">
        <v>803</v>
      </c>
      <c r="AC1456" t="s">
        <v>849</v>
      </c>
      <c r="AD1456" t="s">
        <v>850</v>
      </c>
    </row>
    <row r="1457" spans="1:30" x14ac:dyDescent="0.25">
      <c r="A1457" t="s">
        <v>1435</v>
      </c>
      <c r="B1457">
        <v>45078</v>
      </c>
      <c r="C1457">
        <v>45085</v>
      </c>
      <c r="D1457" t="s">
        <v>865</v>
      </c>
      <c r="E1457">
        <v>3114</v>
      </c>
      <c r="F1457">
        <v>125</v>
      </c>
      <c r="G1457">
        <v>0</v>
      </c>
      <c r="H1457">
        <v>6</v>
      </c>
      <c r="I1457">
        <v>0</v>
      </c>
      <c r="J1457">
        <v>17</v>
      </c>
      <c r="K1457">
        <v>0</v>
      </c>
      <c r="L1457">
        <v>0</v>
      </c>
      <c r="M1457">
        <v>0</v>
      </c>
      <c r="N1457">
        <v>2</v>
      </c>
      <c r="O1457">
        <v>5</v>
      </c>
      <c r="P1457">
        <v>11</v>
      </c>
      <c r="Q1457">
        <v>0</v>
      </c>
      <c r="R1457">
        <v>4</v>
      </c>
      <c r="S1457">
        <v>11</v>
      </c>
      <c r="T1457">
        <v>2</v>
      </c>
      <c r="U1457">
        <v>0</v>
      </c>
      <c r="V1457">
        <v>2</v>
      </c>
      <c r="W1457">
        <v>2</v>
      </c>
      <c r="X1457">
        <v>2</v>
      </c>
      <c r="Y1457">
        <v>11</v>
      </c>
      <c r="Z1457">
        <v>2</v>
      </c>
      <c r="AA1457" t="s">
        <v>866</v>
      </c>
      <c r="AB1457" t="s">
        <v>803</v>
      </c>
      <c r="AC1457" t="s">
        <v>849</v>
      </c>
      <c r="AD1457" t="s">
        <v>850</v>
      </c>
    </row>
    <row r="1458" spans="1:30" x14ac:dyDescent="0.25">
      <c r="A1458" t="s">
        <v>1435</v>
      </c>
      <c r="B1458">
        <v>45078</v>
      </c>
      <c r="C1458">
        <v>45085</v>
      </c>
      <c r="D1458" t="s">
        <v>847</v>
      </c>
      <c r="E1458">
        <v>6540</v>
      </c>
      <c r="F1458">
        <v>256</v>
      </c>
      <c r="G1458">
        <v>10</v>
      </c>
      <c r="H1458">
        <v>21</v>
      </c>
      <c r="I1458">
        <v>0</v>
      </c>
      <c r="J1458">
        <v>32</v>
      </c>
      <c r="K1458">
        <v>0</v>
      </c>
      <c r="L1458">
        <v>1</v>
      </c>
      <c r="M1458">
        <v>0</v>
      </c>
      <c r="N1458">
        <v>2</v>
      </c>
      <c r="O1458">
        <v>13</v>
      </c>
      <c r="P1458">
        <v>25</v>
      </c>
      <c r="Q1458">
        <v>0</v>
      </c>
      <c r="R1458">
        <v>18</v>
      </c>
      <c r="S1458">
        <v>25</v>
      </c>
      <c r="T1458">
        <v>2</v>
      </c>
      <c r="U1458">
        <v>0</v>
      </c>
      <c r="V1458">
        <v>2</v>
      </c>
      <c r="W1458">
        <v>2</v>
      </c>
      <c r="X1458">
        <v>2</v>
      </c>
      <c r="Y1458">
        <v>25</v>
      </c>
      <c r="Z1458">
        <v>2</v>
      </c>
      <c r="AA1458" t="s">
        <v>848</v>
      </c>
      <c r="AB1458" t="s">
        <v>803</v>
      </c>
      <c r="AC1458" t="s">
        <v>849</v>
      </c>
      <c r="AD1458" t="s">
        <v>850</v>
      </c>
    </row>
    <row r="1459" spans="1:30" x14ac:dyDescent="0.25">
      <c r="A1459" t="s">
        <v>1435</v>
      </c>
      <c r="B1459">
        <v>45078</v>
      </c>
      <c r="C1459">
        <v>45085</v>
      </c>
      <c r="D1459" t="s">
        <v>854</v>
      </c>
      <c r="E1459">
        <v>6807</v>
      </c>
      <c r="F1459">
        <v>288</v>
      </c>
      <c r="G1459">
        <v>3</v>
      </c>
      <c r="H1459">
        <v>24</v>
      </c>
      <c r="I1459">
        <v>0</v>
      </c>
      <c r="J1459">
        <v>33</v>
      </c>
      <c r="K1459">
        <v>0</v>
      </c>
      <c r="L1459">
        <v>0</v>
      </c>
      <c r="M1459">
        <v>1</v>
      </c>
      <c r="N1459">
        <v>2</v>
      </c>
      <c r="O1459">
        <v>14</v>
      </c>
      <c r="P1459">
        <v>26</v>
      </c>
      <c r="Q1459">
        <v>0</v>
      </c>
      <c r="R1459">
        <v>14</v>
      </c>
      <c r="S1459">
        <v>28</v>
      </c>
      <c r="T1459">
        <v>2</v>
      </c>
      <c r="U1459">
        <v>0</v>
      </c>
      <c r="V1459">
        <v>2</v>
      </c>
      <c r="W1459">
        <v>3</v>
      </c>
      <c r="X1459">
        <v>3</v>
      </c>
      <c r="Y1459">
        <v>28</v>
      </c>
      <c r="Z1459">
        <v>3</v>
      </c>
      <c r="AA1459" t="s">
        <v>855</v>
      </c>
      <c r="AB1459" t="s">
        <v>803</v>
      </c>
      <c r="AC1459" t="s">
        <v>849</v>
      </c>
      <c r="AD1459" t="s">
        <v>850</v>
      </c>
    </row>
    <row r="1460" spans="1:30" x14ac:dyDescent="0.25">
      <c r="A1460" t="s">
        <v>1435</v>
      </c>
      <c r="B1460">
        <v>45078</v>
      </c>
      <c r="C1460">
        <v>45085</v>
      </c>
      <c r="D1460" t="s">
        <v>881</v>
      </c>
      <c r="E1460">
        <v>3511</v>
      </c>
      <c r="F1460">
        <v>111</v>
      </c>
      <c r="G1460">
        <v>0</v>
      </c>
      <c r="H1460">
        <v>4</v>
      </c>
      <c r="I1460">
        <v>0</v>
      </c>
      <c r="J1460">
        <v>28</v>
      </c>
      <c r="K1460">
        <v>0</v>
      </c>
      <c r="L1460">
        <v>0</v>
      </c>
      <c r="M1460">
        <v>0</v>
      </c>
      <c r="N1460">
        <v>1</v>
      </c>
      <c r="O1460">
        <v>3</v>
      </c>
      <c r="P1460">
        <v>4</v>
      </c>
      <c r="Q1460">
        <v>0</v>
      </c>
      <c r="R1460">
        <v>2</v>
      </c>
      <c r="S1460">
        <v>5</v>
      </c>
      <c r="T1460">
        <v>0</v>
      </c>
      <c r="U1460">
        <v>0</v>
      </c>
      <c r="V1460">
        <v>1</v>
      </c>
      <c r="W1460">
        <v>1</v>
      </c>
      <c r="X1460">
        <v>1</v>
      </c>
      <c r="Y1460">
        <v>5</v>
      </c>
      <c r="Z1460">
        <v>1</v>
      </c>
      <c r="AA1460" t="s">
        <v>882</v>
      </c>
      <c r="AB1460" t="s">
        <v>803</v>
      </c>
      <c r="AC1460" t="s">
        <v>1451</v>
      </c>
      <c r="AD1460" t="s">
        <v>1452</v>
      </c>
    </row>
    <row r="1461" spans="1:30" x14ac:dyDescent="0.25">
      <c r="A1461" t="s">
        <v>1435</v>
      </c>
      <c r="B1461">
        <v>45078</v>
      </c>
      <c r="C1461">
        <v>45085</v>
      </c>
      <c r="D1461" t="s">
        <v>914</v>
      </c>
      <c r="E1461">
        <v>4893</v>
      </c>
      <c r="F1461">
        <v>253</v>
      </c>
      <c r="G1461">
        <v>3</v>
      </c>
      <c r="H1461">
        <v>36</v>
      </c>
      <c r="I1461">
        <v>0</v>
      </c>
      <c r="J1461">
        <v>30</v>
      </c>
      <c r="K1461">
        <v>1</v>
      </c>
      <c r="L1461">
        <v>0</v>
      </c>
      <c r="M1461">
        <v>0</v>
      </c>
      <c r="N1461">
        <v>1</v>
      </c>
      <c r="O1461">
        <v>22</v>
      </c>
      <c r="P1461">
        <v>38</v>
      </c>
      <c r="Q1461">
        <v>0</v>
      </c>
      <c r="R1461">
        <v>14</v>
      </c>
      <c r="S1461">
        <v>35</v>
      </c>
      <c r="T1461">
        <v>1</v>
      </c>
      <c r="U1461">
        <v>0</v>
      </c>
      <c r="V1461">
        <v>1</v>
      </c>
      <c r="W1461">
        <v>1</v>
      </c>
      <c r="X1461">
        <v>1</v>
      </c>
      <c r="Y1461">
        <v>38</v>
      </c>
      <c r="Z1461">
        <v>1</v>
      </c>
      <c r="AA1461" t="s">
        <v>915</v>
      </c>
      <c r="AB1461" t="s">
        <v>803</v>
      </c>
      <c r="AC1461" t="s">
        <v>897</v>
      </c>
      <c r="AD1461" t="s">
        <v>898</v>
      </c>
    </row>
    <row r="1462" spans="1:30" x14ac:dyDescent="0.25">
      <c r="A1462" t="s">
        <v>1435</v>
      </c>
      <c r="B1462">
        <v>45078</v>
      </c>
      <c r="C1462">
        <v>45085</v>
      </c>
      <c r="D1462" t="s">
        <v>978</v>
      </c>
      <c r="E1462">
        <v>5608</v>
      </c>
      <c r="F1462">
        <v>228</v>
      </c>
      <c r="G1462">
        <v>0</v>
      </c>
      <c r="H1462">
        <v>12</v>
      </c>
      <c r="I1462">
        <v>0</v>
      </c>
      <c r="J1462">
        <v>23</v>
      </c>
      <c r="K1462">
        <v>0</v>
      </c>
      <c r="L1462">
        <v>1</v>
      </c>
      <c r="M1462">
        <v>1</v>
      </c>
      <c r="N1462">
        <v>1</v>
      </c>
      <c r="O1462">
        <v>3</v>
      </c>
      <c r="P1462">
        <v>12</v>
      </c>
      <c r="Q1462">
        <v>0</v>
      </c>
      <c r="R1462">
        <v>5</v>
      </c>
      <c r="S1462">
        <v>12</v>
      </c>
      <c r="T1462">
        <v>1</v>
      </c>
      <c r="U1462">
        <v>0</v>
      </c>
      <c r="V1462">
        <v>1</v>
      </c>
      <c r="W1462">
        <v>1</v>
      </c>
      <c r="X1462">
        <v>1</v>
      </c>
      <c r="Y1462">
        <v>12</v>
      </c>
      <c r="Z1462">
        <v>1</v>
      </c>
      <c r="AA1462" t="s">
        <v>979</v>
      </c>
      <c r="AB1462" t="s">
        <v>803</v>
      </c>
      <c r="AC1462" t="s">
        <v>942</v>
      </c>
      <c r="AD1462" t="s">
        <v>943</v>
      </c>
    </row>
    <row r="1463" spans="1:30" x14ac:dyDescent="0.25">
      <c r="A1463" t="s">
        <v>1435</v>
      </c>
      <c r="B1463">
        <v>45078</v>
      </c>
      <c r="C1463">
        <v>45085</v>
      </c>
      <c r="D1463" t="s">
        <v>980</v>
      </c>
      <c r="E1463">
        <v>10978</v>
      </c>
      <c r="F1463">
        <v>577</v>
      </c>
      <c r="G1463">
        <v>0</v>
      </c>
      <c r="H1463">
        <v>160</v>
      </c>
      <c r="I1463">
        <v>0</v>
      </c>
      <c r="J1463">
        <v>99</v>
      </c>
      <c r="K1463">
        <v>0</v>
      </c>
      <c r="L1463">
        <v>0</v>
      </c>
      <c r="M1463">
        <v>0</v>
      </c>
      <c r="N1463">
        <v>1</v>
      </c>
      <c r="O1463">
        <v>124</v>
      </c>
      <c r="P1463">
        <v>162</v>
      </c>
      <c r="Q1463">
        <v>0</v>
      </c>
      <c r="R1463">
        <v>75</v>
      </c>
      <c r="S1463">
        <v>158</v>
      </c>
      <c r="T1463">
        <v>4</v>
      </c>
      <c r="U1463">
        <v>0</v>
      </c>
      <c r="V1463">
        <v>7</v>
      </c>
      <c r="W1463">
        <v>8</v>
      </c>
      <c r="X1463">
        <v>8</v>
      </c>
      <c r="Y1463">
        <v>162</v>
      </c>
      <c r="Z1463">
        <v>8</v>
      </c>
      <c r="AA1463" t="s">
        <v>981</v>
      </c>
      <c r="AB1463" t="s">
        <v>803</v>
      </c>
      <c r="AC1463" t="s">
        <v>942</v>
      </c>
      <c r="AD1463" t="s">
        <v>943</v>
      </c>
    </row>
    <row r="1464" spans="1:30" x14ac:dyDescent="0.25">
      <c r="A1464" t="s">
        <v>1435</v>
      </c>
      <c r="B1464">
        <v>45078</v>
      </c>
      <c r="C1464">
        <v>45085</v>
      </c>
      <c r="D1464" t="s">
        <v>1010</v>
      </c>
      <c r="E1464">
        <v>10984</v>
      </c>
      <c r="F1464">
        <v>421</v>
      </c>
      <c r="G1464">
        <v>38</v>
      </c>
      <c r="H1464">
        <v>44</v>
      </c>
      <c r="I1464">
        <v>0</v>
      </c>
      <c r="J1464">
        <v>47</v>
      </c>
      <c r="K1464">
        <v>0</v>
      </c>
      <c r="L1464">
        <v>0</v>
      </c>
      <c r="M1464">
        <v>2</v>
      </c>
      <c r="N1464">
        <v>1</v>
      </c>
      <c r="O1464">
        <v>34</v>
      </c>
      <c r="P1464">
        <v>45</v>
      </c>
      <c r="Q1464">
        <v>2</v>
      </c>
      <c r="R1464">
        <v>25</v>
      </c>
      <c r="S1464">
        <v>45</v>
      </c>
      <c r="T1464">
        <v>3</v>
      </c>
      <c r="U1464">
        <v>0</v>
      </c>
      <c r="V1464">
        <v>3</v>
      </c>
      <c r="W1464">
        <v>3</v>
      </c>
      <c r="X1464">
        <v>3</v>
      </c>
      <c r="Y1464">
        <v>45</v>
      </c>
      <c r="Z1464">
        <v>3</v>
      </c>
      <c r="AA1464" t="s">
        <v>1011</v>
      </c>
      <c r="AB1464" t="s">
        <v>803</v>
      </c>
      <c r="AC1464" t="s">
        <v>998</v>
      </c>
      <c r="AD1464" t="s">
        <v>999</v>
      </c>
    </row>
    <row r="1465" spans="1:30" x14ac:dyDescent="0.25">
      <c r="A1465" t="s">
        <v>1435</v>
      </c>
      <c r="B1465">
        <v>45078</v>
      </c>
      <c r="C1465">
        <v>45085</v>
      </c>
      <c r="D1465" t="s">
        <v>965</v>
      </c>
      <c r="E1465">
        <v>7997</v>
      </c>
      <c r="F1465">
        <v>359</v>
      </c>
      <c r="G1465">
        <v>1</v>
      </c>
      <c r="H1465">
        <v>55</v>
      </c>
      <c r="I1465">
        <v>0</v>
      </c>
      <c r="J1465">
        <v>63</v>
      </c>
      <c r="K1465">
        <v>1</v>
      </c>
      <c r="L1465">
        <v>6</v>
      </c>
      <c r="M1465">
        <v>0</v>
      </c>
      <c r="N1465">
        <v>9</v>
      </c>
      <c r="O1465">
        <v>2</v>
      </c>
      <c r="P1465">
        <v>55</v>
      </c>
      <c r="Q1465">
        <v>0</v>
      </c>
      <c r="R1465">
        <v>26</v>
      </c>
      <c r="S1465">
        <v>51</v>
      </c>
      <c r="T1465">
        <v>10</v>
      </c>
      <c r="U1465">
        <v>0</v>
      </c>
      <c r="V1465">
        <v>12</v>
      </c>
      <c r="W1465">
        <v>9</v>
      </c>
      <c r="X1465">
        <v>9</v>
      </c>
      <c r="Y1465">
        <v>55</v>
      </c>
      <c r="Z1465">
        <v>12</v>
      </c>
      <c r="AA1465" t="s">
        <v>966</v>
      </c>
      <c r="AB1465" t="s">
        <v>803</v>
      </c>
      <c r="AC1465" t="s">
        <v>942</v>
      </c>
      <c r="AD1465" t="s">
        <v>943</v>
      </c>
    </row>
    <row r="1466" spans="1:30" x14ac:dyDescent="0.25">
      <c r="A1466" t="s">
        <v>1435</v>
      </c>
      <c r="B1466">
        <v>45078</v>
      </c>
      <c r="C1466">
        <v>45085</v>
      </c>
      <c r="D1466" t="s">
        <v>929</v>
      </c>
      <c r="E1466">
        <v>5178</v>
      </c>
      <c r="F1466">
        <v>196</v>
      </c>
      <c r="G1466">
        <v>0</v>
      </c>
      <c r="H1466">
        <v>5</v>
      </c>
      <c r="I1466">
        <v>0</v>
      </c>
      <c r="J1466">
        <v>21</v>
      </c>
      <c r="K1466">
        <v>0</v>
      </c>
      <c r="L1466">
        <v>0</v>
      </c>
      <c r="M1466">
        <v>0</v>
      </c>
      <c r="N1466">
        <v>1</v>
      </c>
      <c r="O1466">
        <v>6</v>
      </c>
      <c r="P1466">
        <v>6</v>
      </c>
      <c r="Q1466">
        <v>0</v>
      </c>
      <c r="R1466">
        <v>3</v>
      </c>
      <c r="S1466">
        <v>6</v>
      </c>
      <c r="T1466">
        <v>1</v>
      </c>
      <c r="U1466">
        <v>0</v>
      </c>
      <c r="V1466">
        <v>1</v>
      </c>
      <c r="W1466">
        <v>1</v>
      </c>
      <c r="X1466">
        <v>1</v>
      </c>
      <c r="Y1466">
        <v>6</v>
      </c>
      <c r="Z1466">
        <v>1</v>
      </c>
    </row>
    <row r="1467" spans="1:30" x14ac:dyDescent="0.25">
      <c r="A1467" t="s">
        <v>1435</v>
      </c>
      <c r="B1467">
        <v>45078</v>
      </c>
      <c r="C1467">
        <v>45085</v>
      </c>
      <c r="D1467" t="s">
        <v>801</v>
      </c>
      <c r="E1467">
        <v>7265</v>
      </c>
      <c r="F1467">
        <v>354</v>
      </c>
      <c r="G1467">
        <v>2</v>
      </c>
      <c r="H1467">
        <v>26</v>
      </c>
      <c r="I1467">
        <v>0</v>
      </c>
      <c r="J1467">
        <v>41</v>
      </c>
      <c r="K1467">
        <v>0</v>
      </c>
      <c r="L1467">
        <v>0</v>
      </c>
      <c r="M1467">
        <v>0</v>
      </c>
      <c r="N1467">
        <v>0</v>
      </c>
      <c r="O1467">
        <v>6</v>
      </c>
      <c r="P1467">
        <v>37</v>
      </c>
      <c r="Q1467">
        <v>0</v>
      </c>
      <c r="R1467">
        <v>16</v>
      </c>
      <c r="S1467">
        <v>38</v>
      </c>
      <c r="T1467">
        <v>0</v>
      </c>
      <c r="U1467">
        <v>0</v>
      </c>
      <c r="V1467">
        <v>0</v>
      </c>
      <c r="W1467">
        <v>0</v>
      </c>
      <c r="X1467">
        <v>0</v>
      </c>
      <c r="Y1467">
        <v>38</v>
      </c>
      <c r="Z1467">
        <v>0</v>
      </c>
      <c r="AA1467" t="s">
        <v>802</v>
      </c>
      <c r="AB1467" t="s">
        <v>803</v>
      </c>
      <c r="AC1467" t="s">
        <v>805</v>
      </c>
      <c r="AD1467" t="s">
        <v>806</v>
      </c>
    </row>
    <row r="1468" spans="1:30" x14ac:dyDescent="0.25">
      <c r="A1468" t="s">
        <v>1435</v>
      </c>
      <c r="B1468">
        <v>45078</v>
      </c>
      <c r="C1468">
        <v>45085</v>
      </c>
      <c r="D1468" t="s">
        <v>173</v>
      </c>
      <c r="E1468">
        <v>20586</v>
      </c>
      <c r="F1468">
        <v>873</v>
      </c>
      <c r="G1468">
        <v>12</v>
      </c>
      <c r="H1468">
        <v>69</v>
      </c>
      <c r="I1468">
        <v>3</v>
      </c>
      <c r="J1468">
        <v>425</v>
      </c>
      <c r="K1468">
        <v>13</v>
      </c>
      <c r="L1468">
        <v>22</v>
      </c>
      <c r="M1468">
        <v>4</v>
      </c>
      <c r="N1468">
        <v>39</v>
      </c>
      <c r="O1468">
        <v>48</v>
      </c>
      <c r="P1468">
        <v>73</v>
      </c>
      <c r="Q1468">
        <v>0</v>
      </c>
      <c r="R1468">
        <v>33</v>
      </c>
      <c r="S1468">
        <v>74</v>
      </c>
      <c r="T1468">
        <v>56</v>
      </c>
      <c r="U1468">
        <v>1</v>
      </c>
      <c r="V1468">
        <v>67</v>
      </c>
      <c r="W1468">
        <v>64</v>
      </c>
      <c r="X1468">
        <v>64</v>
      </c>
      <c r="Y1468">
        <v>77</v>
      </c>
      <c r="Z1468">
        <v>67</v>
      </c>
      <c r="AA1468" t="s">
        <v>174</v>
      </c>
      <c r="AB1468" t="s">
        <v>16</v>
      </c>
      <c r="AC1468" t="s">
        <v>168</v>
      </c>
      <c r="AD1468" t="s">
        <v>1473</v>
      </c>
    </row>
    <row r="1469" spans="1:30" x14ac:dyDescent="0.25">
      <c r="A1469" t="s">
        <v>1435</v>
      </c>
      <c r="B1469">
        <v>45078</v>
      </c>
      <c r="C1469">
        <v>45085</v>
      </c>
      <c r="D1469" t="s">
        <v>400</v>
      </c>
      <c r="E1469">
        <v>6567</v>
      </c>
      <c r="F1469">
        <v>316</v>
      </c>
      <c r="G1469">
        <v>7</v>
      </c>
      <c r="H1469">
        <v>14</v>
      </c>
      <c r="I1469">
        <v>0</v>
      </c>
      <c r="J1469">
        <v>94</v>
      </c>
      <c r="K1469">
        <v>2</v>
      </c>
      <c r="L1469">
        <v>1</v>
      </c>
      <c r="M1469">
        <v>3</v>
      </c>
      <c r="N1469">
        <v>3</v>
      </c>
      <c r="O1469">
        <v>13</v>
      </c>
      <c r="P1469">
        <v>16</v>
      </c>
      <c r="Q1469">
        <v>0</v>
      </c>
      <c r="R1469">
        <v>11</v>
      </c>
      <c r="S1469">
        <v>17</v>
      </c>
      <c r="T1469">
        <v>6</v>
      </c>
      <c r="U1469">
        <v>0</v>
      </c>
      <c r="V1469">
        <v>7</v>
      </c>
      <c r="W1469">
        <v>8</v>
      </c>
      <c r="X1469">
        <v>7</v>
      </c>
      <c r="Y1469">
        <v>17</v>
      </c>
      <c r="Z1469">
        <v>8</v>
      </c>
      <c r="AA1469" t="s">
        <v>401</v>
      </c>
      <c r="AB1469" t="s">
        <v>387</v>
      </c>
      <c r="AC1469" t="s">
        <v>389</v>
      </c>
      <c r="AD1469" t="s">
        <v>390</v>
      </c>
    </row>
    <row r="1470" spans="1:30" x14ac:dyDescent="0.25">
      <c r="A1470" t="s">
        <v>1435</v>
      </c>
      <c r="B1470">
        <v>45078</v>
      </c>
      <c r="C1470">
        <v>45085</v>
      </c>
      <c r="D1470" t="s">
        <v>437</v>
      </c>
      <c r="E1470">
        <v>9982</v>
      </c>
      <c r="F1470">
        <v>447</v>
      </c>
      <c r="G1470">
        <v>0</v>
      </c>
      <c r="H1470">
        <v>9</v>
      </c>
      <c r="I1470">
        <v>0</v>
      </c>
      <c r="J1470">
        <v>120</v>
      </c>
      <c r="K1470">
        <v>0</v>
      </c>
      <c r="L1470">
        <v>0</v>
      </c>
      <c r="M1470">
        <v>0</v>
      </c>
      <c r="N1470">
        <v>1</v>
      </c>
      <c r="O1470">
        <v>6</v>
      </c>
      <c r="P1470">
        <v>10</v>
      </c>
      <c r="Q1470">
        <v>0</v>
      </c>
      <c r="R1470">
        <v>9</v>
      </c>
      <c r="S1470">
        <v>11</v>
      </c>
      <c r="T1470">
        <v>1</v>
      </c>
      <c r="U1470">
        <v>0</v>
      </c>
      <c r="V1470">
        <v>1</v>
      </c>
      <c r="W1470">
        <v>2</v>
      </c>
      <c r="X1470">
        <v>1</v>
      </c>
      <c r="Y1470">
        <v>12</v>
      </c>
      <c r="Z1470">
        <v>2</v>
      </c>
      <c r="AA1470" t="s">
        <v>438</v>
      </c>
      <c r="AB1470" t="s">
        <v>387</v>
      </c>
      <c r="AC1470" t="s">
        <v>432</v>
      </c>
      <c r="AD1470" t="s">
        <v>433</v>
      </c>
    </row>
    <row r="1471" spans="1:30" x14ac:dyDescent="0.25">
      <c r="A1471" t="s">
        <v>1435</v>
      </c>
      <c r="B1471">
        <v>45078</v>
      </c>
      <c r="C1471">
        <v>45085</v>
      </c>
      <c r="D1471" t="s">
        <v>536</v>
      </c>
      <c r="E1471">
        <v>13054</v>
      </c>
      <c r="F1471">
        <v>606</v>
      </c>
      <c r="G1471">
        <v>0</v>
      </c>
      <c r="H1471">
        <v>44</v>
      </c>
      <c r="I1471">
        <v>0</v>
      </c>
      <c r="J1471">
        <v>223</v>
      </c>
      <c r="K1471">
        <v>4</v>
      </c>
      <c r="L1471">
        <v>1</v>
      </c>
      <c r="M1471">
        <v>0</v>
      </c>
      <c r="N1471">
        <v>13</v>
      </c>
      <c r="O1471">
        <v>25</v>
      </c>
      <c r="P1471">
        <v>44</v>
      </c>
      <c r="Q1471">
        <v>0</v>
      </c>
      <c r="R1471">
        <v>30</v>
      </c>
      <c r="S1471">
        <v>46</v>
      </c>
      <c r="T1471">
        <v>14</v>
      </c>
      <c r="U1471">
        <v>0</v>
      </c>
      <c r="V1471">
        <v>14</v>
      </c>
      <c r="W1471">
        <v>14</v>
      </c>
      <c r="X1471">
        <v>13</v>
      </c>
      <c r="Y1471">
        <v>50</v>
      </c>
      <c r="Z1471">
        <v>14</v>
      </c>
      <c r="AA1471" t="s">
        <v>537</v>
      </c>
      <c r="AB1471" t="s">
        <v>387</v>
      </c>
      <c r="AC1471" t="s">
        <v>508</v>
      </c>
      <c r="AD1471" t="s">
        <v>509</v>
      </c>
    </row>
    <row r="1472" spans="1:30" x14ac:dyDescent="0.25">
      <c r="A1472" t="s">
        <v>1435</v>
      </c>
      <c r="B1472">
        <v>45078</v>
      </c>
      <c r="C1472">
        <v>45085</v>
      </c>
      <c r="D1472" t="s">
        <v>471</v>
      </c>
      <c r="E1472">
        <v>6778</v>
      </c>
      <c r="F1472">
        <v>285</v>
      </c>
      <c r="G1472">
        <v>2</v>
      </c>
      <c r="H1472">
        <v>16</v>
      </c>
      <c r="I1472">
        <v>2</v>
      </c>
      <c r="J1472">
        <v>127</v>
      </c>
      <c r="K1472">
        <v>6</v>
      </c>
      <c r="L1472">
        <v>6</v>
      </c>
      <c r="M1472">
        <v>14</v>
      </c>
      <c r="N1472">
        <v>17</v>
      </c>
      <c r="O1472">
        <v>1</v>
      </c>
      <c r="P1472">
        <v>18</v>
      </c>
      <c r="Q1472">
        <v>0</v>
      </c>
      <c r="R1472">
        <v>6</v>
      </c>
      <c r="S1472">
        <v>17</v>
      </c>
      <c r="T1472">
        <v>20</v>
      </c>
      <c r="U1472">
        <v>0</v>
      </c>
      <c r="V1472">
        <v>19</v>
      </c>
      <c r="W1472">
        <v>18</v>
      </c>
      <c r="X1472">
        <v>20</v>
      </c>
      <c r="Y1472">
        <v>18</v>
      </c>
      <c r="Z1472">
        <v>20</v>
      </c>
      <c r="AA1472" t="s">
        <v>472</v>
      </c>
      <c r="AB1472" t="s">
        <v>387</v>
      </c>
      <c r="AC1472" t="s">
        <v>448</v>
      </c>
      <c r="AD1472" t="s">
        <v>449</v>
      </c>
    </row>
    <row r="1473" spans="1:30" x14ac:dyDescent="0.25">
      <c r="A1473" t="s">
        <v>1435</v>
      </c>
      <c r="B1473">
        <v>45078</v>
      </c>
      <c r="C1473">
        <v>45085</v>
      </c>
      <c r="D1473" t="s">
        <v>51</v>
      </c>
      <c r="E1473">
        <v>8724</v>
      </c>
      <c r="F1473">
        <v>373</v>
      </c>
      <c r="G1473">
        <v>8</v>
      </c>
      <c r="H1473">
        <v>65</v>
      </c>
      <c r="I1473">
        <v>0</v>
      </c>
      <c r="J1473">
        <v>210</v>
      </c>
      <c r="K1473">
        <v>3</v>
      </c>
      <c r="L1473">
        <v>12</v>
      </c>
      <c r="M1473">
        <v>0</v>
      </c>
      <c r="N1473">
        <v>15</v>
      </c>
      <c r="O1473">
        <v>52</v>
      </c>
      <c r="P1473">
        <v>67</v>
      </c>
      <c r="Q1473">
        <v>0</v>
      </c>
      <c r="R1473">
        <v>30</v>
      </c>
      <c r="S1473">
        <v>67</v>
      </c>
      <c r="T1473">
        <v>19</v>
      </c>
      <c r="U1473">
        <v>0</v>
      </c>
      <c r="V1473">
        <v>21</v>
      </c>
      <c r="W1473">
        <v>19</v>
      </c>
      <c r="X1473">
        <v>20</v>
      </c>
      <c r="Y1473">
        <v>67</v>
      </c>
      <c r="Z1473">
        <v>21</v>
      </c>
      <c r="AA1473" t="s">
        <v>52</v>
      </c>
      <c r="AB1473" t="s">
        <v>16</v>
      </c>
      <c r="AC1473" t="s">
        <v>41</v>
      </c>
      <c r="AD1473" t="s">
        <v>42</v>
      </c>
    </row>
    <row r="1474" spans="1:30" x14ac:dyDescent="0.25">
      <c r="A1474" t="s">
        <v>1435</v>
      </c>
      <c r="B1474">
        <v>45078</v>
      </c>
      <c r="C1474">
        <v>45085</v>
      </c>
      <c r="D1474" t="s">
        <v>88</v>
      </c>
      <c r="E1474">
        <v>11385</v>
      </c>
      <c r="F1474">
        <v>508</v>
      </c>
      <c r="G1474">
        <v>9</v>
      </c>
      <c r="H1474">
        <v>220</v>
      </c>
      <c r="I1474">
        <v>1</v>
      </c>
      <c r="J1474">
        <v>80</v>
      </c>
      <c r="K1474">
        <v>1</v>
      </c>
      <c r="L1474">
        <v>3</v>
      </c>
      <c r="M1474">
        <v>1</v>
      </c>
      <c r="N1474">
        <v>15</v>
      </c>
      <c r="O1474">
        <v>56</v>
      </c>
      <c r="P1474">
        <v>221</v>
      </c>
      <c r="Q1474">
        <v>0</v>
      </c>
      <c r="R1474">
        <v>126</v>
      </c>
      <c r="S1474">
        <v>219</v>
      </c>
      <c r="T1474">
        <v>33</v>
      </c>
      <c r="U1474">
        <v>0</v>
      </c>
      <c r="V1474">
        <v>37</v>
      </c>
      <c r="W1474">
        <v>36</v>
      </c>
      <c r="X1474">
        <v>35</v>
      </c>
      <c r="Y1474">
        <v>221</v>
      </c>
      <c r="Z1474">
        <v>37</v>
      </c>
      <c r="AA1474" t="s">
        <v>89</v>
      </c>
      <c r="AB1474" t="s">
        <v>16</v>
      </c>
      <c r="AC1474" t="s">
        <v>90</v>
      </c>
      <c r="AD1474" t="s">
        <v>91</v>
      </c>
    </row>
    <row r="1475" spans="1:30" x14ac:dyDescent="0.25">
      <c r="A1475" t="s">
        <v>1435</v>
      </c>
      <c r="B1475">
        <v>45078</v>
      </c>
      <c r="C1475">
        <v>45085</v>
      </c>
      <c r="D1475" t="s">
        <v>419</v>
      </c>
      <c r="E1475">
        <v>3437</v>
      </c>
      <c r="F1475">
        <v>112</v>
      </c>
      <c r="G1475">
        <v>0</v>
      </c>
      <c r="H1475">
        <v>16</v>
      </c>
      <c r="I1475">
        <v>0</v>
      </c>
      <c r="J1475">
        <v>56</v>
      </c>
      <c r="K1475">
        <v>4</v>
      </c>
      <c r="L1475">
        <v>0</v>
      </c>
      <c r="M1475">
        <v>2</v>
      </c>
      <c r="N1475">
        <v>25</v>
      </c>
      <c r="O1475">
        <v>4</v>
      </c>
      <c r="P1475">
        <v>22</v>
      </c>
      <c r="Q1475">
        <v>1</v>
      </c>
      <c r="R1475">
        <v>13</v>
      </c>
      <c r="S1475">
        <v>22</v>
      </c>
      <c r="T1475">
        <v>25</v>
      </c>
      <c r="U1475">
        <v>1</v>
      </c>
      <c r="V1475">
        <v>25</v>
      </c>
      <c r="W1475">
        <v>25</v>
      </c>
      <c r="X1475">
        <v>25</v>
      </c>
      <c r="Y1475">
        <v>22</v>
      </c>
      <c r="Z1475">
        <v>25</v>
      </c>
      <c r="AA1475" t="s">
        <v>420</v>
      </c>
      <c r="AB1475" t="s">
        <v>387</v>
      </c>
      <c r="AC1475" t="s">
        <v>389</v>
      </c>
      <c r="AD1475" t="s">
        <v>390</v>
      </c>
    </row>
    <row r="1476" spans="1:30" x14ac:dyDescent="0.25">
      <c r="A1476" t="s">
        <v>1435</v>
      </c>
      <c r="B1476">
        <v>45078</v>
      </c>
      <c r="C1476">
        <v>45085</v>
      </c>
      <c r="D1476" t="s">
        <v>490</v>
      </c>
      <c r="E1476">
        <v>14393</v>
      </c>
      <c r="F1476">
        <v>624</v>
      </c>
      <c r="G1476">
        <v>0</v>
      </c>
      <c r="H1476">
        <v>11</v>
      </c>
      <c r="I1476">
        <v>0</v>
      </c>
      <c r="J1476">
        <v>270</v>
      </c>
      <c r="K1476">
        <v>0</v>
      </c>
      <c r="L1476">
        <v>0</v>
      </c>
      <c r="M1476">
        <v>0</v>
      </c>
      <c r="N1476">
        <v>0</v>
      </c>
      <c r="O1476">
        <v>10</v>
      </c>
      <c r="P1476">
        <v>14</v>
      </c>
      <c r="Q1476">
        <v>0</v>
      </c>
      <c r="R1476">
        <v>12</v>
      </c>
      <c r="S1476">
        <v>17</v>
      </c>
      <c r="T1476">
        <v>3</v>
      </c>
      <c r="U1476">
        <v>0</v>
      </c>
      <c r="V1476">
        <v>2</v>
      </c>
      <c r="W1476">
        <v>5</v>
      </c>
      <c r="X1476">
        <v>5</v>
      </c>
      <c r="Y1476">
        <v>18</v>
      </c>
      <c r="Z1476">
        <v>5</v>
      </c>
      <c r="AA1476" t="s">
        <v>491</v>
      </c>
      <c r="AB1476" t="s">
        <v>387</v>
      </c>
      <c r="AC1476" t="s">
        <v>448</v>
      </c>
      <c r="AD1476" t="s">
        <v>449</v>
      </c>
    </row>
    <row r="1477" spans="1:30" x14ac:dyDescent="0.25">
      <c r="A1477" t="s">
        <v>1435</v>
      </c>
      <c r="B1477">
        <v>45078</v>
      </c>
      <c r="C1477">
        <v>45085</v>
      </c>
      <c r="D1477" t="s">
        <v>417</v>
      </c>
      <c r="E1477">
        <v>4320</v>
      </c>
      <c r="F1477">
        <v>198</v>
      </c>
      <c r="G1477">
        <v>20</v>
      </c>
      <c r="H1477">
        <v>29</v>
      </c>
      <c r="I1477">
        <v>0</v>
      </c>
      <c r="J1477">
        <v>73</v>
      </c>
      <c r="K1477">
        <v>4</v>
      </c>
      <c r="L1477">
        <v>9</v>
      </c>
      <c r="M1477">
        <v>14</v>
      </c>
      <c r="N1477">
        <v>13</v>
      </c>
      <c r="O1477">
        <v>25</v>
      </c>
      <c r="P1477">
        <v>28</v>
      </c>
      <c r="Q1477">
        <v>0</v>
      </c>
      <c r="R1477">
        <v>116</v>
      </c>
      <c r="S1477">
        <v>165</v>
      </c>
      <c r="T1477">
        <v>14</v>
      </c>
      <c r="U1477">
        <v>2</v>
      </c>
      <c r="V1477">
        <v>15</v>
      </c>
      <c r="W1477">
        <v>67</v>
      </c>
      <c r="X1477">
        <v>37</v>
      </c>
      <c r="Y1477">
        <v>189</v>
      </c>
      <c r="Z1477">
        <v>67</v>
      </c>
      <c r="AA1477" t="s">
        <v>418</v>
      </c>
      <c r="AB1477" t="s">
        <v>387</v>
      </c>
      <c r="AC1477" t="s">
        <v>389</v>
      </c>
      <c r="AD1477" t="s">
        <v>390</v>
      </c>
    </row>
    <row r="1478" spans="1:30" x14ac:dyDescent="0.25">
      <c r="A1478" t="s">
        <v>1435</v>
      </c>
      <c r="B1478">
        <v>45078</v>
      </c>
      <c r="C1478">
        <v>45085</v>
      </c>
      <c r="D1478" t="s">
        <v>506</v>
      </c>
      <c r="E1478">
        <v>3564</v>
      </c>
      <c r="F1478">
        <v>155</v>
      </c>
      <c r="G1478">
        <v>1</v>
      </c>
      <c r="H1478">
        <v>30</v>
      </c>
      <c r="I1478">
        <v>0</v>
      </c>
      <c r="J1478">
        <v>51</v>
      </c>
      <c r="K1478">
        <v>0</v>
      </c>
      <c r="L1478">
        <v>0</v>
      </c>
      <c r="M1478">
        <v>0</v>
      </c>
      <c r="N1478">
        <v>9</v>
      </c>
      <c r="O1478">
        <v>11</v>
      </c>
      <c r="P1478">
        <v>26</v>
      </c>
      <c r="Q1478">
        <v>0</v>
      </c>
      <c r="R1478">
        <v>16</v>
      </c>
      <c r="S1478">
        <v>30</v>
      </c>
      <c r="T1478">
        <v>9</v>
      </c>
      <c r="U1478">
        <v>0</v>
      </c>
      <c r="V1478">
        <v>9</v>
      </c>
      <c r="W1478">
        <v>9</v>
      </c>
      <c r="X1478">
        <v>8</v>
      </c>
      <c r="Y1478">
        <v>30</v>
      </c>
      <c r="Z1478">
        <v>9</v>
      </c>
      <c r="AA1478" t="s">
        <v>1456</v>
      </c>
      <c r="AB1478" t="s">
        <v>387</v>
      </c>
      <c r="AC1478" t="s">
        <v>508</v>
      </c>
      <c r="AD1478" t="s">
        <v>509</v>
      </c>
    </row>
    <row r="1479" spans="1:30" x14ac:dyDescent="0.25">
      <c r="A1479" t="s">
        <v>1435</v>
      </c>
      <c r="B1479">
        <v>45078</v>
      </c>
      <c r="C1479">
        <v>45085</v>
      </c>
      <c r="D1479" t="s">
        <v>132</v>
      </c>
      <c r="E1479">
        <v>5826</v>
      </c>
      <c r="F1479">
        <v>195</v>
      </c>
      <c r="G1479">
        <v>8</v>
      </c>
      <c r="H1479">
        <v>33</v>
      </c>
      <c r="I1479">
        <v>0</v>
      </c>
      <c r="J1479">
        <v>94</v>
      </c>
      <c r="K1479">
        <v>0</v>
      </c>
      <c r="L1479">
        <v>0</v>
      </c>
      <c r="M1479">
        <v>4</v>
      </c>
      <c r="N1479">
        <v>11</v>
      </c>
      <c r="O1479">
        <v>18</v>
      </c>
      <c r="P1479">
        <v>33</v>
      </c>
      <c r="Q1479">
        <v>2</v>
      </c>
      <c r="R1479">
        <v>23</v>
      </c>
      <c r="S1479">
        <v>33</v>
      </c>
      <c r="T1479">
        <v>10</v>
      </c>
      <c r="U1479">
        <v>0</v>
      </c>
      <c r="V1479">
        <v>11</v>
      </c>
      <c r="W1479">
        <v>12</v>
      </c>
      <c r="X1479">
        <v>11</v>
      </c>
      <c r="Y1479">
        <v>33</v>
      </c>
      <c r="Z1479">
        <v>12</v>
      </c>
      <c r="AA1479" t="s">
        <v>133</v>
      </c>
      <c r="AB1479" t="s">
        <v>16</v>
      </c>
      <c r="AC1479" t="s">
        <v>127</v>
      </c>
      <c r="AD1479" t="s">
        <v>128</v>
      </c>
    </row>
    <row r="1480" spans="1:30" x14ac:dyDescent="0.25">
      <c r="A1480" t="s">
        <v>1435</v>
      </c>
      <c r="B1480">
        <v>45078</v>
      </c>
      <c r="C1480">
        <v>45085</v>
      </c>
      <c r="D1480" t="s">
        <v>95</v>
      </c>
      <c r="E1480">
        <v>2082</v>
      </c>
      <c r="F1480">
        <v>72</v>
      </c>
      <c r="G1480">
        <v>4</v>
      </c>
      <c r="H1480">
        <v>6</v>
      </c>
      <c r="I1480">
        <v>0</v>
      </c>
      <c r="J1480">
        <v>23</v>
      </c>
      <c r="K1480">
        <v>0</v>
      </c>
      <c r="L1480">
        <v>1</v>
      </c>
      <c r="M1480">
        <v>1</v>
      </c>
      <c r="N1480">
        <v>1</v>
      </c>
      <c r="O1480">
        <v>5</v>
      </c>
      <c r="P1480">
        <v>6</v>
      </c>
      <c r="Q1480">
        <v>0</v>
      </c>
      <c r="R1480">
        <v>5</v>
      </c>
      <c r="S1480">
        <v>7</v>
      </c>
      <c r="T1480">
        <v>1</v>
      </c>
      <c r="U1480">
        <v>0</v>
      </c>
      <c r="V1480">
        <v>1</v>
      </c>
      <c r="W1480">
        <v>1</v>
      </c>
      <c r="X1480">
        <v>1</v>
      </c>
      <c r="Y1480">
        <v>7</v>
      </c>
      <c r="Z1480">
        <v>1</v>
      </c>
      <c r="AA1480" t="s">
        <v>96</v>
      </c>
      <c r="AB1480" t="s">
        <v>16</v>
      </c>
      <c r="AC1480" t="s">
        <v>69</v>
      </c>
      <c r="AD1480" t="s">
        <v>1583</v>
      </c>
    </row>
    <row r="1481" spans="1:30" x14ac:dyDescent="0.25">
      <c r="A1481" t="s">
        <v>1435</v>
      </c>
      <c r="B1481">
        <v>45078</v>
      </c>
      <c r="C1481">
        <v>45085</v>
      </c>
      <c r="D1481" t="s">
        <v>531</v>
      </c>
      <c r="E1481">
        <v>9896</v>
      </c>
      <c r="F1481">
        <v>391</v>
      </c>
      <c r="G1481">
        <v>3</v>
      </c>
      <c r="H1481">
        <v>72</v>
      </c>
      <c r="I1481">
        <v>0</v>
      </c>
      <c r="J1481">
        <v>144</v>
      </c>
      <c r="K1481">
        <v>3</v>
      </c>
      <c r="L1481">
        <v>3</v>
      </c>
      <c r="M1481">
        <v>1</v>
      </c>
      <c r="N1481">
        <v>18</v>
      </c>
      <c r="O1481">
        <v>30</v>
      </c>
      <c r="P1481">
        <v>73</v>
      </c>
      <c r="Q1481">
        <v>0</v>
      </c>
      <c r="R1481">
        <v>27</v>
      </c>
      <c r="S1481">
        <v>73</v>
      </c>
      <c r="T1481">
        <v>20</v>
      </c>
      <c r="U1481">
        <v>0</v>
      </c>
      <c r="V1481">
        <v>23</v>
      </c>
      <c r="W1481">
        <v>23</v>
      </c>
      <c r="X1481">
        <v>21</v>
      </c>
      <c r="Y1481">
        <v>73</v>
      </c>
      <c r="Z1481">
        <v>24</v>
      </c>
      <c r="AA1481" t="s">
        <v>1455</v>
      </c>
      <c r="AB1481" t="s">
        <v>387</v>
      </c>
      <c r="AC1481" t="s">
        <v>508</v>
      </c>
      <c r="AD1481" t="s">
        <v>509</v>
      </c>
    </row>
    <row r="1482" spans="1:30" x14ac:dyDescent="0.25">
      <c r="A1482" t="s">
        <v>1435</v>
      </c>
      <c r="B1482">
        <v>45078</v>
      </c>
      <c r="C1482">
        <v>45085</v>
      </c>
      <c r="D1482" t="s">
        <v>46</v>
      </c>
      <c r="E1482">
        <v>5094</v>
      </c>
      <c r="F1482">
        <v>198</v>
      </c>
      <c r="G1482">
        <v>5</v>
      </c>
      <c r="H1482">
        <v>36</v>
      </c>
      <c r="I1482">
        <v>0</v>
      </c>
      <c r="J1482">
        <v>101</v>
      </c>
      <c r="K1482">
        <v>2</v>
      </c>
      <c r="L1482">
        <v>5</v>
      </c>
      <c r="M1482">
        <v>8</v>
      </c>
      <c r="N1482">
        <v>21</v>
      </c>
      <c r="O1482">
        <v>32</v>
      </c>
      <c r="P1482">
        <v>36</v>
      </c>
      <c r="Q1482">
        <v>0</v>
      </c>
      <c r="R1482">
        <v>25</v>
      </c>
      <c r="S1482">
        <v>36</v>
      </c>
      <c r="T1482">
        <v>29</v>
      </c>
      <c r="U1482">
        <v>0</v>
      </c>
      <c r="V1482">
        <v>30</v>
      </c>
      <c r="W1482">
        <v>30</v>
      </c>
      <c r="X1482">
        <v>30</v>
      </c>
      <c r="Y1482">
        <v>36</v>
      </c>
      <c r="Z1482">
        <v>30</v>
      </c>
      <c r="AA1482" t="s">
        <v>47</v>
      </c>
      <c r="AB1482" t="s">
        <v>16</v>
      </c>
      <c r="AC1482" t="s">
        <v>41</v>
      </c>
      <c r="AD1482" t="s">
        <v>42</v>
      </c>
    </row>
    <row r="1483" spans="1:30" x14ac:dyDescent="0.25">
      <c r="A1483" t="s">
        <v>1435</v>
      </c>
      <c r="B1483">
        <v>45078</v>
      </c>
      <c r="C1483">
        <v>45085</v>
      </c>
      <c r="D1483" t="s">
        <v>24</v>
      </c>
      <c r="E1483">
        <v>6660</v>
      </c>
      <c r="F1483">
        <v>223</v>
      </c>
      <c r="G1483">
        <v>13</v>
      </c>
      <c r="H1483">
        <v>20</v>
      </c>
      <c r="I1483">
        <v>2</v>
      </c>
      <c r="J1483">
        <v>127</v>
      </c>
      <c r="K1483">
        <v>1</v>
      </c>
      <c r="L1483">
        <v>4</v>
      </c>
      <c r="M1483">
        <v>7</v>
      </c>
      <c r="N1483">
        <v>7</v>
      </c>
      <c r="O1483">
        <v>16</v>
      </c>
      <c r="P1483">
        <v>23</v>
      </c>
      <c r="Q1483">
        <v>0</v>
      </c>
      <c r="R1483">
        <v>11</v>
      </c>
      <c r="S1483">
        <v>23</v>
      </c>
      <c r="T1483">
        <v>9</v>
      </c>
      <c r="U1483">
        <v>0</v>
      </c>
      <c r="V1483">
        <v>11</v>
      </c>
      <c r="W1483">
        <v>11</v>
      </c>
      <c r="X1483">
        <v>11</v>
      </c>
      <c r="Y1483">
        <v>23</v>
      </c>
      <c r="Z1483">
        <v>11</v>
      </c>
      <c r="AA1483" t="s">
        <v>25</v>
      </c>
      <c r="AB1483" t="s">
        <v>16</v>
      </c>
      <c r="AC1483" t="s">
        <v>18</v>
      </c>
      <c r="AD1483" t="s">
        <v>19</v>
      </c>
    </row>
    <row r="1484" spans="1:30" x14ac:dyDescent="0.25">
      <c r="A1484" t="s">
        <v>1435</v>
      </c>
      <c r="B1484">
        <v>45078</v>
      </c>
      <c r="C1484">
        <v>45085</v>
      </c>
      <c r="D1484" t="s">
        <v>566</v>
      </c>
      <c r="E1484">
        <v>12585</v>
      </c>
      <c r="F1484">
        <v>601</v>
      </c>
      <c r="G1484">
        <v>1</v>
      </c>
      <c r="H1484">
        <v>71</v>
      </c>
      <c r="I1484">
        <v>2</v>
      </c>
      <c r="J1484">
        <v>174</v>
      </c>
      <c r="K1484">
        <v>1</v>
      </c>
      <c r="L1484">
        <v>6</v>
      </c>
      <c r="M1484">
        <v>1</v>
      </c>
      <c r="N1484">
        <v>1</v>
      </c>
      <c r="O1484">
        <v>65</v>
      </c>
      <c r="P1484">
        <v>70</v>
      </c>
      <c r="Q1484">
        <v>0</v>
      </c>
      <c r="R1484">
        <v>36</v>
      </c>
      <c r="S1484">
        <v>71</v>
      </c>
      <c r="T1484">
        <v>6</v>
      </c>
      <c r="U1484">
        <v>0</v>
      </c>
      <c r="V1484">
        <v>7</v>
      </c>
      <c r="W1484">
        <v>7</v>
      </c>
      <c r="X1484">
        <v>7</v>
      </c>
      <c r="Y1484">
        <v>71</v>
      </c>
      <c r="Z1484">
        <v>7</v>
      </c>
      <c r="AA1484" t="s">
        <v>567</v>
      </c>
      <c r="AB1484" t="s">
        <v>387</v>
      </c>
      <c r="AC1484" t="s">
        <v>508</v>
      </c>
      <c r="AD1484" t="s">
        <v>509</v>
      </c>
    </row>
    <row r="1485" spans="1:30" x14ac:dyDescent="0.25">
      <c r="A1485" t="s">
        <v>1435</v>
      </c>
      <c r="B1485">
        <v>45078</v>
      </c>
      <c r="C1485">
        <v>45085</v>
      </c>
      <c r="D1485" t="s">
        <v>475</v>
      </c>
      <c r="E1485">
        <v>10941</v>
      </c>
      <c r="F1485">
        <v>487</v>
      </c>
      <c r="G1485">
        <v>16</v>
      </c>
      <c r="H1485">
        <v>42</v>
      </c>
      <c r="I1485">
        <v>0</v>
      </c>
      <c r="J1485">
        <v>175</v>
      </c>
      <c r="K1485">
        <v>3</v>
      </c>
      <c r="L1485">
        <v>1</v>
      </c>
      <c r="M1485">
        <v>7</v>
      </c>
      <c r="N1485">
        <v>8</v>
      </c>
      <c r="O1485">
        <v>30</v>
      </c>
      <c r="P1485">
        <v>44</v>
      </c>
      <c r="Q1485">
        <v>0</v>
      </c>
      <c r="R1485">
        <v>24</v>
      </c>
      <c r="S1485">
        <v>44</v>
      </c>
      <c r="T1485">
        <v>16</v>
      </c>
      <c r="U1485">
        <v>0</v>
      </c>
      <c r="V1485">
        <v>16</v>
      </c>
      <c r="W1485">
        <v>16</v>
      </c>
      <c r="X1485">
        <v>16</v>
      </c>
      <c r="Y1485">
        <v>44</v>
      </c>
      <c r="Z1485">
        <v>16</v>
      </c>
      <c r="AA1485" t="s">
        <v>476</v>
      </c>
      <c r="AB1485" t="s">
        <v>387</v>
      </c>
      <c r="AC1485" t="s">
        <v>448</v>
      </c>
      <c r="AD1485" t="s">
        <v>449</v>
      </c>
    </row>
    <row r="1486" spans="1:30" x14ac:dyDescent="0.25">
      <c r="A1486" t="s">
        <v>1435</v>
      </c>
      <c r="B1486">
        <v>45078</v>
      </c>
      <c r="C1486">
        <v>45085</v>
      </c>
      <c r="D1486" t="s">
        <v>14</v>
      </c>
      <c r="E1486">
        <v>5950</v>
      </c>
      <c r="F1486">
        <v>187</v>
      </c>
      <c r="G1486">
        <v>11</v>
      </c>
      <c r="H1486">
        <v>15</v>
      </c>
      <c r="I1486">
        <v>0</v>
      </c>
      <c r="J1486">
        <v>69</v>
      </c>
      <c r="K1486">
        <v>4</v>
      </c>
      <c r="L1486">
        <v>1</v>
      </c>
      <c r="M1486">
        <v>5</v>
      </c>
      <c r="N1486">
        <v>5</v>
      </c>
      <c r="O1486">
        <v>10</v>
      </c>
      <c r="P1486">
        <v>15</v>
      </c>
      <c r="Q1486">
        <v>0</v>
      </c>
      <c r="R1486">
        <v>7</v>
      </c>
      <c r="S1486">
        <v>15</v>
      </c>
      <c r="T1486">
        <v>5</v>
      </c>
      <c r="U1486">
        <v>0</v>
      </c>
      <c r="V1486">
        <v>5</v>
      </c>
      <c r="W1486">
        <v>5</v>
      </c>
      <c r="X1486">
        <v>5</v>
      </c>
      <c r="Y1486">
        <v>15</v>
      </c>
      <c r="Z1486">
        <v>5</v>
      </c>
      <c r="AA1486" t="s">
        <v>15</v>
      </c>
      <c r="AB1486" t="s">
        <v>16</v>
      </c>
      <c r="AC1486" t="s">
        <v>90</v>
      </c>
      <c r="AD1486" t="s">
        <v>91</v>
      </c>
    </row>
    <row r="1487" spans="1:30" x14ac:dyDescent="0.25">
      <c r="A1487" t="s">
        <v>1435</v>
      </c>
      <c r="B1487">
        <v>45078</v>
      </c>
      <c r="C1487">
        <v>45085</v>
      </c>
      <c r="D1487" t="s">
        <v>519</v>
      </c>
      <c r="E1487">
        <v>6654</v>
      </c>
      <c r="F1487">
        <v>307</v>
      </c>
      <c r="G1487">
        <v>16</v>
      </c>
      <c r="H1487">
        <v>26</v>
      </c>
      <c r="I1487">
        <v>0</v>
      </c>
      <c r="J1487">
        <v>72</v>
      </c>
      <c r="K1487">
        <v>0</v>
      </c>
      <c r="L1487">
        <v>2</v>
      </c>
      <c r="M1487">
        <v>1</v>
      </c>
      <c r="N1487">
        <v>1</v>
      </c>
      <c r="O1487">
        <v>24</v>
      </c>
      <c r="P1487">
        <v>28</v>
      </c>
      <c r="Q1487">
        <v>0</v>
      </c>
      <c r="R1487">
        <v>17</v>
      </c>
      <c r="S1487">
        <v>28</v>
      </c>
      <c r="T1487">
        <v>2</v>
      </c>
      <c r="U1487">
        <v>0</v>
      </c>
      <c r="V1487">
        <v>2</v>
      </c>
      <c r="W1487">
        <v>2</v>
      </c>
      <c r="X1487">
        <v>2</v>
      </c>
      <c r="Y1487">
        <v>28</v>
      </c>
      <c r="Z1487">
        <v>2</v>
      </c>
      <c r="AA1487" t="s">
        <v>520</v>
      </c>
      <c r="AB1487" t="s">
        <v>387</v>
      </c>
      <c r="AC1487" t="s">
        <v>508</v>
      </c>
      <c r="AD1487" t="s">
        <v>509</v>
      </c>
    </row>
    <row r="1488" spans="1:30" x14ac:dyDescent="0.25">
      <c r="A1488" t="s">
        <v>1435</v>
      </c>
      <c r="B1488">
        <v>45078</v>
      </c>
      <c r="C1488">
        <v>45085</v>
      </c>
      <c r="D1488" t="s">
        <v>39</v>
      </c>
      <c r="E1488">
        <v>5970</v>
      </c>
      <c r="F1488">
        <v>260</v>
      </c>
      <c r="G1488">
        <v>22</v>
      </c>
      <c r="H1488">
        <v>25</v>
      </c>
      <c r="I1488">
        <v>0</v>
      </c>
      <c r="J1488">
        <v>72</v>
      </c>
      <c r="K1488">
        <v>3</v>
      </c>
      <c r="L1488">
        <v>0</v>
      </c>
      <c r="M1488">
        <v>3</v>
      </c>
      <c r="N1488">
        <v>3</v>
      </c>
      <c r="O1488">
        <v>24</v>
      </c>
      <c r="P1488">
        <v>25</v>
      </c>
      <c r="Q1488">
        <v>0</v>
      </c>
      <c r="R1488">
        <v>13</v>
      </c>
      <c r="S1488">
        <v>25</v>
      </c>
      <c r="T1488">
        <v>3</v>
      </c>
      <c r="U1488">
        <v>0</v>
      </c>
      <c r="V1488">
        <v>3</v>
      </c>
      <c r="W1488">
        <v>2</v>
      </c>
      <c r="X1488">
        <v>3</v>
      </c>
      <c r="Y1488">
        <v>25</v>
      </c>
      <c r="Z1488">
        <v>3</v>
      </c>
      <c r="AA1488" t="s">
        <v>40</v>
      </c>
      <c r="AB1488" t="s">
        <v>16</v>
      </c>
      <c r="AC1488" t="s">
        <v>41</v>
      </c>
      <c r="AD1488" t="s">
        <v>42</v>
      </c>
    </row>
    <row r="1489" spans="1:30" x14ac:dyDescent="0.25">
      <c r="A1489" t="s">
        <v>1435</v>
      </c>
      <c r="B1489">
        <v>45078</v>
      </c>
      <c r="C1489">
        <v>45085</v>
      </c>
      <c r="D1489" t="s">
        <v>525</v>
      </c>
      <c r="E1489">
        <v>13564</v>
      </c>
      <c r="F1489">
        <v>624</v>
      </c>
      <c r="G1489">
        <v>2</v>
      </c>
      <c r="H1489">
        <v>82</v>
      </c>
      <c r="I1489">
        <v>0</v>
      </c>
      <c r="J1489">
        <v>260</v>
      </c>
      <c r="K1489">
        <v>1</v>
      </c>
      <c r="L1489">
        <v>4</v>
      </c>
      <c r="M1489">
        <v>9</v>
      </c>
      <c r="N1489">
        <v>27</v>
      </c>
      <c r="O1489">
        <v>76</v>
      </c>
      <c r="P1489">
        <v>80</v>
      </c>
      <c r="Q1489">
        <v>0</v>
      </c>
      <c r="R1489">
        <v>61</v>
      </c>
      <c r="S1489">
        <v>84</v>
      </c>
      <c r="T1489">
        <v>31</v>
      </c>
      <c r="U1489">
        <v>0</v>
      </c>
      <c r="V1489">
        <v>31</v>
      </c>
      <c r="W1489">
        <v>30</v>
      </c>
      <c r="X1489">
        <v>30</v>
      </c>
      <c r="Y1489">
        <v>84</v>
      </c>
      <c r="Z1489">
        <v>31</v>
      </c>
      <c r="AA1489" t="s">
        <v>526</v>
      </c>
      <c r="AB1489" t="s">
        <v>387</v>
      </c>
      <c r="AC1489" t="s">
        <v>508</v>
      </c>
      <c r="AD1489" t="s">
        <v>509</v>
      </c>
    </row>
    <row r="1490" spans="1:30" x14ac:dyDescent="0.25">
      <c r="A1490" t="s">
        <v>1435</v>
      </c>
      <c r="B1490">
        <v>45078</v>
      </c>
      <c r="C1490">
        <v>45085</v>
      </c>
      <c r="D1490" t="s">
        <v>125</v>
      </c>
      <c r="E1490">
        <v>3953</v>
      </c>
      <c r="F1490">
        <v>131</v>
      </c>
      <c r="G1490">
        <v>35</v>
      </c>
      <c r="H1490">
        <v>35</v>
      </c>
      <c r="I1490">
        <v>0</v>
      </c>
      <c r="J1490">
        <v>104</v>
      </c>
      <c r="K1490">
        <v>1</v>
      </c>
      <c r="L1490">
        <v>0</v>
      </c>
      <c r="M1490">
        <v>35</v>
      </c>
      <c r="N1490">
        <v>30</v>
      </c>
      <c r="O1490">
        <v>4</v>
      </c>
      <c r="P1490">
        <v>36</v>
      </c>
      <c r="Q1490">
        <v>0</v>
      </c>
      <c r="R1490">
        <v>26</v>
      </c>
      <c r="S1490">
        <v>37</v>
      </c>
      <c r="T1490">
        <v>36</v>
      </c>
      <c r="U1490">
        <v>0</v>
      </c>
      <c r="V1490">
        <v>32</v>
      </c>
      <c r="W1490">
        <v>32</v>
      </c>
      <c r="X1490">
        <v>30</v>
      </c>
      <c r="Y1490">
        <v>37</v>
      </c>
      <c r="Z1490">
        <v>36</v>
      </c>
      <c r="AA1490" t="s">
        <v>126</v>
      </c>
      <c r="AB1490" t="s">
        <v>16</v>
      </c>
      <c r="AC1490" t="s">
        <v>127</v>
      </c>
      <c r="AD1490" t="s">
        <v>128</v>
      </c>
    </row>
    <row r="1491" spans="1:30" x14ac:dyDescent="0.25">
      <c r="A1491" t="s">
        <v>1435</v>
      </c>
      <c r="B1491">
        <v>45078</v>
      </c>
      <c r="C1491">
        <v>45085</v>
      </c>
      <c r="D1491" t="s">
        <v>430</v>
      </c>
      <c r="E1491">
        <v>17699</v>
      </c>
      <c r="F1491">
        <v>684</v>
      </c>
      <c r="G1491">
        <v>1</v>
      </c>
      <c r="H1491">
        <v>61</v>
      </c>
      <c r="I1491">
        <v>1</v>
      </c>
      <c r="J1491">
        <v>198</v>
      </c>
      <c r="K1491">
        <v>2</v>
      </c>
      <c r="L1491">
        <v>1</v>
      </c>
      <c r="M1491">
        <v>2</v>
      </c>
      <c r="N1491">
        <v>5</v>
      </c>
      <c r="O1491">
        <v>9</v>
      </c>
      <c r="P1491">
        <v>63</v>
      </c>
      <c r="Q1491">
        <v>0</v>
      </c>
      <c r="R1491">
        <v>26</v>
      </c>
      <c r="S1491">
        <v>65</v>
      </c>
      <c r="T1491">
        <v>8</v>
      </c>
      <c r="U1491">
        <v>0</v>
      </c>
      <c r="V1491">
        <v>8</v>
      </c>
      <c r="W1491">
        <v>6</v>
      </c>
      <c r="X1491">
        <v>8</v>
      </c>
      <c r="Y1491">
        <v>65</v>
      </c>
      <c r="Z1491">
        <v>8</v>
      </c>
      <c r="AA1491" t="s">
        <v>431</v>
      </c>
      <c r="AB1491" t="s">
        <v>387</v>
      </c>
      <c r="AC1491" t="s">
        <v>432</v>
      </c>
      <c r="AD1491" t="s">
        <v>433</v>
      </c>
    </row>
    <row r="1492" spans="1:30" x14ac:dyDescent="0.25">
      <c r="A1492" t="s">
        <v>1435</v>
      </c>
      <c r="B1492">
        <v>45078</v>
      </c>
      <c r="C1492">
        <v>45085</v>
      </c>
      <c r="D1492" t="s">
        <v>469</v>
      </c>
      <c r="E1492">
        <v>7364</v>
      </c>
      <c r="F1492">
        <v>356</v>
      </c>
      <c r="G1492">
        <v>19</v>
      </c>
      <c r="H1492">
        <v>50</v>
      </c>
      <c r="I1492">
        <v>0</v>
      </c>
      <c r="J1492">
        <v>172</v>
      </c>
      <c r="K1492">
        <v>0</v>
      </c>
      <c r="L1492">
        <v>20</v>
      </c>
      <c r="M1492">
        <v>8</v>
      </c>
      <c r="N1492">
        <v>21</v>
      </c>
      <c r="O1492">
        <v>17</v>
      </c>
      <c r="P1492">
        <v>49</v>
      </c>
      <c r="Q1492">
        <v>0</v>
      </c>
      <c r="R1492">
        <v>34</v>
      </c>
      <c r="S1492">
        <v>49</v>
      </c>
      <c r="T1492">
        <v>28</v>
      </c>
      <c r="U1492">
        <v>0</v>
      </c>
      <c r="V1492">
        <v>27</v>
      </c>
      <c r="W1492">
        <v>27</v>
      </c>
      <c r="X1492">
        <v>25</v>
      </c>
      <c r="Y1492">
        <v>50</v>
      </c>
      <c r="Z1492">
        <v>28</v>
      </c>
      <c r="AA1492" t="s">
        <v>470</v>
      </c>
      <c r="AB1492" t="s">
        <v>387</v>
      </c>
      <c r="AC1492" t="s">
        <v>448</v>
      </c>
      <c r="AD1492" t="s">
        <v>449</v>
      </c>
    </row>
    <row r="1493" spans="1:30" x14ac:dyDescent="0.25">
      <c r="A1493" t="s">
        <v>1435</v>
      </c>
      <c r="B1493">
        <v>45078</v>
      </c>
      <c r="C1493">
        <v>45085</v>
      </c>
      <c r="D1493" t="s">
        <v>442</v>
      </c>
      <c r="E1493">
        <v>20704</v>
      </c>
      <c r="F1493">
        <v>863</v>
      </c>
      <c r="G1493">
        <v>8</v>
      </c>
      <c r="H1493">
        <v>121</v>
      </c>
      <c r="I1493">
        <v>2</v>
      </c>
      <c r="J1493">
        <v>274</v>
      </c>
      <c r="K1493">
        <v>7</v>
      </c>
      <c r="L1493">
        <v>14</v>
      </c>
      <c r="M1493">
        <v>4</v>
      </c>
      <c r="N1493">
        <v>39</v>
      </c>
      <c r="O1493">
        <v>95</v>
      </c>
      <c r="P1493">
        <v>127</v>
      </c>
      <c r="Q1493">
        <v>0</v>
      </c>
      <c r="R1493">
        <v>81</v>
      </c>
      <c r="S1493">
        <v>128</v>
      </c>
      <c r="T1493">
        <v>56</v>
      </c>
      <c r="U1493">
        <v>0</v>
      </c>
      <c r="V1493">
        <v>56</v>
      </c>
      <c r="W1493">
        <v>54</v>
      </c>
      <c r="X1493">
        <v>52</v>
      </c>
      <c r="Y1493">
        <v>129</v>
      </c>
      <c r="Z1493">
        <v>56</v>
      </c>
      <c r="AA1493" t="s">
        <v>443</v>
      </c>
      <c r="AB1493" t="s">
        <v>387</v>
      </c>
      <c r="AC1493" t="s">
        <v>432</v>
      </c>
      <c r="AD1493" t="s">
        <v>433</v>
      </c>
    </row>
    <row r="1494" spans="1:30" x14ac:dyDescent="0.25">
      <c r="A1494" t="s">
        <v>1435</v>
      </c>
      <c r="B1494">
        <v>45078</v>
      </c>
      <c r="C1494">
        <v>45085</v>
      </c>
      <c r="D1494" t="s">
        <v>451</v>
      </c>
      <c r="E1494">
        <v>8299</v>
      </c>
      <c r="F1494">
        <v>373</v>
      </c>
      <c r="G1494">
        <v>0</v>
      </c>
      <c r="H1494">
        <v>5</v>
      </c>
      <c r="I1494">
        <v>0</v>
      </c>
      <c r="J1494">
        <v>267</v>
      </c>
      <c r="K1494">
        <v>1</v>
      </c>
      <c r="L1494">
        <v>0</v>
      </c>
      <c r="M1494">
        <v>0</v>
      </c>
      <c r="N1494">
        <v>1</v>
      </c>
      <c r="O1494">
        <v>1</v>
      </c>
      <c r="P1494">
        <v>8</v>
      </c>
      <c r="Q1494">
        <v>0</v>
      </c>
      <c r="R1494">
        <v>18</v>
      </c>
      <c r="S1494">
        <v>85</v>
      </c>
      <c r="T1494">
        <v>3</v>
      </c>
      <c r="U1494">
        <v>0</v>
      </c>
      <c r="V1494">
        <v>2</v>
      </c>
      <c r="W1494">
        <v>3</v>
      </c>
      <c r="X1494">
        <v>4</v>
      </c>
      <c r="Y1494">
        <v>115</v>
      </c>
      <c r="Z1494">
        <v>4</v>
      </c>
      <c r="AA1494" t="s">
        <v>452</v>
      </c>
      <c r="AB1494" t="s">
        <v>387</v>
      </c>
      <c r="AC1494" t="s">
        <v>448</v>
      </c>
      <c r="AD1494" t="s">
        <v>449</v>
      </c>
    </row>
    <row r="1495" spans="1:30" x14ac:dyDescent="0.25">
      <c r="A1495" t="s">
        <v>1435</v>
      </c>
      <c r="B1495">
        <v>45078</v>
      </c>
      <c r="C1495">
        <v>45085</v>
      </c>
      <c r="D1495" t="s">
        <v>385</v>
      </c>
      <c r="E1495">
        <v>9992</v>
      </c>
      <c r="F1495">
        <v>459</v>
      </c>
      <c r="G1495">
        <v>1</v>
      </c>
      <c r="H1495">
        <v>19</v>
      </c>
      <c r="I1495">
        <v>1</v>
      </c>
      <c r="J1495">
        <v>182</v>
      </c>
      <c r="K1495">
        <v>0</v>
      </c>
      <c r="L1495">
        <v>2</v>
      </c>
      <c r="M1495">
        <v>0</v>
      </c>
      <c r="N1495">
        <v>4</v>
      </c>
      <c r="O1495">
        <v>15</v>
      </c>
      <c r="P1495">
        <v>23</v>
      </c>
      <c r="Q1495">
        <v>0</v>
      </c>
      <c r="R1495">
        <v>12</v>
      </c>
      <c r="S1495">
        <v>23</v>
      </c>
      <c r="T1495">
        <v>6</v>
      </c>
      <c r="U1495">
        <v>0</v>
      </c>
      <c r="V1495">
        <v>9</v>
      </c>
      <c r="W1495">
        <v>9</v>
      </c>
      <c r="X1495">
        <v>9</v>
      </c>
      <c r="Y1495">
        <v>23</v>
      </c>
      <c r="Z1495">
        <v>9</v>
      </c>
      <c r="AA1495" t="s">
        <v>386</v>
      </c>
      <c r="AB1495" t="s">
        <v>387</v>
      </c>
      <c r="AC1495" t="s">
        <v>389</v>
      </c>
      <c r="AD1495" t="s">
        <v>390</v>
      </c>
    </row>
    <row r="1496" spans="1:30" x14ac:dyDescent="0.25">
      <c r="A1496" t="s">
        <v>1435</v>
      </c>
      <c r="B1496">
        <v>45078</v>
      </c>
      <c r="C1496">
        <v>45085</v>
      </c>
      <c r="D1496" t="s">
        <v>78</v>
      </c>
      <c r="E1496">
        <v>7434</v>
      </c>
      <c r="F1496">
        <v>292</v>
      </c>
      <c r="G1496">
        <v>3</v>
      </c>
      <c r="H1496">
        <v>40</v>
      </c>
      <c r="I1496">
        <v>0</v>
      </c>
      <c r="J1496">
        <v>54</v>
      </c>
      <c r="K1496">
        <v>1</v>
      </c>
      <c r="L1496">
        <v>3</v>
      </c>
      <c r="M1496">
        <v>1</v>
      </c>
      <c r="N1496">
        <v>7</v>
      </c>
      <c r="O1496">
        <v>22</v>
      </c>
      <c r="P1496">
        <v>43</v>
      </c>
      <c r="Q1496">
        <v>0</v>
      </c>
      <c r="R1496">
        <v>18</v>
      </c>
      <c r="S1496">
        <v>45</v>
      </c>
      <c r="T1496">
        <v>8</v>
      </c>
      <c r="U1496">
        <v>0</v>
      </c>
      <c r="V1496">
        <v>9</v>
      </c>
      <c r="W1496">
        <v>9</v>
      </c>
      <c r="X1496">
        <v>9</v>
      </c>
      <c r="Y1496">
        <v>45</v>
      </c>
      <c r="Z1496">
        <v>9</v>
      </c>
      <c r="AA1496" t="s">
        <v>79</v>
      </c>
      <c r="AB1496" t="s">
        <v>16</v>
      </c>
      <c r="AC1496" t="s">
        <v>69</v>
      </c>
      <c r="AD1496" t="s">
        <v>1583</v>
      </c>
    </row>
    <row r="1497" spans="1:30" x14ac:dyDescent="0.25">
      <c r="A1497" t="s">
        <v>1435</v>
      </c>
      <c r="B1497">
        <v>45078</v>
      </c>
      <c r="C1497">
        <v>45085</v>
      </c>
      <c r="D1497" t="s">
        <v>546</v>
      </c>
      <c r="E1497">
        <v>5842</v>
      </c>
      <c r="F1497">
        <v>193</v>
      </c>
      <c r="G1497">
        <v>0</v>
      </c>
      <c r="H1497">
        <v>34</v>
      </c>
      <c r="I1497">
        <v>0</v>
      </c>
      <c r="J1497">
        <v>86</v>
      </c>
      <c r="K1497">
        <v>2</v>
      </c>
      <c r="L1497">
        <v>0</v>
      </c>
      <c r="M1497">
        <v>0</v>
      </c>
      <c r="N1497">
        <v>7</v>
      </c>
      <c r="O1497">
        <v>26</v>
      </c>
      <c r="P1497">
        <v>35</v>
      </c>
      <c r="Q1497">
        <v>0</v>
      </c>
      <c r="R1497">
        <v>20</v>
      </c>
      <c r="S1497">
        <v>39</v>
      </c>
      <c r="T1497">
        <v>8</v>
      </c>
      <c r="U1497">
        <v>0</v>
      </c>
      <c r="V1497">
        <v>9</v>
      </c>
      <c r="W1497">
        <v>9</v>
      </c>
      <c r="X1497">
        <v>8</v>
      </c>
      <c r="Y1497">
        <v>39</v>
      </c>
      <c r="Z1497">
        <v>10</v>
      </c>
      <c r="AA1497" t="s">
        <v>1476</v>
      </c>
      <c r="AB1497" t="s">
        <v>387</v>
      </c>
      <c r="AC1497" t="s">
        <v>508</v>
      </c>
      <c r="AD1497" t="s">
        <v>509</v>
      </c>
    </row>
    <row r="1498" spans="1:30" x14ac:dyDescent="0.25">
      <c r="A1498" t="s">
        <v>1435</v>
      </c>
      <c r="B1498">
        <v>45078</v>
      </c>
      <c r="C1498">
        <v>45085</v>
      </c>
      <c r="D1498" t="s">
        <v>496</v>
      </c>
      <c r="E1498">
        <v>7236</v>
      </c>
      <c r="F1498">
        <v>337</v>
      </c>
      <c r="G1498">
        <v>15</v>
      </c>
      <c r="H1498">
        <v>29</v>
      </c>
      <c r="I1498">
        <v>6</v>
      </c>
      <c r="J1498">
        <v>153</v>
      </c>
      <c r="K1498">
        <v>5</v>
      </c>
      <c r="L1498">
        <v>2</v>
      </c>
      <c r="M1498">
        <v>5</v>
      </c>
      <c r="N1498">
        <v>3</v>
      </c>
      <c r="O1498">
        <v>16</v>
      </c>
      <c r="P1498">
        <v>30</v>
      </c>
      <c r="Q1498">
        <v>6</v>
      </c>
      <c r="R1498">
        <v>10</v>
      </c>
      <c r="S1498">
        <v>29</v>
      </c>
      <c r="T1498">
        <v>7</v>
      </c>
      <c r="U1498">
        <v>1</v>
      </c>
      <c r="V1498">
        <v>7</v>
      </c>
      <c r="W1498">
        <v>7</v>
      </c>
      <c r="X1498">
        <v>7</v>
      </c>
      <c r="Y1498">
        <v>30</v>
      </c>
      <c r="Z1498">
        <v>7</v>
      </c>
      <c r="AA1498" t="s">
        <v>497</v>
      </c>
      <c r="AB1498" t="s">
        <v>387</v>
      </c>
      <c r="AC1498" t="s">
        <v>448</v>
      </c>
      <c r="AD1498" t="s">
        <v>449</v>
      </c>
    </row>
    <row r="1499" spans="1:30" x14ac:dyDescent="0.25">
      <c r="A1499" t="s">
        <v>1435</v>
      </c>
      <c r="B1499">
        <v>45078</v>
      </c>
      <c r="C1499">
        <v>45085</v>
      </c>
      <c r="D1499" t="s">
        <v>542</v>
      </c>
      <c r="E1499">
        <v>3943</v>
      </c>
      <c r="F1499">
        <v>110</v>
      </c>
      <c r="G1499">
        <v>4</v>
      </c>
      <c r="H1499">
        <v>28</v>
      </c>
      <c r="I1499">
        <v>0</v>
      </c>
      <c r="J1499">
        <v>74</v>
      </c>
      <c r="K1499">
        <v>0</v>
      </c>
      <c r="L1499">
        <v>2</v>
      </c>
      <c r="M1499">
        <v>0</v>
      </c>
      <c r="N1499">
        <v>2</v>
      </c>
      <c r="O1499">
        <v>12</v>
      </c>
      <c r="P1499">
        <v>28</v>
      </c>
      <c r="Q1499">
        <v>0</v>
      </c>
      <c r="R1499">
        <v>17</v>
      </c>
      <c r="S1499">
        <v>28</v>
      </c>
      <c r="T1499">
        <v>5</v>
      </c>
      <c r="U1499">
        <v>0</v>
      </c>
      <c r="V1499">
        <v>6</v>
      </c>
      <c r="W1499">
        <v>6</v>
      </c>
      <c r="X1499">
        <v>6</v>
      </c>
      <c r="Y1499">
        <v>28</v>
      </c>
      <c r="Z1499">
        <v>6</v>
      </c>
      <c r="AA1499" t="s">
        <v>1475</v>
      </c>
      <c r="AB1499" t="s">
        <v>387</v>
      </c>
      <c r="AC1499" t="s">
        <v>508</v>
      </c>
      <c r="AD1499" t="s">
        <v>509</v>
      </c>
    </row>
    <row r="1500" spans="1:30" x14ac:dyDescent="0.25">
      <c r="A1500" t="s">
        <v>1435</v>
      </c>
      <c r="B1500">
        <v>45078</v>
      </c>
      <c r="C1500">
        <v>45085</v>
      </c>
      <c r="D1500" t="s">
        <v>56</v>
      </c>
      <c r="E1500">
        <v>2117</v>
      </c>
      <c r="F1500">
        <v>59</v>
      </c>
      <c r="G1500">
        <v>1</v>
      </c>
      <c r="H1500">
        <v>1</v>
      </c>
      <c r="I1500">
        <v>0</v>
      </c>
      <c r="J1500">
        <v>34</v>
      </c>
      <c r="K1500">
        <v>0</v>
      </c>
      <c r="L1500">
        <v>0</v>
      </c>
      <c r="M1500">
        <v>0</v>
      </c>
      <c r="N1500">
        <v>0</v>
      </c>
      <c r="O1500">
        <v>1</v>
      </c>
      <c r="P1500">
        <v>2</v>
      </c>
      <c r="Q1500">
        <v>0</v>
      </c>
      <c r="R1500">
        <v>1</v>
      </c>
      <c r="S1500">
        <v>2</v>
      </c>
      <c r="T1500">
        <v>0</v>
      </c>
      <c r="U1500">
        <v>0</v>
      </c>
      <c r="V1500">
        <v>0</v>
      </c>
      <c r="W1500">
        <v>0</v>
      </c>
      <c r="X1500">
        <v>0</v>
      </c>
      <c r="Y1500">
        <v>2</v>
      </c>
      <c r="Z1500">
        <v>0</v>
      </c>
    </row>
    <row r="1501" spans="1:30" x14ac:dyDescent="0.25">
      <c r="A1501" t="s">
        <v>1435</v>
      </c>
      <c r="B1501">
        <v>45078</v>
      </c>
      <c r="C1501">
        <v>45085</v>
      </c>
      <c r="D1501" t="s">
        <v>576</v>
      </c>
      <c r="E1501">
        <v>4121</v>
      </c>
      <c r="F1501">
        <v>215</v>
      </c>
      <c r="G1501">
        <v>14</v>
      </c>
      <c r="H1501">
        <v>58</v>
      </c>
      <c r="I1501">
        <v>0</v>
      </c>
      <c r="J1501">
        <v>66</v>
      </c>
      <c r="K1501">
        <v>1</v>
      </c>
      <c r="L1501">
        <v>0</v>
      </c>
      <c r="M1501">
        <v>0</v>
      </c>
      <c r="N1501">
        <v>2</v>
      </c>
      <c r="O1501">
        <v>5</v>
      </c>
      <c r="P1501">
        <v>58</v>
      </c>
      <c r="Q1501">
        <v>0</v>
      </c>
      <c r="R1501">
        <v>27</v>
      </c>
      <c r="S1501">
        <v>58</v>
      </c>
      <c r="T1501">
        <v>5</v>
      </c>
      <c r="U1501">
        <v>0</v>
      </c>
      <c r="V1501">
        <v>14</v>
      </c>
      <c r="W1501">
        <v>13</v>
      </c>
      <c r="X1501">
        <v>14</v>
      </c>
      <c r="Y1501">
        <v>58</v>
      </c>
      <c r="Z1501">
        <v>14</v>
      </c>
      <c r="AA1501" t="s">
        <v>577</v>
      </c>
      <c r="AB1501" t="s">
        <v>387</v>
      </c>
      <c r="AC1501" t="s">
        <v>508</v>
      </c>
      <c r="AD1501" t="s">
        <v>509</v>
      </c>
    </row>
    <row r="1502" spans="1:30" x14ac:dyDescent="0.25">
      <c r="A1502" t="s">
        <v>1435</v>
      </c>
      <c r="B1502">
        <v>45078</v>
      </c>
      <c r="C1502">
        <v>45085</v>
      </c>
      <c r="D1502" t="s">
        <v>57</v>
      </c>
      <c r="E1502">
        <v>6036</v>
      </c>
      <c r="F1502">
        <v>134</v>
      </c>
      <c r="G1502">
        <v>1</v>
      </c>
      <c r="H1502">
        <v>5</v>
      </c>
      <c r="I1502">
        <v>0</v>
      </c>
      <c r="J1502">
        <v>74</v>
      </c>
      <c r="K1502">
        <v>0</v>
      </c>
      <c r="L1502">
        <v>0</v>
      </c>
      <c r="M1502">
        <v>0</v>
      </c>
      <c r="N1502">
        <v>0</v>
      </c>
      <c r="O1502">
        <v>1</v>
      </c>
      <c r="P1502">
        <v>5</v>
      </c>
      <c r="Q1502">
        <v>0</v>
      </c>
      <c r="R1502">
        <v>1</v>
      </c>
      <c r="S1502">
        <v>5</v>
      </c>
      <c r="T1502">
        <v>0</v>
      </c>
      <c r="U1502">
        <v>0</v>
      </c>
      <c r="V1502">
        <v>0</v>
      </c>
      <c r="W1502">
        <v>0</v>
      </c>
      <c r="X1502">
        <v>0</v>
      </c>
      <c r="Y1502">
        <v>5</v>
      </c>
      <c r="Z1502">
        <v>0</v>
      </c>
      <c r="AA1502" t="s">
        <v>58</v>
      </c>
      <c r="AB1502" t="s">
        <v>16</v>
      </c>
      <c r="AC1502" t="s">
        <v>41</v>
      </c>
      <c r="AD1502" t="s">
        <v>42</v>
      </c>
    </row>
    <row r="1503" spans="1:30" x14ac:dyDescent="0.25">
      <c r="A1503" t="s">
        <v>1435</v>
      </c>
      <c r="B1503">
        <v>45078</v>
      </c>
      <c r="C1503">
        <v>45085</v>
      </c>
      <c r="D1503" t="s">
        <v>457</v>
      </c>
      <c r="E1503">
        <v>3632</v>
      </c>
      <c r="F1503">
        <v>133</v>
      </c>
      <c r="G1503">
        <v>0</v>
      </c>
      <c r="H1503">
        <v>10</v>
      </c>
      <c r="I1503">
        <v>0</v>
      </c>
      <c r="J1503">
        <v>64</v>
      </c>
      <c r="K1503">
        <v>0</v>
      </c>
      <c r="L1503">
        <v>0</v>
      </c>
      <c r="M1503">
        <v>0</v>
      </c>
      <c r="N1503">
        <v>0</v>
      </c>
      <c r="O1503">
        <v>7</v>
      </c>
      <c r="P1503">
        <v>12</v>
      </c>
      <c r="Q1503">
        <v>0</v>
      </c>
      <c r="R1503">
        <v>5</v>
      </c>
      <c r="S1503">
        <v>12</v>
      </c>
      <c r="T1503">
        <v>2</v>
      </c>
      <c r="U1503">
        <v>0</v>
      </c>
      <c r="V1503">
        <v>3</v>
      </c>
      <c r="W1503">
        <v>4</v>
      </c>
      <c r="X1503">
        <v>3</v>
      </c>
      <c r="Y1503">
        <v>12</v>
      </c>
      <c r="Z1503">
        <v>4</v>
      </c>
      <c r="AA1503" t="s">
        <v>458</v>
      </c>
      <c r="AB1503" t="s">
        <v>387</v>
      </c>
      <c r="AC1503" t="s">
        <v>448</v>
      </c>
      <c r="AD1503" t="s">
        <v>449</v>
      </c>
    </row>
    <row r="1504" spans="1:30" x14ac:dyDescent="0.25">
      <c r="A1504" t="s">
        <v>1435</v>
      </c>
      <c r="B1504">
        <v>45078</v>
      </c>
      <c r="C1504">
        <v>45085</v>
      </c>
      <c r="D1504" t="s">
        <v>550</v>
      </c>
      <c r="E1504">
        <v>4457</v>
      </c>
      <c r="F1504">
        <v>224</v>
      </c>
      <c r="G1504">
        <v>4</v>
      </c>
      <c r="H1504">
        <v>39</v>
      </c>
      <c r="I1504">
        <v>0</v>
      </c>
      <c r="J1504">
        <v>96</v>
      </c>
      <c r="K1504">
        <v>0</v>
      </c>
      <c r="L1504">
        <v>0</v>
      </c>
      <c r="M1504">
        <v>0</v>
      </c>
      <c r="N1504">
        <v>2</v>
      </c>
      <c r="O1504">
        <v>6</v>
      </c>
      <c r="P1504">
        <v>41</v>
      </c>
      <c r="Q1504">
        <v>0</v>
      </c>
      <c r="R1504">
        <v>23</v>
      </c>
      <c r="S1504">
        <v>40</v>
      </c>
      <c r="T1504">
        <v>2</v>
      </c>
      <c r="U1504">
        <v>0</v>
      </c>
      <c r="V1504">
        <v>8</v>
      </c>
      <c r="W1504">
        <v>8</v>
      </c>
      <c r="X1504">
        <v>8</v>
      </c>
      <c r="Y1504">
        <v>41</v>
      </c>
      <c r="Z1504">
        <v>8</v>
      </c>
      <c r="AA1504" t="s">
        <v>551</v>
      </c>
      <c r="AB1504" t="s">
        <v>387</v>
      </c>
      <c r="AC1504" t="s">
        <v>508</v>
      </c>
      <c r="AD1504" t="s">
        <v>509</v>
      </c>
    </row>
    <row r="1505" spans="1:30" x14ac:dyDescent="0.25">
      <c r="A1505" t="s">
        <v>1435</v>
      </c>
      <c r="B1505">
        <v>45078</v>
      </c>
      <c r="C1505">
        <v>45085</v>
      </c>
      <c r="D1505" t="s">
        <v>115</v>
      </c>
      <c r="E1505">
        <v>9526</v>
      </c>
      <c r="F1505">
        <v>298</v>
      </c>
      <c r="G1505">
        <v>4</v>
      </c>
      <c r="H1505">
        <v>24</v>
      </c>
      <c r="I1505">
        <v>2</v>
      </c>
      <c r="J1505">
        <v>88</v>
      </c>
      <c r="K1505">
        <v>2</v>
      </c>
      <c r="L1505">
        <v>1</v>
      </c>
      <c r="M1505">
        <v>0</v>
      </c>
      <c r="N1505">
        <v>5</v>
      </c>
      <c r="O1505">
        <v>19</v>
      </c>
      <c r="P1505">
        <v>23</v>
      </c>
      <c r="Q1505">
        <v>0</v>
      </c>
      <c r="R1505">
        <v>9</v>
      </c>
      <c r="S1505">
        <v>25</v>
      </c>
      <c r="T1505">
        <v>6</v>
      </c>
      <c r="U1505">
        <v>0</v>
      </c>
      <c r="V1505">
        <v>6</v>
      </c>
      <c r="W1505">
        <v>4</v>
      </c>
      <c r="X1505">
        <v>4</v>
      </c>
      <c r="Y1505">
        <v>25</v>
      </c>
      <c r="Z1505">
        <v>6</v>
      </c>
      <c r="AA1505" t="s">
        <v>116</v>
      </c>
      <c r="AB1505" t="s">
        <v>16</v>
      </c>
      <c r="AC1505" t="s">
        <v>90</v>
      </c>
      <c r="AD1505" t="s">
        <v>91</v>
      </c>
    </row>
    <row r="1506" spans="1:30" x14ac:dyDescent="0.25">
      <c r="A1506" t="s">
        <v>1435</v>
      </c>
      <c r="B1506">
        <v>45078</v>
      </c>
      <c r="C1506">
        <v>45085</v>
      </c>
      <c r="D1506" t="s">
        <v>406</v>
      </c>
      <c r="E1506">
        <v>7085</v>
      </c>
      <c r="F1506">
        <v>239</v>
      </c>
      <c r="G1506">
        <v>4</v>
      </c>
      <c r="H1506">
        <v>15</v>
      </c>
      <c r="I1506">
        <v>0</v>
      </c>
      <c r="J1506">
        <v>78</v>
      </c>
      <c r="K1506">
        <v>1</v>
      </c>
      <c r="L1506">
        <v>0</v>
      </c>
      <c r="M1506">
        <v>1</v>
      </c>
      <c r="N1506">
        <v>7</v>
      </c>
      <c r="O1506">
        <v>9</v>
      </c>
      <c r="P1506">
        <v>15</v>
      </c>
      <c r="Q1506">
        <v>2</v>
      </c>
      <c r="R1506">
        <v>8</v>
      </c>
      <c r="S1506">
        <v>15</v>
      </c>
      <c r="T1506">
        <v>8</v>
      </c>
      <c r="U1506">
        <v>0</v>
      </c>
      <c r="V1506">
        <v>8</v>
      </c>
      <c r="W1506">
        <v>8</v>
      </c>
      <c r="X1506">
        <v>7</v>
      </c>
      <c r="Y1506">
        <v>15</v>
      </c>
      <c r="Z1506">
        <v>8</v>
      </c>
      <c r="AA1506" t="s">
        <v>407</v>
      </c>
      <c r="AB1506" t="s">
        <v>387</v>
      </c>
      <c r="AC1506" t="s">
        <v>389</v>
      </c>
      <c r="AD1506" t="s">
        <v>390</v>
      </c>
    </row>
    <row r="1507" spans="1:30" x14ac:dyDescent="0.25">
      <c r="A1507" t="s">
        <v>1435</v>
      </c>
      <c r="B1507">
        <v>45078</v>
      </c>
      <c r="C1507">
        <v>45085</v>
      </c>
      <c r="D1507" t="s">
        <v>147</v>
      </c>
      <c r="E1507">
        <v>7170</v>
      </c>
      <c r="F1507">
        <v>306</v>
      </c>
      <c r="G1507">
        <v>0</v>
      </c>
      <c r="H1507">
        <v>21</v>
      </c>
      <c r="I1507">
        <v>0</v>
      </c>
      <c r="J1507">
        <v>149</v>
      </c>
      <c r="K1507">
        <v>0</v>
      </c>
      <c r="L1507">
        <v>0</v>
      </c>
      <c r="M1507">
        <v>0</v>
      </c>
      <c r="N1507">
        <v>4</v>
      </c>
      <c r="O1507">
        <v>11</v>
      </c>
      <c r="P1507">
        <v>21</v>
      </c>
      <c r="Q1507">
        <v>0</v>
      </c>
      <c r="R1507">
        <v>12</v>
      </c>
      <c r="S1507">
        <v>20</v>
      </c>
      <c r="T1507">
        <v>3</v>
      </c>
      <c r="U1507">
        <v>0</v>
      </c>
      <c r="V1507">
        <v>8</v>
      </c>
      <c r="W1507">
        <v>5</v>
      </c>
      <c r="X1507">
        <v>6</v>
      </c>
      <c r="Y1507">
        <v>21</v>
      </c>
      <c r="Z1507">
        <v>8</v>
      </c>
      <c r="AA1507" t="s">
        <v>148</v>
      </c>
      <c r="AB1507" t="s">
        <v>16</v>
      </c>
      <c r="AC1507" t="s">
        <v>127</v>
      </c>
      <c r="AD1507" t="s">
        <v>128</v>
      </c>
    </row>
    <row r="1508" spans="1:30" x14ac:dyDescent="0.25">
      <c r="A1508" t="s">
        <v>1435</v>
      </c>
      <c r="B1508">
        <v>45078</v>
      </c>
      <c r="C1508">
        <v>45085</v>
      </c>
      <c r="D1508" t="s">
        <v>110</v>
      </c>
      <c r="E1508">
        <v>4979</v>
      </c>
      <c r="F1508">
        <v>148</v>
      </c>
      <c r="G1508">
        <v>30</v>
      </c>
      <c r="H1508">
        <v>50</v>
      </c>
      <c r="I1508">
        <v>1</v>
      </c>
      <c r="J1508">
        <v>30</v>
      </c>
      <c r="K1508">
        <v>1</v>
      </c>
      <c r="L1508">
        <v>3</v>
      </c>
      <c r="M1508">
        <v>7</v>
      </c>
      <c r="N1508">
        <v>7</v>
      </c>
      <c r="O1508">
        <v>40</v>
      </c>
      <c r="P1508">
        <v>52</v>
      </c>
      <c r="Q1508">
        <v>0</v>
      </c>
      <c r="R1508">
        <v>38</v>
      </c>
      <c r="S1508">
        <v>55</v>
      </c>
      <c r="T1508">
        <v>11</v>
      </c>
      <c r="U1508">
        <v>0</v>
      </c>
      <c r="V1508">
        <v>11</v>
      </c>
      <c r="W1508">
        <v>12</v>
      </c>
      <c r="X1508">
        <v>12</v>
      </c>
      <c r="Y1508">
        <v>55</v>
      </c>
      <c r="Z1508">
        <v>12</v>
      </c>
      <c r="AA1508" t="s">
        <v>111</v>
      </c>
      <c r="AB1508" t="s">
        <v>16</v>
      </c>
      <c r="AC1508" t="s">
        <v>90</v>
      </c>
      <c r="AD1508" t="s">
        <v>91</v>
      </c>
    </row>
    <row r="1509" spans="1:30" x14ac:dyDescent="0.25">
      <c r="A1509" t="s">
        <v>1435</v>
      </c>
      <c r="B1509">
        <v>45078</v>
      </c>
      <c r="C1509">
        <v>45085</v>
      </c>
      <c r="D1509" t="s">
        <v>105</v>
      </c>
      <c r="E1509">
        <v>6192</v>
      </c>
      <c r="F1509">
        <v>246</v>
      </c>
      <c r="G1509">
        <v>20</v>
      </c>
      <c r="H1509">
        <v>82</v>
      </c>
      <c r="I1509">
        <v>0</v>
      </c>
      <c r="J1509">
        <v>95</v>
      </c>
      <c r="K1509">
        <v>1</v>
      </c>
      <c r="L1509">
        <v>1</v>
      </c>
      <c r="M1509">
        <v>6</v>
      </c>
      <c r="N1509">
        <v>12</v>
      </c>
      <c r="O1509">
        <v>21</v>
      </c>
      <c r="P1509">
        <v>82</v>
      </c>
      <c r="Q1509">
        <v>0</v>
      </c>
      <c r="R1509">
        <v>36</v>
      </c>
      <c r="S1509">
        <v>82</v>
      </c>
      <c r="T1509">
        <v>20</v>
      </c>
      <c r="U1509">
        <v>0</v>
      </c>
      <c r="V1509">
        <v>22</v>
      </c>
      <c r="W1509">
        <v>17</v>
      </c>
      <c r="X1509">
        <v>20</v>
      </c>
      <c r="Y1509">
        <v>82</v>
      </c>
      <c r="Z1509">
        <v>22</v>
      </c>
      <c r="AA1509" t="s">
        <v>106</v>
      </c>
      <c r="AB1509" t="s">
        <v>16</v>
      </c>
      <c r="AC1509" t="s">
        <v>90</v>
      </c>
      <c r="AD1509" t="s">
        <v>91</v>
      </c>
    </row>
    <row r="1510" spans="1:30" x14ac:dyDescent="0.25">
      <c r="A1510" t="s">
        <v>1435</v>
      </c>
      <c r="B1510">
        <v>45078</v>
      </c>
      <c r="C1510">
        <v>45085</v>
      </c>
      <c r="D1510" t="s">
        <v>100</v>
      </c>
      <c r="E1510">
        <v>3417</v>
      </c>
      <c r="F1510">
        <v>94</v>
      </c>
      <c r="G1510">
        <v>2</v>
      </c>
      <c r="H1510">
        <v>17</v>
      </c>
      <c r="I1510">
        <v>0</v>
      </c>
      <c r="J1510">
        <v>40</v>
      </c>
      <c r="K1510">
        <v>0</v>
      </c>
      <c r="L1510">
        <v>7</v>
      </c>
      <c r="M1510">
        <v>0</v>
      </c>
      <c r="N1510">
        <v>12</v>
      </c>
      <c r="O1510">
        <v>10</v>
      </c>
      <c r="P1510">
        <v>17</v>
      </c>
      <c r="Q1510">
        <v>0</v>
      </c>
      <c r="R1510">
        <v>10</v>
      </c>
      <c r="S1510">
        <v>17</v>
      </c>
      <c r="T1510">
        <v>15</v>
      </c>
      <c r="U1510">
        <v>0</v>
      </c>
      <c r="V1510">
        <v>16</v>
      </c>
      <c r="W1510">
        <v>17</v>
      </c>
      <c r="X1510">
        <v>16</v>
      </c>
      <c r="Y1510">
        <v>17</v>
      </c>
      <c r="Z1510">
        <v>17</v>
      </c>
      <c r="AA1510" t="s">
        <v>101</v>
      </c>
      <c r="AB1510" t="s">
        <v>16</v>
      </c>
      <c r="AC1510" t="s">
        <v>90</v>
      </c>
      <c r="AD1510" t="s">
        <v>91</v>
      </c>
    </row>
    <row r="1511" spans="1:30" x14ac:dyDescent="0.25">
      <c r="A1511" t="s">
        <v>1435</v>
      </c>
      <c r="B1511">
        <v>45078</v>
      </c>
      <c r="C1511">
        <v>45085</v>
      </c>
      <c r="D1511" t="s">
        <v>74</v>
      </c>
      <c r="E1511">
        <v>19929</v>
      </c>
      <c r="F1511">
        <v>667</v>
      </c>
      <c r="G1511">
        <v>1</v>
      </c>
      <c r="H1511">
        <v>95</v>
      </c>
      <c r="I1511">
        <v>1</v>
      </c>
      <c r="J1511">
        <v>185</v>
      </c>
      <c r="K1511">
        <v>8</v>
      </c>
      <c r="L1511">
        <v>6</v>
      </c>
      <c r="M1511">
        <v>0</v>
      </c>
      <c r="N1511">
        <v>13</v>
      </c>
      <c r="O1511">
        <v>19</v>
      </c>
      <c r="P1511">
        <v>102</v>
      </c>
      <c r="Q1511">
        <v>2</v>
      </c>
      <c r="R1511">
        <v>44</v>
      </c>
      <c r="S1511">
        <v>103</v>
      </c>
      <c r="T1511">
        <v>17</v>
      </c>
      <c r="U1511">
        <v>0</v>
      </c>
      <c r="V1511">
        <v>18</v>
      </c>
      <c r="W1511">
        <v>17</v>
      </c>
      <c r="X1511">
        <v>17</v>
      </c>
      <c r="Y1511">
        <v>103</v>
      </c>
      <c r="Z1511">
        <v>18</v>
      </c>
      <c r="AA1511" t="s">
        <v>1412</v>
      </c>
      <c r="AB1511" t="s">
        <v>16</v>
      </c>
      <c r="AC1511" t="s">
        <v>69</v>
      </c>
      <c r="AD1511" t="s">
        <v>1583</v>
      </c>
    </row>
    <row r="1512" spans="1:30" x14ac:dyDescent="0.25">
      <c r="A1512" t="s">
        <v>1435</v>
      </c>
      <c r="B1512">
        <v>45078</v>
      </c>
      <c r="C1512">
        <v>45085</v>
      </c>
      <c r="D1512" t="s">
        <v>481</v>
      </c>
      <c r="E1512">
        <v>3510</v>
      </c>
      <c r="F1512">
        <v>132</v>
      </c>
      <c r="G1512">
        <v>0</v>
      </c>
      <c r="H1512">
        <v>20</v>
      </c>
      <c r="I1512">
        <v>0</v>
      </c>
      <c r="J1512">
        <v>50</v>
      </c>
      <c r="K1512">
        <v>0</v>
      </c>
      <c r="L1512">
        <v>0</v>
      </c>
      <c r="M1512">
        <v>0</v>
      </c>
      <c r="N1512">
        <v>1</v>
      </c>
      <c r="O1512">
        <v>0</v>
      </c>
      <c r="P1512">
        <v>20</v>
      </c>
      <c r="Q1512">
        <v>0</v>
      </c>
      <c r="R1512">
        <v>9</v>
      </c>
      <c r="S1512">
        <v>20</v>
      </c>
      <c r="T1512">
        <v>0</v>
      </c>
      <c r="U1512">
        <v>0</v>
      </c>
      <c r="V1512">
        <v>7</v>
      </c>
      <c r="W1512">
        <v>9</v>
      </c>
      <c r="X1512">
        <v>10</v>
      </c>
      <c r="Y1512">
        <v>21</v>
      </c>
      <c r="Z1512">
        <v>10</v>
      </c>
      <c r="AA1512" t="s">
        <v>482</v>
      </c>
      <c r="AB1512" t="s">
        <v>387</v>
      </c>
      <c r="AC1512" t="s">
        <v>448</v>
      </c>
      <c r="AD1512" t="s">
        <v>449</v>
      </c>
    </row>
    <row r="1513" spans="1:30" x14ac:dyDescent="0.25">
      <c r="A1513" t="s">
        <v>1435</v>
      </c>
      <c r="B1513">
        <v>45078</v>
      </c>
      <c r="C1513">
        <v>45085</v>
      </c>
      <c r="D1513" t="s">
        <v>67</v>
      </c>
      <c r="E1513">
        <v>5784</v>
      </c>
      <c r="F1513">
        <v>144</v>
      </c>
      <c r="G1513">
        <v>6</v>
      </c>
      <c r="H1513">
        <v>9</v>
      </c>
      <c r="I1513">
        <v>0</v>
      </c>
      <c r="J1513">
        <v>37</v>
      </c>
      <c r="K1513">
        <v>0</v>
      </c>
      <c r="L1513">
        <v>0</v>
      </c>
      <c r="M1513">
        <v>0</v>
      </c>
      <c r="N1513">
        <v>0</v>
      </c>
      <c r="O1513">
        <v>7</v>
      </c>
      <c r="P1513">
        <v>9</v>
      </c>
      <c r="Q1513">
        <v>0</v>
      </c>
      <c r="R1513">
        <v>1</v>
      </c>
      <c r="S1513">
        <v>9</v>
      </c>
      <c r="T1513">
        <v>0</v>
      </c>
      <c r="U1513">
        <v>0</v>
      </c>
      <c r="V1513">
        <v>0</v>
      </c>
      <c r="W1513">
        <v>0</v>
      </c>
      <c r="X1513">
        <v>0</v>
      </c>
      <c r="Y1513">
        <v>9</v>
      </c>
      <c r="Z1513">
        <v>0</v>
      </c>
      <c r="AA1513" t="s">
        <v>68</v>
      </c>
      <c r="AB1513" t="s">
        <v>16</v>
      </c>
      <c r="AC1513" t="s">
        <v>69</v>
      </c>
      <c r="AD1513" t="s">
        <v>1583</v>
      </c>
    </row>
    <row r="1514" spans="1:30" x14ac:dyDescent="0.25">
      <c r="A1514" t="s">
        <v>1435</v>
      </c>
      <c r="B1514">
        <v>45078</v>
      </c>
      <c r="C1514">
        <v>45085</v>
      </c>
      <c r="D1514" t="s">
        <v>137</v>
      </c>
      <c r="E1514">
        <v>5232</v>
      </c>
      <c r="F1514">
        <v>209</v>
      </c>
      <c r="G1514">
        <v>1</v>
      </c>
      <c r="H1514">
        <v>6</v>
      </c>
      <c r="I1514">
        <v>0</v>
      </c>
      <c r="J1514">
        <v>81</v>
      </c>
      <c r="K1514">
        <v>0</v>
      </c>
      <c r="L1514">
        <v>0</v>
      </c>
      <c r="M1514">
        <v>0</v>
      </c>
      <c r="N1514">
        <v>1</v>
      </c>
      <c r="O1514">
        <v>3</v>
      </c>
      <c r="P1514">
        <v>6</v>
      </c>
      <c r="Q1514">
        <v>0</v>
      </c>
      <c r="R1514">
        <v>2</v>
      </c>
      <c r="S1514">
        <v>7</v>
      </c>
      <c r="T1514">
        <v>1</v>
      </c>
      <c r="U1514">
        <v>0</v>
      </c>
      <c r="V1514">
        <v>2</v>
      </c>
      <c r="W1514">
        <v>2</v>
      </c>
      <c r="X1514">
        <v>1</v>
      </c>
      <c r="Y1514">
        <v>7</v>
      </c>
      <c r="Z1514">
        <v>2</v>
      </c>
      <c r="AA1514" t="s">
        <v>138</v>
      </c>
      <c r="AB1514" t="s">
        <v>16</v>
      </c>
      <c r="AC1514" t="s">
        <v>127</v>
      </c>
      <c r="AD1514" t="s">
        <v>128</v>
      </c>
    </row>
    <row r="1515" spans="1:30" x14ac:dyDescent="0.25">
      <c r="A1515" t="s">
        <v>1435</v>
      </c>
      <c r="B1515">
        <v>45078</v>
      </c>
      <c r="C1515">
        <v>45085</v>
      </c>
      <c r="D1515" t="s">
        <v>412</v>
      </c>
      <c r="E1515">
        <v>4124</v>
      </c>
      <c r="F1515">
        <v>114</v>
      </c>
      <c r="G1515">
        <v>0</v>
      </c>
      <c r="H1515">
        <v>15</v>
      </c>
      <c r="I1515">
        <v>0</v>
      </c>
      <c r="J1515">
        <v>46</v>
      </c>
      <c r="K1515">
        <v>0</v>
      </c>
      <c r="L1515">
        <v>0</v>
      </c>
      <c r="M1515">
        <v>0</v>
      </c>
      <c r="N1515">
        <v>2</v>
      </c>
      <c r="O1515">
        <v>17</v>
      </c>
      <c r="P1515">
        <v>21</v>
      </c>
      <c r="Q1515">
        <v>5</v>
      </c>
      <c r="R1515">
        <v>8</v>
      </c>
      <c r="S1515">
        <v>20</v>
      </c>
      <c r="T1515">
        <v>5</v>
      </c>
      <c r="U1515">
        <v>1</v>
      </c>
      <c r="V1515">
        <v>5</v>
      </c>
      <c r="W1515">
        <v>5</v>
      </c>
      <c r="X1515">
        <v>5</v>
      </c>
      <c r="Y1515">
        <v>21</v>
      </c>
      <c r="Z1515">
        <v>5</v>
      </c>
      <c r="AA1515" t="s">
        <v>413</v>
      </c>
      <c r="AB1515" t="s">
        <v>387</v>
      </c>
      <c r="AC1515" t="s">
        <v>389</v>
      </c>
      <c r="AD1515" t="s">
        <v>390</v>
      </c>
    </row>
    <row r="1516" spans="1:30" x14ac:dyDescent="0.25">
      <c r="A1516" t="s">
        <v>1435</v>
      </c>
      <c r="B1516">
        <v>45078</v>
      </c>
      <c r="C1516">
        <v>45085</v>
      </c>
      <c r="D1516" t="s">
        <v>142</v>
      </c>
      <c r="E1516">
        <v>10648</v>
      </c>
      <c r="F1516">
        <v>416</v>
      </c>
      <c r="G1516">
        <v>0</v>
      </c>
      <c r="H1516">
        <v>50</v>
      </c>
      <c r="I1516">
        <v>0</v>
      </c>
      <c r="J1516">
        <v>159</v>
      </c>
      <c r="K1516">
        <v>3</v>
      </c>
      <c r="L1516">
        <v>5</v>
      </c>
      <c r="M1516">
        <v>5</v>
      </c>
      <c r="N1516">
        <v>14</v>
      </c>
      <c r="O1516">
        <v>27</v>
      </c>
      <c r="P1516">
        <v>53</v>
      </c>
      <c r="Q1516">
        <v>0</v>
      </c>
      <c r="R1516">
        <v>30</v>
      </c>
      <c r="S1516">
        <v>52</v>
      </c>
      <c r="T1516">
        <v>23</v>
      </c>
      <c r="U1516">
        <v>0</v>
      </c>
      <c r="V1516">
        <v>39</v>
      </c>
      <c r="W1516">
        <v>36</v>
      </c>
      <c r="X1516">
        <v>31</v>
      </c>
      <c r="Y1516">
        <v>53</v>
      </c>
      <c r="Z1516">
        <v>42</v>
      </c>
      <c r="AA1516" t="s">
        <v>143</v>
      </c>
      <c r="AB1516" t="s">
        <v>16</v>
      </c>
      <c r="AC1516" t="s">
        <v>127</v>
      </c>
      <c r="AD1516" t="s">
        <v>128</v>
      </c>
    </row>
    <row r="1517" spans="1:30" x14ac:dyDescent="0.25">
      <c r="A1517" t="s">
        <v>1435</v>
      </c>
      <c r="B1517">
        <v>45078</v>
      </c>
      <c r="C1517">
        <v>45085</v>
      </c>
      <c r="D1517" t="s">
        <v>555</v>
      </c>
      <c r="E1517">
        <v>5409</v>
      </c>
      <c r="F1517">
        <v>240</v>
      </c>
      <c r="G1517">
        <v>2</v>
      </c>
      <c r="H1517">
        <v>10</v>
      </c>
      <c r="I1517">
        <v>0</v>
      </c>
      <c r="J1517">
        <v>73</v>
      </c>
      <c r="K1517">
        <v>4</v>
      </c>
      <c r="L1517">
        <v>0</v>
      </c>
      <c r="M1517">
        <v>4</v>
      </c>
      <c r="N1517">
        <v>8</v>
      </c>
      <c r="O1517">
        <v>2</v>
      </c>
      <c r="P1517">
        <v>22</v>
      </c>
      <c r="Q1517">
        <v>0</v>
      </c>
      <c r="R1517">
        <v>17</v>
      </c>
      <c r="S1517">
        <v>22</v>
      </c>
      <c r="T1517">
        <v>11</v>
      </c>
      <c r="U1517">
        <v>0</v>
      </c>
      <c r="V1517">
        <v>11</v>
      </c>
      <c r="W1517">
        <v>11</v>
      </c>
      <c r="X1517">
        <v>11</v>
      </c>
      <c r="Y1517">
        <v>22</v>
      </c>
      <c r="Z1517">
        <v>11</v>
      </c>
      <c r="AA1517" t="s">
        <v>1450</v>
      </c>
      <c r="AB1517" t="s">
        <v>387</v>
      </c>
      <c r="AC1517" t="s">
        <v>508</v>
      </c>
      <c r="AD1517" t="s">
        <v>509</v>
      </c>
    </row>
    <row r="1518" spans="1:30" x14ac:dyDescent="0.25">
      <c r="A1518" t="s">
        <v>1435</v>
      </c>
      <c r="B1518">
        <v>45078</v>
      </c>
      <c r="C1518">
        <v>45085</v>
      </c>
      <c r="D1518" t="s">
        <v>515</v>
      </c>
      <c r="E1518">
        <v>4846</v>
      </c>
      <c r="F1518">
        <v>227</v>
      </c>
      <c r="G1518">
        <v>23</v>
      </c>
      <c r="H1518">
        <v>24</v>
      </c>
      <c r="I1518">
        <v>0</v>
      </c>
      <c r="J1518">
        <v>107</v>
      </c>
      <c r="K1518">
        <v>1</v>
      </c>
      <c r="L1518">
        <v>0</v>
      </c>
      <c r="M1518">
        <v>5</v>
      </c>
      <c r="N1518">
        <v>3</v>
      </c>
      <c r="O1518">
        <v>0</v>
      </c>
      <c r="P1518">
        <v>24</v>
      </c>
      <c r="Q1518">
        <v>0</v>
      </c>
      <c r="R1518">
        <v>13</v>
      </c>
      <c r="S1518">
        <v>24</v>
      </c>
      <c r="T1518">
        <v>6</v>
      </c>
      <c r="U1518">
        <v>0</v>
      </c>
      <c r="V1518">
        <v>7</v>
      </c>
      <c r="W1518">
        <v>7</v>
      </c>
      <c r="X1518">
        <v>7</v>
      </c>
      <c r="Y1518">
        <v>24</v>
      </c>
      <c r="Z1518">
        <v>7</v>
      </c>
      <c r="AA1518" t="s">
        <v>1598</v>
      </c>
      <c r="AB1518" t="s">
        <v>387</v>
      </c>
      <c r="AC1518" t="s">
        <v>508</v>
      </c>
      <c r="AD1518" t="s">
        <v>509</v>
      </c>
    </row>
    <row r="1519" spans="1:30" x14ac:dyDescent="0.25">
      <c r="A1519" t="s">
        <v>1435</v>
      </c>
      <c r="B1519">
        <v>45078</v>
      </c>
      <c r="C1519">
        <v>45085</v>
      </c>
      <c r="D1519" t="s">
        <v>501</v>
      </c>
      <c r="E1519">
        <v>2871</v>
      </c>
      <c r="F1519">
        <v>126</v>
      </c>
      <c r="G1519">
        <v>9</v>
      </c>
      <c r="H1519">
        <v>11</v>
      </c>
      <c r="I1519">
        <v>0</v>
      </c>
      <c r="J1519">
        <v>44</v>
      </c>
      <c r="K1519">
        <v>2</v>
      </c>
      <c r="L1519">
        <v>0</v>
      </c>
      <c r="M1519">
        <v>4</v>
      </c>
      <c r="N1519">
        <v>4</v>
      </c>
      <c r="O1519">
        <v>7</v>
      </c>
      <c r="P1519">
        <v>13</v>
      </c>
      <c r="Q1519">
        <v>0</v>
      </c>
      <c r="R1519">
        <v>10</v>
      </c>
      <c r="S1519">
        <v>13</v>
      </c>
      <c r="T1519">
        <v>6</v>
      </c>
      <c r="U1519">
        <v>0</v>
      </c>
      <c r="V1519">
        <v>6</v>
      </c>
      <c r="W1519">
        <v>6</v>
      </c>
      <c r="X1519">
        <v>7</v>
      </c>
      <c r="Y1519">
        <v>13</v>
      </c>
      <c r="Z1519">
        <v>7</v>
      </c>
      <c r="AA1519" t="s">
        <v>502</v>
      </c>
      <c r="AB1519" t="s">
        <v>387</v>
      </c>
      <c r="AC1519" t="s">
        <v>448</v>
      </c>
      <c r="AD1519" t="s">
        <v>449</v>
      </c>
    </row>
    <row r="1520" spans="1:30" x14ac:dyDescent="0.25">
      <c r="A1520" t="s">
        <v>1435</v>
      </c>
      <c r="B1520">
        <v>45078</v>
      </c>
      <c r="C1520">
        <v>45085</v>
      </c>
      <c r="D1520" t="s">
        <v>571</v>
      </c>
      <c r="E1520">
        <v>3229</v>
      </c>
      <c r="F1520">
        <v>149</v>
      </c>
      <c r="G1520">
        <v>0</v>
      </c>
      <c r="H1520">
        <v>6</v>
      </c>
      <c r="I1520">
        <v>0</v>
      </c>
      <c r="J1520">
        <v>44</v>
      </c>
      <c r="K1520">
        <v>0</v>
      </c>
      <c r="L1520">
        <v>0</v>
      </c>
      <c r="M1520">
        <v>0</v>
      </c>
      <c r="N1520">
        <v>0</v>
      </c>
      <c r="O1520">
        <v>2</v>
      </c>
      <c r="P1520">
        <v>9</v>
      </c>
      <c r="Q1520">
        <v>0</v>
      </c>
      <c r="R1520">
        <v>6</v>
      </c>
      <c r="S1520">
        <v>9</v>
      </c>
      <c r="T1520">
        <v>0</v>
      </c>
      <c r="U1520">
        <v>0</v>
      </c>
      <c r="V1520">
        <v>2</v>
      </c>
      <c r="W1520">
        <v>2</v>
      </c>
      <c r="X1520">
        <v>1</v>
      </c>
      <c r="Y1520">
        <v>9</v>
      </c>
      <c r="Z1520">
        <v>2</v>
      </c>
      <c r="AA1520" t="s">
        <v>572</v>
      </c>
      <c r="AB1520" t="s">
        <v>387</v>
      </c>
      <c r="AC1520" t="s">
        <v>508</v>
      </c>
      <c r="AD1520" t="s">
        <v>509</v>
      </c>
    </row>
    <row r="1521" spans="1:30" x14ac:dyDescent="0.25">
      <c r="A1521" t="s">
        <v>1435</v>
      </c>
      <c r="B1521">
        <v>45078</v>
      </c>
      <c r="C1521">
        <v>45085</v>
      </c>
      <c r="D1521" t="s">
        <v>513</v>
      </c>
      <c r="E1521">
        <v>10774</v>
      </c>
      <c r="F1521">
        <v>469</v>
      </c>
      <c r="G1521">
        <v>2</v>
      </c>
      <c r="H1521">
        <v>74</v>
      </c>
      <c r="I1521">
        <v>0</v>
      </c>
      <c r="J1521">
        <v>126</v>
      </c>
      <c r="K1521">
        <v>4</v>
      </c>
      <c r="L1521">
        <v>1</v>
      </c>
      <c r="M1521">
        <v>0</v>
      </c>
      <c r="N1521">
        <v>6</v>
      </c>
      <c r="O1521">
        <v>21</v>
      </c>
      <c r="P1521">
        <v>74</v>
      </c>
      <c r="Q1521">
        <v>0</v>
      </c>
      <c r="R1521">
        <v>40</v>
      </c>
      <c r="S1521">
        <v>74</v>
      </c>
      <c r="T1521">
        <v>8</v>
      </c>
      <c r="U1521">
        <v>0</v>
      </c>
      <c r="V1521">
        <v>11</v>
      </c>
      <c r="W1521">
        <v>11</v>
      </c>
      <c r="X1521">
        <v>9</v>
      </c>
      <c r="Y1521">
        <v>75</v>
      </c>
      <c r="Z1521">
        <v>11</v>
      </c>
      <c r="AA1521" t="s">
        <v>514</v>
      </c>
      <c r="AB1521" t="s">
        <v>387</v>
      </c>
      <c r="AC1521" t="s">
        <v>508</v>
      </c>
      <c r="AD1521" t="s">
        <v>509</v>
      </c>
    </row>
    <row r="1522" spans="1:30" x14ac:dyDescent="0.25">
      <c r="A1522" t="s">
        <v>1435</v>
      </c>
      <c r="B1522">
        <v>45078</v>
      </c>
      <c r="C1522">
        <v>45085</v>
      </c>
      <c r="D1522" t="s">
        <v>166</v>
      </c>
      <c r="E1522">
        <v>5593</v>
      </c>
      <c r="F1522">
        <v>165</v>
      </c>
      <c r="G1522">
        <v>0</v>
      </c>
      <c r="H1522">
        <v>10</v>
      </c>
      <c r="I1522">
        <v>0</v>
      </c>
      <c r="J1522">
        <v>75</v>
      </c>
      <c r="K1522">
        <v>0</v>
      </c>
      <c r="L1522">
        <v>0</v>
      </c>
      <c r="M1522">
        <v>0</v>
      </c>
      <c r="N1522">
        <v>2</v>
      </c>
      <c r="O1522">
        <v>2</v>
      </c>
      <c r="P1522">
        <v>11</v>
      </c>
      <c r="Q1522">
        <v>0</v>
      </c>
      <c r="R1522">
        <v>6</v>
      </c>
      <c r="S1522">
        <v>12</v>
      </c>
      <c r="T1522">
        <v>2</v>
      </c>
      <c r="U1522">
        <v>0</v>
      </c>
      <c r="V1522">
        <v>3</v>
      </c>
      <c r="W1522">
        <v>3</v>
      </c>
      <c r="X1522">
        <v>3</v>
      </c>
      <c r="Y1522">
        <v>12</v>
      </c>
      <c r="Z1522">
        <v>3</v>
      </c>
      <c r="AA1522" t="s">
        <v>167</v>
      </c>
      <c r="AB1522" t="s">
        <v>16</v>
      </c>
      <c r="AC1522" t="s">
        <v>168</v>
      </c>
      <c r="AD1522" t="s">
        <v>1473</v>
      </c>
    </row>
    <row r="1523" spans="1:30" x14ac:dyDescent="0.25">
      <c r="A1523" t="s">
        <v>1435</v>
      </c>
      <c r="B1523">
        <v>45108</v>
      </c>
      <c r="C1523">
        <v>45111</v>
      </c>
      <c r="D1523" t="s">
        <v>940</v>
      </c>
      <c r="E1523">
        <v>9975</v>
      </c>
      <c r="F1523">
        <v>461</v>
      </c>
      <c r="G1523">
        <v>0</v>
      </c>
      <c r="H1523">
        <v>34</v>
      </c>
      <c r="I1523">
        <v>0</v>
      </c>
      <c r="J1523">
        <v>87</v>
      </c>
      <c r="K1523">
        <v>5</v>
      </c>
      <c r="L1523">
        <v>1</v>
      </c>
      <c r="M1523">
        <v>0</v>
      </c>
      <c r="N1523">
        <v>13</v>
      </c>
      <c r="O1523">
        <v>2</v>
      </c>
      <c r="P1523">
        <v>35</v>
      </c>
      <c r="Q1523">
        <v>0</v>
      </c>
      <c r="R1523">
        <v>10</v>
      </c>
      <c r="S1523">
        <v>34</v>
      </c>
      <c r="T1523">
        <v>14</v>
      </c>
      <c r="U1523">
        <v>0</v>
      </c>
      <c r="V1523">
        <v>15</v>
      </c>
      <c r="W1523">
        <v>15</v>
      </c>
      <c r="X1523">
        <v>13</v>
      </c>
      <c r="Y1523">
        <v>37</v>
      </c>
      <c r="Z1523">
        <v>15</v>
      </c>
      <c r="AA1523" t="s">
        <v>941</v>
      </c>
      <c r="AB1523" t="s">
        <v>803</v>
      </c>
      <c r="AC1523" t="s">
        <v>942</v>
      </c>
      <c r="AD1523" t="s">
        <v>943</v>
      </c>
    </row>
    <row r="1524" spans="1:30" x14ac:dyDescent="0.25">
      <c r="A1524" t="s">
        <v>1435</v>
      </c>
      <c r="B1524">
        <v>45108</v>
      </c>
      <c r="C1524">
        <v>45111</v>
      </c>
      <c r="D1524" t="s">
        <v>930</v>
      </c>
      <c r="E1524">
        <v>10767</v>
      </c>
      <c r="F1524">
        <v>390</v>
      </c>
      <c r="G1524">
        <v>8</v>
      </c>
      <c r="H1524">
        <v>54</v>
      </c>
      <c r="I1524">
        <v>0</v>
      </c>
      <c r="J1524">
        <v>50</v>
      </c>
      <c r="K1524">
        <v>0</v>
      </c>
      <c r="L1524">
        <v>0</v>
      </c>
      <c r="M1524">
        <v>0</v>
      </c>
      <c r="N1524">
        <v>1</v>
      </c>
      <c r="O1524">
        <v>47</v>
      </c>
      <c r="P1524">
        <v>54</v>
      </c>
      <c r="Q1524">
        <v>0</v>
      </c>
      <c r="R1524">
        <v>16</v>
      </c>
      <c r="S1524">
        <v>55</v>
      </c>
      <c r="T1524">
        <v>1</v>
      </c>
      <c r="U1524">
        <v>0</v>
      </c>
      <c r="V1524">
        <v>1</v>
      </c>
      <c r="W1524">
        <v>1</v>
      </c>
      <c r="X1524">
        <v>1</v>
      </c>
      <c r="Y1524">
        <v>56</v>
      </c>
      <c r="Z1524">
        <v>1</v>
      </c>
      <c r="AA1524" t="s">
        <v>931</v>
      </c>
      <c r="AB1524" t="s">
        <v>803</v>
      </c>
      <c r="AC1524" t="s">
        <v>897</v>
      </c>
      <c r="AD1524" t="s">
        <v>898</v>
      </c>
    </row>
    <row r="1525" spans="1:30" x14ac:dyDescent="0.25">
      <c r="A1525" t="s">
        <v>1435</v>
      </c>
      <c r="B1525">
        <v>45108</v>
      </c>
      <c r="C1525">
        <v>45111</v>
      </c>
      <c r="D1525" t="s">
        <v>948</v>
      </c>
      <c r="E1525">
        <v>9329</v>
      </c>
      <c r="F1525">
        <v>432</v>
      </c>
      <c r="G1525">
        <v>0</v>
      </c>
      <c r="H1525">
        <v>30</v>
      </c>
      <c r="I1525">
        <v>0</v>
      </c>
      <c r="J1525">
        <v>99</v>
      </c>
      <c r="K1525">
        <v>1</v>
      </c>
      <c r="L1525">
        <v>1</v>
      </c>
      <c r="M1525">
        <v>0</v>
      </c>
      <c r="N1525">
        <v>8</v>
      </c>
      <c r="O1525">
        <v>9</v>
      </c>
      <c r="P1525">
        <v>45</v>
      </c>
      <c r="Q1525">
        <v>0</v>
      </c>
      <c r="R1525">
        <v>21</v>
      </c>
      <c r="S1525">
        <v>46</v>
      </c>
      <c r="T1525">
        <v>11</v>
      </c>
      <c r="U1525">
        <v>0</v>
      </c>
      <c r="V1525">
        <v>16</v>
      </c>
      <c r="W1525">
        <v>13</v>
      </c>
      <c r="X1525">
        <v>15</v>
      </c>
      <c r="Y1525">
        <v>48</v>
      </c>
      <c r="Z1525">
        <v>16</v>
      </c>
      <c r="AA1525" t="s">
        <v>949</v>
      </c>
      <c r="AB1525" t="s">
        <v>803</v>
      </c>
      <c r="AC1525" t="s">
        <v>942</v>
      </c>
      <c r="AD1525" t="s">
        <v>943</v>
      </c>
    </row>
    <row r="1526" spans="1:30" x14ac:dyDescent="0.25">
      <c r="A1526" t="s">
        <v>1435</v>
      </c>
      <c r="B1526">
        <v>45108</v>
      </c>
      <c r="C1526">
        <v>45111</v>
      </c>
      <c r="D1526" t="s">
        <v>991</v>
      </c>
      <c r="E1526">
        <v>9462</v>
      </c>
      <c r="F1526">
        <v>474</v>
      </c>
      <c r="G1526">
        <v>2</v>
      </c>
      <c r="H1526">
        <v>113</v>
      </c>
      <c r="I1526">
        <v>0</v>
      </c>
      <c r="J1526">
        <v>107</v>
      </c>
      <c r="K1526">
        <v>0</v>
      </c>
      <c r="L1526">
        <v>0</v>
      </c>
      <c r="M1526">
        <v>0</v>
      </c>
      <c r="N1526">
        <v>9</v>
      </c>
      <c r="O1526">
        <v>8</v>
      </c>
      <c r="P1526">
        <v>113</v>
      </c>
      <c r="Q1526">
        <v>0</v>
      </c>
      <c r="R1526">
        <v>61</v>
      </c>
      <c r="S1526">
        <v>111</v>
      </c>
      <c r="T1526">
        <v>26</v>
      </c>
      <c r="U1526">
        <v>0</v>
      </c>
      <c r="V1526">
        <v>28</v>
      </c>
      <c r="W1526">
        <v>28</v>
      </c>
      <c r="X1526">
        <v>27</v>
      </c>
      <c r="Y1526">
        <v>115</v>
      </c>
      <c r="Z1526">
        <v>28</v>
      </c>
      <c r="AA1526" t="s">
        <v>992</v>
      </c>
      <c r="AB1526" t="s">
        <v>803</v>
      </c>
      <c r="AC1526" t="s">
        <v>942</v>
      </c>
      <c r="AD1526" t="s">
        <v>943</v>
      </c>
    </row>
    <row r="1527" spans="1:30" x14ac:dyDescent="0.25">
      <c r="A1527" t="s">
        <v>1435</v>
      </c>
      <c r="B1527">
        <v>45108</v>
      </c>
      <c r="C1527">
        <v>45111</v>
      </c>
      <c r="D1527" t="s">
        <v>968</v>
      </c>
      <c r="E1527">
        <v>5893</v>
      </c>
      <c r="F1527">
        <v>306</v>
      </c>
      <c r="G1527">
        <v>5</v>
      </c>
      <c r="H1527">
        <v>24</v>
      </c>
      <c r="I1527">
        <v>0</v>
      </c>
      <c r="J1527">
        <v>46</v>
      </c>
      <c r="K1527">
        <v>1</v>
      </c>
      <c r="L1527">
        <v>0</v>
      </c>
      <c r="M1527">
        <v>1</v>
      </c>
      <c r="N1527">
        <v>1</v>
      </c>
      <c r="O1527">
        <v>15</v>
      </c>
      <c r="P1527">
        <v>25</v>
      </c>
      <c r="Q1527">
        <v>0</v>
      </c>
      <c r="R1527">
        <v>9</v>
      </c>
      <c r="S1527">
        <v>24</v>
      </c>
      <c r="T1527">
        <v>1</v>
      </c>
      <c r="U1527">
        <v>0</v>
      </c>
      <c r="V1527">
        <v>1</v>
      </c>
      <c r="W1527">
        <v>1</v>
      </c>
      <c r="X1527">
        <v>1</v>
      </c>
      <c r="Y1527">
        <v>25</v>
      </c>
      <c r="Z1527">
        <v>1</v>
      </c>
      <c r="AA1527" t="s">
        <v>969</v>
      </c>
      <c r="AB1527" t="s">
        <v>803</v>
      </c>
      <c r="AC1527" t="s">
        <v>942</v>
      </c>
      <c r="AD1527" t="s">
        <v>943</v>
      </c>
    </row>
    <row r="1528" spans="1:30" x14ac:dyDescent="0.25">
      <c r="A1528" t="s">
        <v>1435</v>
      </c>
      <c r="B1528">
        <v>45108</v>
      </c>
      <c r="C1528">
        <v>45111</v>
      </c>
      <c r="D1528" t="s">
        <v>996</v>
      </c>
      <c r="E1528">
        <v>14660</v>
      </c>
      <c r="F1528">
        <v>535</v>
      </c>
      <c r="G1528">
        <v>0</v>
      </c>
      <c r="H1528">
        <v>74</v>
      </c>
      <c r="I1528">
        <v>0</v>
      </c>
      <c r="J1528">
        <v>142</v>
      </c>
      <c r="K1528">
        <v>3</v>
      </c>
      <c r="L1528">
        <v>6</v>
      </c>
      <c r="M1528">
        <v>0</v>
      </c>
      <c r="N1528">
        <v>16</v>
      </c>
      <c r="O1528">
        <v>60</v>
      </c>
      <c r="P1528">
        <v>78</v>
      </c>
      <c r="Q1528">
        <v>13</v>
      </c>
      <c r="R1528">
        <v>32</v>
      </c>
      <c r="S1528">
        <v>77</v>
      </c>
      <c r="T1528">
        <v>16</v>
      </c>
      <c r="U1528">
        <v>9</v>
      </c>
      <c r="V1528">
        <v>17</v>
      </c>
      <c r="W1528">
        <v>14</v>
      </c>
      <c r="X1528">
        <v>14</v>
      </c>
      <c r="Y1528">
        <v>79</v>
      </c>
      <c r="Z1528">
        <v>17</v>
      </c>
      <c r="AA1528" t="s">
        <v>997</v>
      </c>
      <c r="AB1528" t="s">
        <v>803</v>
      </c>
      <c r="AC1528" t="s">
        <v>998</v>
      </c>
      <c r="AD1528" t="s">
        <v>999</v>
      </c>
    </row>
    <row r="1529" spans="1:30" x14ac:dyDescent="0.25">
      <c r="A1529" t="s">
        <v>1435</v>
      </c>
      <c r="B1529">
        <v>45108</v>
      </c>
      <c r="C1529">
        <v>45111</v>
      </c>
      <c r="D1529" t="s">
        <v>924</v>
      </c>
      <c r="E1529">
        <v>6466</v>
      </c>
      <c r="F1529">
        <v>242</v>
      </c>
      <c r="G1529">
        <v>4</v>
      </c>
      <c r="H1529">
        <v>19</v>
      </c>
      <c r="I1529">
        <v>0</v>
      </c>
      <c r="J1529">
        <v>49</v>
      </c>
      <c r="K1529">
        <v>0</v>
      </c>
      <c r="L1529">
        <v>0</v>
      </c>
      <c r="M1529">
        <v>0</v>
      </c>
      <c r="N1529">
        <v>0</v>
      </c>
      <c r="O1529">
        <v>13</v>
      </c>
      <c r="P1529">
        <v>20</v>
      </c>
      <c r="Q1529">
        <v>0</v>
      </c>
      <c r="R1529">
        <v>10</v>
      </c>
      <c r="S1529">
        <v>20</v>
      </c>
      <c r="T1529">
        <v>0</v>
      </c>
      <c r="U1529">
        <v>0</v>
      </c>
      <c r="V1529">
        <v>1</v>
      </c>
      <c r="W1529">
        <v>1</v>
      </c>
      <c r="X1529">
        <v>1</v>
      </c>
      <c r="Y1529">
        <v>20</v>
      </c>
      <c r="Z1529">
        <v>1</v>
      </c>
      <c r="AA1529" t="s">
        <v>925</v>
      </c>
      <c r="AB1529" t="s">
        <v>803</v>
      </c>
      <c r="AC1529" t="s">
        <v>897</v>
      </c>
      <c r="AD1529" t="s">
        <v>898</v>
      </c>
    </row>
    <row r="1530" spans="1:30" x14ac:dyDescent="0.25">
      <c r="A1530" t="s">
        <v>1435</v>
      </c>
      <c r="B1530">
        <v>45108</v>
      </c>
      <c r="C1530">
        <v>45111</v>
      </c>
      <c r="D1530" t="s">
        <v>903</v>
      </c>
      <c r="E1530">
        <v>15901</v>
      </c>
      <c r="F1530">
        <v>577</v>
      </c>
      <c r="G1530">
        <v>0</v>
      </c>
      <c r="H1530">
        <v>218</v>
      </c>
      <c r="I1530">
        <v>0</v>
      </c>
      <c r="J1530">
        <v>76</v>
      </c>
      <c r="K1530">
        <v>2</v>
      </c>
      <c r="L1530">
        <v>0</v>
      </c>
      <c r="M1530">
        <v>0</v>
      </c>
      <c r="N1530">
        <v>13</v>
      </c>
      <c r="O1530">
        <v>40</v>
      </c>
      <c r="P1530">
        <v>217</v>
      </c>
      <c r="Q1530">
        <v>0</v>
      </c>
      <c r="R1530">
        <v>112</v>
      </c>
      <c r="S1530">
        <v>225</v>
      </c>
      <c r="T1530">
        <v>17</v>
      </c>
      <c r="U1530">
        <v>0</v>
      </c>
      <c r="V1530">
        <v>21</v>
      </c>
      <c r="W1530">
        <v>26</v>
      </c>
      <c r="X1530">
        <v>25</v>
      </c>
      <c r="Y1530">
        <v>225</v>
      </c>
      <c r="Z1530">
        <v>26</v>
      </c>
      <c r="AA1530" t="s">
        <v>904</v>
      </c>
      <c r="AB1530" t="s">
        <v>803</v>
      </c>
      <c r="AC1530" t="s">
        <v>1451</v>
      </c>
      <c r="AD1530" t="s">
        <v>1452</v>
      </c>
    </row>
    <row r="1531" spans="1:30" x14ac:dyDescent="0.25">
      <c r="A1531" t="s">
        <v>1435</v>
      </c>
      <c r="B1531">
        <v>45108</v>
      </c>
      <c r="C1531">
        <v>45111</v>
      </c>
      <c r="D1531" t="s">
        <v>973</v>
      </c>
      <c r="E1531">
        <v>4755</v>
      </c>
      <c r="F1531">
        <v>232</v>
      </c>
      <c r="G1531">
        <v>0</v>
      </c>
      <c r="H1531">
        <v>29</v>
      </c>
      <c r="I1531">
        <v>0</v>
      </c>
      <c r="J1531">
        <v>40</v>
      </c>
      <c r="K1531">
        <v>0</v>
      </c>
      <c r="L1531">
        <v>0</v>
      </c>
      <c r="M1531">
        <v>0</v>
      </c>
      <c r="N1531">
        <v>1</v>
      </c>
      <c r="O1531">
        <v>9</v>
      </c>
      <c r="P1531">
        <v>29</v>
      </c>
      <c r="Q1531">
        <v>0</v>
      </c>
      <c r="R1531">
        <v>17</v>
      </c>
      <c r="S1531">
        <v>30</v>
      </c>
      <c r="T1531">
        <v>2</v>
      </c>
      <c r="U1531">
        <v>0</v>
      </c>
      <c r="V1531">
        <v>2</v>
      </c>
      <c r="W1531">
        <v>1</v>
      </c>
      <c r="X1531">
        <v>2</v>
      </c>
      <c r="Y1531">
        <v>30</v>
      </c>
      <c r="Z1531">
        <v>2</v>
      </c>
      <c r="AA1531" t="s">
        <v>974</v>
      </c>
      <c r="AB1531" t="s">
        <v>803</v>
      </c>
      <c r="AC1531" t="s">
        <v>942</v>
      </c>
      <c r="AD1531" t="s">
        <v>943</v>
      </c>
    </row>
    <row r="1532" spans="1:30" x14ac:dyDescent="0.25">
      <c r="A1532" t="s">
        <v>1435</v>
      </c>
      <c r="B1532">
        <v>45108</v>
      </c>
      <c r="C1532">
        <v>45111</v>
      </c>
      <c r="D1532" t="s">
        <v>959</v>
      </c>
      <c r="E1532">
        <v>7952</v>
      </c>
      <c r="F1532">
        <v>332</v>
      </c>
      <c r="G1532">
        <v>0</v>
      </c>
      <c r="H1532">
        <v>29</v>
      </c>
      <c r="I1532">
        <v>0</v>
      </c>
      <c r="J1532">
        <v>66</v>
      </c>
      <c r="K1532">
        <v>1</v>
      </c>
      <c r="L1532">
        <v>2</v>
      </c>
      <c r="M1532">
        <v>0</v>
      </c>
      <c r="N1532">
        <v>8</v>
      </c>
      <c r="O1532">
        <v>2</v>
      </c>
      <c r="P1532">
        <v>29</v>
      </c>
      <c r="Q1532">
        <v>0</v>
      </c>
      <c r="R1532">
        <v>17</v>
      </c>
      <c r="S1532">
        <v>28</v>
      </c>
      <c r="T1532">
        <v>8</v>
      </c>
      <c r="U1532">
        <v>0</v>
      </c>
      <c r="V1532">
        <v>10</v>
      </c>
      <c r="W1532">
        <v>10</v>
      </c>
      <c r="X1532">
        <v>9</v>
      </c>
      <c r="Y1532">
        <v>32</v>
      </c>
      <c r="Z1532">
        <v>10</v>
      </c>
      <c r="AA1532" t="s">
        <v>960</v>
      </c>
      <c r="AB1532" t="s">
        <v>803</v>
      </c>
      <c r="AC1532" t="s">
        <v>942</v>
      </c>
      <c r="AD1532" t="s">
        <v>943</v>
      </c>
    </row>
    <row r="1533" spans="1:30" x14ac:dyDescent="0.25">
      <c r="A1533" t="s">
        <v>1435</v>
      </c>
      <c r="B1533">
        <v>45108</v>
      </c>
      <c r="C1533">
        <v>45111</v>
      </c>
      <c r="D1533" t="s">
        <v>157</v>
      </c>
      <c r="E1533">
        <v>5735</v>
      </c>
      <c r="F1533">
        <v>144</v>
      </c>
      <c r="G1533">
        <v>0</v>
      </c>
      <c r="H1533">
        <v>13</v>
      </c>
      <c r="I1533">
        <v>0</v>
      </c>
      <c r="J1533">
        <v>57</v>
      </c>
      <c r="K1533">
        <v>0</v>
      </c>
      <c r="L1533">
        <v>0</v>
      </c>
      <c r="M1533">
        <v>0</v>
      </c>
      <c r="N1533">
        <v>3</v>
      </c>
      <c r="O1533">
        <v>5</v>
      </c>
      <c r="P1533">
        <v>14</v>
      </c>
      <c r="Q1533">
        <v>0</v>
      </c>
      <c r="R1533">
        <v>1</v>
      </c>
      <c r="S1533">
        <v>13</v>
      </c>
      <c r="T1533">
        <v>3</v>
      </c>
      <c r="U1533">
        <v>0</v>
      </c>
      <c r="V1533">
        <v>4</v>
      </c>
      <c r="W1533">
        <v>4</v>
      </c>
      <c r="X1533">
        <v>5</v>
      </c>
      <c r="Y1533">
        <v>14</v>
      </c>
      <c r="Z1533">
        <v>5</v>
      </c>
      <c r="AA1533" t="s">
        <v>158</v>
      </c>
      <c r="AB1533" t="s">
        <v>16</v>
      </c>
      <c r="AC1533" t="s">
        <v>127</v>
      </c>
      <c r="AD1533" t="s">
        <v>128</v>
      </c>
    </row>
    <row r="1534" spans="1:30" x14ac:dyDescent="0.25">
      <c r="A1534" t="s">
        <v>1435</v>
      </c>
      <c r="B1534">
        <v>45108</v>
      </c>
      <c r="C1534">
        <v>45111</v>
      </c>
      <c r="D1534" t="s">
        <v>826</v>
      </c>
      <c r="E1534">
        <v>6280</v>
      </c>
      <c r="F1534">
        <v>211</v>
      </c>
      <c r="G1534">
        <v>71</v>
      </c>
      <c r="H1534">
        <v>76</v>
      </c>
      <c r="I1534">
        <v>0</v>
      </c>
      <c r="J1534">
        <v>17</v>
      </c>
      <c r="K1534">
        <v>0</v>
      </c>
      <c r="L1534">
        <v>0</v>
      </c>
      <c r="M1534">
        <v>2</v>
      </c>
      <c r="N1534">
        <v>2</v>
      </c>
      <c r="O1534">
        <v>72</v>
      </c>
      <c r="P1534">
        <v>77</v>
      </c>
      <c r="Q1534">
        <v>0</v>
      </c>
      <c r="R1534">
        <v>107</v>
      </c>
      <c r="S1534">
        <v>191</v>
      </c>
      <c r="T1534">
        <v>1</v>
      </c>
      <c r="U1534">
        <v>0</v>
      </c>
      <c r="V1534">
        <v>2</v>
      </c>
      <c r="W1534">
        <v>4</v>
      </c>
      <c r="X1534">
        <v>4</v>
      </c>
      <c r="Y1534">
        <v>202</v>
      </c>
      <c r="Z1534">
        <v>4</v>
      </c>
      <c r="AA1534" t="s">
        <v>827</v>
      </c>
      <c r="AB1534" t="s">
        <v>803</v>
      </c>
      <c r="AC1534" t="s">
        <v>805</v>
      </c>
      <c r="AD1534" t="s">
        <v>806</v>
      </c>
    </row>
    <row r="1535" spans="1:30" x14ac:dyDescent="0.25">
      <c r="A1535" t="s">
        <v>1435</v>
      </c>
      <c r="B1535">
        <v>45108</v>
      </c>
      <c r="C1535">
        <v>45111</v>
      </c>
      <c r="D1535" t="s">
        <v>887</v>
      </c>
      <c r="E1535">
        <v>6521</v>
      </c>
      <c r="F1535">
        <v>293</v>
      </c>
      <c r="G1535">
        <v>47</v>
      </c>
      <c r="H1535">
        <v>88</v>
      </c>
      <c r="I1535">
        <v>26</v>
      </c>
      <c r="J1535">
        <v>83</v>
      </c>
      <c r="K1535">
        <v>19</v>
      </c>
      <c r="L1535">
        <v>4</v>
      </c>
      <c r="M1535">
        <v>24</v>
      </c>
      <c r="N1535">
        <v>38</v>
      </c>
      <c r="O1535">
        <v>98</v>
      </c>
      <c r="P1535">
        <v>134</v>
      </c>
      <c r="Q1535">
        <v>4</v>
      </c>
      <c r="R1535">
        <v>56</v>
      </c>
      <c r="S1535">
        <v>134</v>
      </c>
      <c r="T1535">
        <v>42</v>
      </c>
      <c r="U1535">
        <v>9</v>
      </c>
      <c r="V1535">
        <v>41</v>
      </c>
      <c r="W1535">
        <v>34</v>
      </c>
      <c r="X1535">
        <v>40</v>
      </c>
      <c r="Y1535">
        <v>136</v>
      </c>
      <c r="Z1535">
        <v>42</v>
      </c>
      <c r="AA1535" t="s">
        <v>888</v>
      </c>
      <c r="AB1535" t="s">
        <v>803</v>
      </c>
      <c r="AC1535" t="s">
        <v>849</v>
      </c>
      <c r="AD1535" t="s">
        <v>850</v>
      </c>
    </row>
    <row r="1536" spans="1:30" x14ac:dyDescent="0.25">
      <c r="A1536" t="s">
        <v>1435</v>
      </c>
      <c r="B1536">
        <v>45108</v>
      </c>
      <c r="C1536">
        <v>45111</v>
      </c>
      <c r="D1536" t="s">
        <v>876</v>
      </c>
      <c r="E1536">
        <v>15954</v>
      </c>
      <c r="F1536">
        <v>565</v>
      </c>
      <c r="G1536">
        <v>0</v>
      </c>
      <c r="H1536">
        <v>80</v>
      </c>
      <c r="I1536">
        <v>1</v>
      </c>
      <c r="J1536">
        <v>123</v>
      </c>
      <c r="K1536">
        <v>0</v>
      </c>
      <c r="L1536">
        <v>0</v>
      </c>
      <c r="M1536">
        <v>0</v>
      </c>
      <c r="N1536">
        <v>0</v>
      </c>
      <c r="O1536">
        <v>10</v>
      </c>
      <c r="P1536">
        <v>89</v>
      </c>
      <c r="Q1536">
        <v>0</v>
      </c>
      <c r="R1536">
        <v>42</v>
      </c>
      <c r="S1536">
        <v>89</v>
      </c>
      <c r="T1536">
        <v>20</v>
      </c>
      <c r="U1536">
        <v>0</v>
      </c>
      <c r="V1536">
        <v>26</v>
      </c>
      <c r="W1536">
        <v>26</v>
      </c>
      <c r="X1536">
        <v>28</v>
      </c>
      <c r="Y1536">
        <v>89</v>
      </c>
      <c r="Z1536">
        <v>28</v>
      </c>
      <c r="AA1536" t="s">
        <v>877</v>
      </c>
      <c r="AB1536" t="s">
        <v>803</v>
      </c>
      <c r="AC1536" t="s">
        <v>1451</v>
      </c>
      <c r="AD1536" t="s">
        <v>1452</v>
      </c>
    </row>
    <row r="1537" spans="1:30" x14ac:dyDescent="0.25">
      <c r="A1537" t="s">
        <v>1435</v>
      </c>
      <c r="B1537">
        <v>45108</v>
      </c>
      <c r="C1537">
        <v>45111</v>
      </c>
      <c r="D1537" t="s">
        <v>462</v>
      </c>
      <c r="E1537">
        <v>3309</v>
      </c>
      <c r="F1537">
        <v>103</v>
      </c>
      <c r="G1537">
        <v>0</v>
      </c>
      <c r="H1537">
        <v>21</v>
      </c>
      <c r="I1537">
        <v>0</v>
      </c>
      <c r="J1537">
        <v>75</v>
      </c>
      <c r="K1537">
        <v>1</v>
      </c>
      <c r="L1537">
        <v>0</v>
      </c>
      <c r="M1537">
        <v>0</v>
      </c>
      <c r="N1537">
        <v>25</v>
      </c>
      <c r="O1537">
        <v>4</v>
      </c>
      <c r="P1537">
        <v>21</v>
      </c>
      <c r="Q1537">
        <v>0</v>
      </c>
      <c r="R1537">
        <v>10</v>
      </c>
      <c r="S1537">
        <v>21</v>
      </c>
      <c r="T1537">
        <v>30</v>
      </c>
      <c r="U1537">
        <v>0</v>
      </c>
      <c r="V1537">
        <v>30</v>
      </c>
      <c r="W1537">
        <v>28</v>
      </c>
      <c r="X1537">
        <v>30</v>
      </c>
      <c r="Y1537">
        <v>21</v>
      </c>
      <c r="Z1537">
        <v>30</v>
      </c>
      <c r="AA1537" t="s">
        <v>463</v>
      </c>
      <c r="AB1537" t="s">
        <v>387</v>
      </c>
      <c r="AC1537" t="s">
        <v>448</v>
      </c>
      <c r="AD1537" t="s">
        <v>449</v>
      </c>
    </row>
    <row r="1538" spans="1:30" x14ac:dyDescent="0.25">
      <c r="A1538" t="s">
        <v>1435</v>
      </c>
      <c r="B1538">
        <v>45108</v>
      </c>
      <c r="C1538">
        <v>45111</v>
      </c>
      <c r="D1538" t="s">
        <v>560</v>
      </c>
      <c r="E1538">
        <v>5459</v>
      </c>
      <c r="F1538">
        <v>247</v>
      </c>
      <c r="G1538">
        <v>5</v>
      </c>
      <c r="H1538">
        <v>87</v>
      </c>
      <c r="I1538">
        <v>0</v>
      </c>
      <c r="J1538">
        <v>83</v>
      </c>
      <c r="K1538">
        <v>13</v>
      </c>
      <c r="L1538">
        <v>2</v>
      </c>
      <c r="M1538">
        <v>9</v>
      </c>
      <c r="N1538">
        <v>17</v>
      </c>
      <c r="O1538">
        <v>13</v>
      </c>
      <c r="P1538">
        <v>89</v>
      </c>
      <c r="Q1538">
        <v>0</v>
      </c>
      <c r="R1538">
        <v>33</v>
      </c>
      <c r="S1538">
        <v>89</v>
      </c>
      <c r="T1538">
        <v>17</v>
      </c>
      <c r="U1538">
        <v>1</v>
      </c>
      <c r="V1538">
        <v>22</v>
      </c>
      <c r="W1538">
        <v>22</v>
      </c>
      <c r="X1538">
        <v>18</v>
      </c>
      <c r="Y1538">
        <v>89</v>
      </c>
      <c r="Z1538">
        <v>22</v>
      </c>
      <c r="AA1538" t="s">
        <v>561</v>
      </c>
      <c r="AB1538" t="s">
        <v>387</v>
      </c>
      <c r="AC1538" t="s">
        <v>508</v>
      </c>
      <c r="AD1538" t="s">
        <v>509</v>
      </c>
    </row>
    <row r="1539" spans="1:30" x14ac:dyDescent="0.25">
      <c r="A1539" t="s">
        <v>1435</v>
      </c>
      <c r="B1539">
        <v>45108</v>
      </c>
      <c r="C1539">
        <v>45111</v>
      </c>
      <c r="D1539" t="s">
        <v>425</v>
      </c>
      <c r="E1539">
        <v>3660</v>
      </c>
      <c r="F1539">
        <v>144</v>
      </c>
      <c r="G1539">
        <v>9</v>
      </c>
      <c r="H1539">
        <v>46</v>
      </c>
      <c r="I1539">
        <v>0</v>
      </c>
      <c r="J1539">
        <v>60</v>
      </c>
      <c r="K1539">
        <v>0</v>
      </c>
      <c r="L1539">
        <v>3</v>
      </c>
      <c r="M1539">
        <v>0</v>
      </c>
      <c r="N1539">
        <v>4</v>
      </c>
      <c r="O1539">
        <v>23</v>
      </c>
      <c r="P1539">
        <v>45</v>
      </c>
      <c r="Q1539">
        <v>1</v>
      </c>
      <c r="R1539">
        <v>23</v>
      </c>
      <c r="S1539">
        <v>46</v>
      </c>
      <c r="T1539">
        <v>6</v>
      </c>
      <c r="U1539">
        <v>0</v>
      </c>
      <c r="V1539">
        <v>10</v>
      </c>
      <c r="W1539">
        <v>10</v>
      </c>
      <c r="X1539">
        <v>10</v>
      </c>
      <c r="Y1539">
        <v>46</v>
      </c>
      <c r="Z1539">
        <v>10</v>
      </c>
      <c r="AA1539" t="s">
        <v>426</v>
      </c>
      <c r="AB1539" t="s">
        <v>387</v>
      </c>
      <c r="AC1539" t="s">
        <v>508</v>
      </c>
      <c r="AD1539" t="s">
        <v>509</v>
      </c>
    </row>
    <row r="1540" spans="1:30" x14ac:dyDescent="0.25">
      <c r="A1540" t="s">
        <v>1435</v>
      </c>
      <c r="B1540">
        <v>45108</v>
      </c>
      <c r="C1540">
        <v>45111</v>
      </c>
      <c r="D1540" t="s">
        <v>152</v>
      </c>
      <c r="E1540">
        <v>4138</v>
      </c>
      <c r="F1540">
        <v>95</v>
      </c>
      <c r="G1540">
        <v>0</v>
      </c>
      <c r="H1540">
        <v>36</v>
      </c>
      <c r="I1540">
        <v>0</v>
      </c>
      <c r="J1540">
        <v>30</v>
      </c>
      <c r="K1540">
        <v>4</v>
      </c>
      <c r="L1540">
        <v>0</v>
      </c>
      <c r="M1540">
        <v>0</v>
      </c>
      <c r="N1540">
        <v>16</v>
      </c>
      <c r="O1540">
        <v>6</v>
      </c>
      <c r="P1540">
        <v>36</v>
      </c>
      <c r="Q1540">
        <v>0</v>
      </c>
      <c r="R1540">
        <v>22</v>
      </c>
      <c r="S1540">
        <v>36</v>
      </c>
      <c r="T1540">
        <v>16</v>
      </c>
      <c r="U1540">
        <v>0</v>
      </c>
      <c r="V1540">
        <v>16</v>
      </c>
      <c r="W1540">
        <v>12</v>
      </c>
      <c r="X1540">
        <v>16</v>
      </c>
      <c r="Y1540">
        <v>36</v>
      </c>
      <c r="Z1540">
        <v>16</v>
      </c>
      <c r="AA1540" t="s">
        <v>153</v>
      </c>
      <c r="AB1540" t="s">
        <v>16</v>
      </c>
      <c r="AC1540" t="s">
        <v>127</v>
      </c>
      <c r="AD1540" t="s">
        <v>128</v>
      </c>
    </row>
    <row r="1541" spans="1:30" x14ac:dyDescent="0.25">
      <c r="A1541" t="s">
        <v>1435</v>
      </c>
      <c r="B1541">
        <v>45108</v>
      </c>
      <c r="C1541">
        <v>45111</v>
      </c>
      <c r="D1541" t="s">
        <v>395</v>
      </c>
      <c r="E1541">
        <v>4109</v>
      </c>
      <c r="F1541">
        <v>113</v>
      </c>
      <c r="G1541">
        <v>7</v>
      </c>
      <c r="H1541">
        <v>10</v>
      </c>
      <c r="I1541">
        <v>0</v>
      </c>
      <c r="J1541">
        <v>48</v>
      </c>
      <c r="K1541">
        <v>0</v>
      </c>
      <c r="L1541">
        <v>1</v>
      </c>
      <c r="M1541">
        <v>1</v>
      </c>
      <c r="N1541">
        <v>1</v>
      </c>
      <c r="O1541">
        <v>8</v>
      </c>
      <c r="P1541">
        <v>10</v>
      </c>
      <c r="Q1541">
        <v>1</v>
      </c>
      <c r="R1541">
        <v>1</v>
      </c>
      <c r="S1541">
        <v>10</v>
      </c>
      <c r="T1541">
        <v>1</v>
      </c>
      <c r="U1541">
        <v>0</v>
      </c>
      <c r="V1541">
        <v>1</v>
      </c>
      <c r="W1541">
        <v>1</v>
      </c>
      <c r="X1541">
        <v>1</v>
      </c>
      <c r="Y1541">
        <v>10</v>
      </c>
      <c r="Z1541">
        <v>1</v>
      </c>
      <c r="AA1541" t="s">
        <v>396</v>
      </c>
      <c r="AB1541" t="s">
        <v>387</v>
      </c>
      <c r="AC1541" t="s">
        <v>389</v>
      </c>
      <c r="AD1541" t="s">
        <v>390</v>
      </c>
    </row>
    <row r="1542" spans="1:30" x14ac:dyDescent="0.25">
      <c r="A1542" t="s">
        <v>1435</v>
      </c>
      <c r="B1542">
        <v>45108</v>
      </c>
      <c r="C1542">
        <v>45111</v>
      </c>
      <c r="D1542" t="s">
        <v>465</v>
      </c>
      <c r="E1542">
        <v>3882</v>
      </c>
      <c r="F1542">
        <v>178</v>
      </c>
      <c r="G1542">
        <v>0</v>
      </c>
      <c r="H1542">
        <v>8</v>
      </c>
      <c r="I1542">
        <v>0</v>
      </c>
      <c r="J1542">
        <v>57</v>
      </c>
      <c r="K1542">
        <v>0</v>
      </c>
      <c r="L1542">
        <v>0</v>
      </c>
      <c r="M1542">
        <v>0</v>
      </c>
      <c r="N1542">
        <v>1</v>
      </c>
      <c r="O1542">
        <v>4</v>
      </c>
      <c r="P1542">
        <v>8</v>
      </c>
      <c r="Q1542">
        <v>0</v>
      </c>
      <c r="R1542">
        <v>4</v>
      </c>
      <c r="S1542">
        <v>8</v>
      </c>
      <c r="T1542">
        <v>1</v>
      </c>
      <c r="U1542">
        <v>0</v>
      </c>
      <c r="V1542">
        <v>1</v>
      </c>
      <c r="W1542">
        <v>1</v>
      </c>
      <c r="X1542">
        <v>0</v>
      </c>
      <c r="Y1542">
        <v>8</v>
      </c>
      <c r="Z1542">
        <v>1</v>
      </c>
      <c r="AA1542" t="s">
        <v>1474</v>
      </c>
      <c r="AB1542" t="s">
        <v>387</v>
      </c>
      <c r="AC1542" t="s">
        <v>448</v>
      </c>
      <c r="AD1542" t="s">
        <v>449</v>
      </c>
    </row>
    <row r="1543" spans="1:30" x14ac:dyDescent="0.25">
      <c r="A1543" t="s">
        <v>1435</v>
      </c>
      <c r="B1543">
        <v>45108</v>
      </c>
      <c r="C1543">
        <v>45111</v>
      </c>
      <c r="D1543" t="s">
        <v>178</v>
      </c>
      <c r="E1543">
        <v>7372</v>
      </c>
      <c r="F1543">
        <v>323</v>
      </c>
      <c r="G1543">
        <v>22</v>
      </c>
      <c r="H1543">
        <v>111</v>
      </c>
      <c r="I1543">
        <v>1</v>
      </c>
      <c r="J1543">
        <v>106</v>
      </c>
      <c r="K1543">
        <v>1</v>
      </c>
      <c r="L1543">
        <v>0</v>
      </c>
      <c r="M1543">
        <v>5</v>
      </c>
      <c r="N1543">
        <v>10</v>
      </c>
      <c r="O1543">
        <v>59</v>
      </c>
      <c r="P1543">
        <v>112</v>
      </c>
      <c r="Q1543">
        <v>1</v>
      </c>
      <c r="R1543">
        <v>90</v>
      </c>
      <c r="S1543">
        <v>114</v>
      </c>
      <c r="T1543">
        <v>27</v>
      </c>
      <c r="U1543">
        <v>0</v>
      </c>
      <c r="V1543">
        <v>28</v>
      </c>
      <c r="W1543">
        <v>28</v>
      </c>
      <c r="X1543">
        <v>28</v>
      </c>
      <c r="Y1543">
        <v>115</v>
      </c>
      <c r="Z1543">
        <v>28</v>
      </c>
      <c r="AA1543" t="s">
        <v>179</v>
      </c>
      <c r="AB1543" t="s">
        <v>16</v>
      </c>
      <c r="AC1543" t="s">
        <v>168</v>
      </c>
      <c r="AD1543" t="s">
        <v>1473</v>
      </c>
    </row>
    <row r="1544" spans="1:30" x14ac:dyDescent="0.25">
      <c r="A1544" t="s">
        <v>1435</v>
      </c>
      <c r="B1544">
        <v>45108</v>
      </c>
      <c r="C1544">
        <v>45111</v>
      </c>
      <c r="D1544" t="s">
        <v>893</v>
      </c>
      <c r="E1544">
        <v>13697</v>
      </c>
      <c r="F1544">
        <v>621</v>
      </c>
      <c r="G1544">
        <v>1</v>
      </c>
      <c r="H1544">
        <v>107</v>
      </c>
      <c r="I1544">
        <v>0</v>
      </c>
      <c r="J1544">
        <v>140</v>
      </c>
      <c r="K1544">
        <v>2</v>
      </c>
      <c r="L1544">
        <v>0</v>
      </c>
      <c r="M1544">
        <v>0</v>
      </c>
      <c r="N1544">
        <v>14</v>
      </c>
      <c r="O1544">
        <v>114</v>
      </c>
      <c r="P1544">
        <v>152</v>
      </c>
      <c r="Q1544">
        <v>0</v>
      </c>
      <c r="R1544">
        <v>93</v>
      </c>
      <c r="S1544">
        <v>157</v>
      </c>
      <c r="T1544">
        <v>36</v>
      </c>
      <c r="U1544">
        <v>0</v>
      </c>
      <c r="V1544">
        <v>38</v>
      </c>
      <c r="W1544">
        <v>37</v>
      </c>
      <c r="X1544">
        <v>38</v>
      </c>
      <c r="Y1544">
        <v>157</v>
      </c>
      <c r="Z1544">
        <v>38</v>
      </c>
      <c r="AA1544" t="s">
        <v>894</v>
      </c>
      <c r="AB1544" t="s">
        <v>803</v>
      </c>
      <c r="AC1544" t="s">
        <v>849</v>
      </c>
      <c r="AD1544" t="s">
        <v>850</v>
      </c>
    </row>
    <row r="1545" spans="1:30" x14ac:dyDescent="0.25">
      <c r="A1545" t="s">
        <v>1435</v>
      </c>
      <c r="B1545">
        <v>45108</v>
      </c>
      <c r="C1545">
        <v>45111</v>
      </c>
      <c r="D1545" t="s">
        <v>836</v>
      </c>
      <c r="E1545">
        <v>11776</v>
      </c>
      <c r="F1545">
        <v>369</v>
      </c>
      <c r="G1545">
        <v>0</v>
      </c>
      <c r="H1545">
        <v>37</v>
      </c>
      <c r="I1545">
        <v>0</v>
      </c>
      <c r="J1545">
        <v>38</v>
      </c>
      <c r="K1545">
        <v>0</v>
      </c>
      <c r="L1545">
        <v>0</v>
      </c>
      <c r="M1545">
        <v>0</v>
      </c>
      <c r="N1545">
        <v>1</v>
      </c>
      <c r="O1545">
        <v>28</v>
      </c>
      <c r="P1545">
        <v>36</v>
      </c>
      <c r="Q1545">
        <v>1</v>
      </c>
      <c r="R1545">
        <v>19</v>
      </c>
      <c r="S1545">
        <v>39</v>
      </c>
      <c r="T1545">
        <v>1</v>
      </c>
      <c r="U1545">
        <v>0</v>
      </c>
      <c r="V1545">
        <v>1</v>
      </c>
      <c r="W1545">
        <v>1</v>
      </c>
      <c r="X1545">
        <v>1</v>
      </c>
      <c r="Y1545">
        <v>39</v>
      </c>
      <c r="Z1545">
        <v>1</v>
      </c>
      <c r="AA1545" t="s">
        <v>837</v>
      </c>
      <c r="AB1545" t="s">
        <v>803</v>
      </c>
      <c r="AC1545" t="s">
        <v>805</v>
      </c>
      <c r="AD1545" t="s">
        <v>806</v>
      </c>
    </row>
    <row r="1546" spans="1:30" x14ac:dyDescent="0.25">
      <c r="A1546" t="s">
        <v>1435</v>
      </c>
      <c r="B1546">
        <v>45108</v>
      </c>
      <c r="C1546">
        <v>45111</v>
      </c>
      <c r="D1546" t="s">
        <v>895</v>
      </c>
      <c r="E1546">
        <v>7605</v>
      </c>
      <c r="F1546">
        <v>341</v>
      </c>
      <c r="G1546">
        <v>0</v>
      </c>
      <c r="H1546">
        <v>42</v>
      </c>
      <c r="I1546">
        <v>0</v>
      </c>
      <c r="J1546">
        <v>41</v>
      </c>
      <c r="K1546">
        <v>0</v>
      </c>
      <c r="L1546">
        <v>0</v>
      </c>
      <c r="M1546">
        <v>0</v>
      </c>
      <c r="N1546">
        <v>0</v>
      </c>
      <c r="O1546">
        <v>36</v>
      </c>
      <c r="P1546">
        <v>50</v>
      </c>
      <c r="Q1546">
        <v>0</v>
      </c>
      <c r="R1546">
        <v>33</v>
      </c>
      <c r="S1546">
        <v>49</v>
      </c>
      <c r="T1546">
        <v>3</v>
      </c>
      <c r="U1546">
        <v>0</v>
      </c>
      <c r="V1546">
        <v>3</v>
      </c>
      <c r="W1546">
        <v>3</v>
      </c>
      <c r="X1546">
        <v>4</v>
      </c>
      <c r="Y1546">
        <v>52</v>
      </c>
      <c r="Z1546">
        <v>4</v>
      </c>
      <c r="AA1546" t="s">
        <v>896</v>
      </c>
      <c r="AB1546" t="s">
        <v>803</v>
      </c>
      <c r="AC1546" t="s">
        <v>897</v>
      </c>
      <c r="AD1546" t="s">
        <v>898</v>
      </c>
    </row>
    <row r="1547" spans="1:30" x14ac:dyDescent="0.25">
      <c r="A1547" t="s">
        <v>1435</v>
      </c>
      <c r="B1547">
        <v>45108</v>
      </c>
      <c r="C1547">
        <v>45111</v>
      </c>
      <c r="D1547" t="s">
        <v>60</v>
      </c>
      <c r="E1547">
        <v>4967</v>
      </c>
      <c r="F1547">
        <v>217</v>
      </c>
      <c r="G1547">
        <v>3</v>
      </c>
      <c r="H1547">
        <v>27</v>
      </c>
      <c r="I1547">
        <v>0</v>
      </c>
      <c r="J1547">
        <v>116</v>
      </c>
      <c r="K1547">
        <v>1</v>
      </c>
      <c r="L1547">
        <v>10</v>
      </c>
      <c r="M1547">
        <v>10</v>
      </c>
      <c r="N1547">
        <v>22</v>
      </c>
      <c r="O1547">
        <v>20</v>
      </c>
      <c r="P1547">
        <v>27</v>
      </c>
      <c r="Q1547">
        <v>0</v>
      </c>
      <c r="R1547">
        <v>23</v>
      </c>
      <c r="S1547">
        <v>28</v>
      </c>
      <c r="T1547">
        <v>44</v>
      </c>
      <c r="U1547">
        <v>0</v>
      </c>
      <c r="V1547">
        <v>50</v>
      </c>
      <c r="W1547">
        <v>47</v>
      </c>
      <c r="X1547">
        <v>48</v>
      </c>
      <c r="Y1547">
        <v>28</v>
      </c>
      <c r="Z1547">
        <v>50</v>
      </c>
      <c r="AA1547" t="s">
        <v>61</v>
      </c>
      <c r="AB1547" t="s">
        <v>16</v>
      </c>
      <c r="AC1547" t="s">
        <v>41</v>
      </c>
      <c r="AD1547" t="s">
        <v>42</v>
      </c>
    </row>
    <row r="1548" spans="1:30" x14ac:dyDescent="0.25">
      <c r="A1548" t="s">
        <v>1435</v>
      </c>
      <c r="B1548">
        <v>45108</v>
      </c>
      <c r="C1548">
        <v>45111</v>
      </c>
      <c r="D1548" t="s">
        <v>62</v>
      </c>
      <c r="E1548">
        <v>5670</v>
      </c>
      <c r="F1548">
        <v>158</v>
      </c>
      <c r="G1548">
        <v>0</v>
      </c>
      <c r="H1548">
        <v>17</v>
      </c>
      <c r="I1548">
        <v>0</v>
      </c>
      <c r="J1548">
        <v>69</v>
      </c>
      <c r="K1548">
        <v>0</v>
      </c>
      <c r="L1548">
        <v>0</v>
      </c>
      <c r="M1548">
        <v>0</v>
      </c>
      <c r="N1548">
        <v>7</v>
      </c>
      <c r="O1548">
        <v>5</v>
      </c>
      <c r="P1548">
        <v>17</v>
      </c>
      <c r="Q1548">
        <v>0</v>
      </c>
      <c r="R1548">
        <v>6</v>
      </c>
      <c r="S1548">
        <v>16</v>
      </c>
      <c r="T1548">
        <v>7</v>
      </c>
      <c r="U1548">
        <v>0</v>
      </c>
      <c r="V1548">
        <v>7</v>
      </c>
      <c r="W1548">
        <v>6</v>
      </c>
      <c r="X1548">
        <v>7</v>
      </c>
      <c r="Y1548">
        <v>18</v>
      </c>
      <c r="Z1548">
        <v>7</v>
      </c>
      <c r="AA1548" t="s">
        <v>63</v>
      </c>
      <c r="AB1548" t="s">
        <v>16</v>
      </c>
      <c r="AC1548" t="s">
        <v>41</v>
      </c>
      <c r="AD1548" t="s">
        <v>42</v>
      </c>
    </row>
    <row r="1549" spans="1:30" x14ac:dyDescent="0.25">
      <c r="A1549" t="s">
        <v>1435</v>
      </c>
      <c r="B1549">
        <v>45108</v>
      </c>
      <c r="C1549">
        <v>45111</v>
      </c>
      <c r="D1549" t="s">
        <v>447</v>
      </c>
      <c r="E1549">
        <v>4171</v>
      </c>
      <c r="F1549">
        <v>117</v>
      </c>
      <c r="G1549">
        <v>7</v>
      </c>
      <c r="H1549">
        <v>14</v>
      </c>
      <c r="I1549">
        <v>0</v>
      </c>
      <c r="J1549">
        <v>17</v>
      </c>
      <c r="K1549">
        <v>0</v>
      </c>
      <c r="L1549">
        <v>0</v>
      </c>
      <c r="M1549">
        <v>0</v>
      </c>
      <c r="N1549">
        <v>1</v>
      </c>
      <c r="O1549">
        <v>12</v>
      </c>
      <c r="P1549">
        <v>15</v>
      </c>
      <c r="Q1549">
        <v>0</v>
      </c>
      <c r="R1549">
        <v>7</v>
      </c>
      <c r="S1549">
        <v>15</v>
      </c>
      <c r="T1549">
        <v>0</v>
      </c>
      <c r="U1549">
        <v>0</v>
      </c>
      <c r="V1549">
        <v>1</v>
      </c>
      <c r="W1549">
        <v>1</v>
      </c>
      <c r="X1549">
        <v>1</v>
      </c>
      <c r="Y1549">
        <v>15</v>
      </c>
      <c r="Z1549">
        <v>1</v>
      </c>
      <c r="AA1549" t="s">
        <v>1529</v>
      </c>
      <c r="AB1549" t="s">
        <v>387</v>
      </c>
      <c r="AC1549" t="s">
        <v>448</v>
      </c>
      <c r="AD1549" t="s">
        <v>449</v>
      </c>
    </row>
    <row r="1550" spans="1:30" x14ac:dyDescent="0.25">
      <c r="A1550" t="s">
        <v>1435</v>
      </c>
      <c r="B1550">
        <v>45108</v>
      </c>
      <c r="C1550">
        <v>45111</v>
      </c>
      <c r="D1550" t="s">
        <v>953</v>
      </c>
      <c r="E1550">
        <v>4617</v>
      </c>
      <c r="F1550">
        <v>227</v>
      </c>
      <c r="G1550">
        <v>1</v>
      </c>
      <c r="H1550">
        <v>120</v>
      </c>
      <c r="I1550">
        <v>1</v>
      </c>
      <c r="J1550">
        <v>47</v>
      </c>
      <c r="K1550">
        <v>1</v>
      </c>
      <c r="L1550">
        <v>1</v>
      </c>
      <c r="M1550">
        <v>0</v>
      </c>
      <c r="N1550">
        <v>12</v>
      </c>
      <c r="O1550">
        <v>15</v>
      </c>
      <c r="P1550">
        <v>109</v>
      </c>
      <c r="Q1550">
        <v>0</v>
      </c>
      <c r="R1550">
        <v>58</v>
      </c>
      <c r="S1550">
        <v>123</v>
      </c>
      <c r="T1550">
        <v>16</v>
      </c>
      <c r="U1550">
        <v>0</v>
      </c>
      <c r="V1550">
        <v>17</v>
      </c>
      <c r="W1550">
        <v>16</v>
      </c>
      <c r="X1550">
        <v>17</v>
      </c>
      <c r="Y1550">
        <v>123</v>
      </c>
      <c r="Z1550">
        <v>17</v>
      </c>
      <c r="AA1550" t="s">
        <v>954</v>
      </c>
      <c r="AB1550" t="s">
        <v>803</v>
      </c>
      <c r="AC1550" t="s">
        <v>942</v>
      </c>
      <c r="AD1550" t="s">
        <v>943</v>
      </c>
    </row>
    <row r="1551" spans="1:30" x14ac:dyDescent="0.25">
      <c r="A1551" t="s">
        <v>1435</v>
      </c>
      <c r="B1551">
        <v>45108</v>
      </c>
      <c r="C1551">
        <v>45111</v>
      </c>
      <c r="D1551" t="s">
        <v>919</v>
      </c>
      <c r="E1551">
        <v>8273</v>
      </c>
      <c r="F1551">
        <v>374</v>
      </c>
      <c r="G1551">
        <v>0</v>
      </c>
      <c r="H1551">
        <v>72</v>
      </c>
      <c r="I1551">
        <v>0</v>
      </c>
      <c r="J1551">
        <v>61</v>
      </c>
      <c r="K1551">
        <v>1</v>
      </c>
      <c r="L1551">
        <v>0</v>
      </c>
      <c r="M1551">
        <v>0</v>
      </c>
      <c r="N1551">
        <v>6</v>
      </c>
      <c r="O1551">
        <v>49</v>
      </c>
      <c r="P1551">
        <v>72</v>
      </c>
      <c r="Q1551">
        <v>0</v>
      </c>
      <c r="R1551">
        <v>44</v>
      </c>
      <c r="S1551">
        <v>72</v>
      </c>
      <c r="T1551">
        <v>6</v>
      </c>
      <c r="U1551">
        <v>0</v>
      </c>
      <c r="V1551">
        <v>6</v>
      </c>
      <c r="W1551">
        <v>6</v>
      </c>
      <c r="X1551">
        <v>5</v>
      </c>
      <c r="Y1551">
        <v>72</v>
      </c>
      <c r="Z1551">
        <v>6</v>
      </c>
      <c r="AA1551" t="s">
        <v>920</v>
      </c>
      <c r="AB1551" t="s">
        <v>803</v>
      </c>
      <c r="AC1551" t="s">
        <v>897</v>
      </c>
      <c r="AD1551" t="s">
        <v>898</v>
      </c>
    </row>
    <row r="1552" spans="1:30" x14ac:dyDescent="0.25">
      <c r="A1552" t="s">
        <v>1435</v>
      </c>
      <c r="B1552">
        <v>45108</v>
      </c>
      <c r="C1552">
        <v>45111</v>
      </c>
      <c r="D1552" t="s">
        <v>473</v>
      </c>
      <c r="E1552">
        <v>4812</v>
      </c>
      <c r="F1552">
        <v>211</v>
      </c>
      <c r="G1552">
        <v>1</v>
      </c>
      <c r="H1552">
        <v>67</v>
      </c>
      <c r="I1552">
        <v>0</v>
      </c>
      <c r="J1552">
        <v>57</v>
      </c>
      <c r="K1552">
        <v>1</v>
      </c>
      <c r="L1552">
        <v>0</v>
      </c>
      <c r="M1552">
        <v>0</v>
      </c>
      <c r="N1552">
        <v>3</v>
      </c>
      <c r="O1552">
        <v>57</v>
      </c>
      <c r="P1552">
        <v>70</v>
      </c>
      <c r="Q1552">
        <v>0</v>
      </c>
      <c r="R1552">
        <v>27</v>
      </c>
      <c r="S1552">
        <v>71</v>
      </c>
      <c r="T1552">
        <v>10</v>
      </c>
      <c r="U1552">
        <v>0</v>
      </c>
      <c r="V1552">
        <v>15</v>
      </c>
      <c r="W1552">
        <v>13</v>
      </c>
      <c r="X1552">
        <v>13</v>
      </c>
      <c r="Y1552">
        <v>71</v>
      </c>
      <c r="Z1552">
        <v>15</v>
      </c>
      <c r="AA1552" t="s">
        <v>474</v>
      </c>
      <c r="AB1552" t="s">
        <v>387</v>
      </c>
      <c r="AC1552" t="s">
        <v>448</v>
      </c>
      <c r="AD1552" t="s">
        <v>449</v>
      </c>
    </row>
    <row r="1553" spans="1:30" x14ac:dyDescent="0.25">
      <c r="A1553" t="s">
        <v>1435</v>
      </c>
      <c r="B1553">
        <v>45108</v>
      </c>
      <c r="C1553">
        <v>45111</v>
      </c>
      <c r="D1553" t="s">
        <v>816</v>
      </c>
      <c r="E1553">
        <v>5163</v>
      </c>
      <c r="F1553">
        <v>219</v>
      </c>
      <c r="G1553">
        <v>0</v>
      </c>
      <c r="H1553">
        <v>34</v>
      </c>
      <c r="I1553">
        <v>0</v>
      </c>
      <c r="J1553">
        <v>21</v>
      </c>
      <c r="K1553">
        <v>1</v>
      </c>
      <c r="L1553">
        <v>0</v>
      </c>
      <c r="M1553">
        <v>0</v>
      </c>
      <c r="N1553">
        <v>0</v>
      </c>
      <c r="O1553">
        <v>36</v>
      </c>
      <c r="P1553">
        <v>40</v>
      </c>
      <c r="Q1553">
        <v>0</v>
      </c>
      <c r="R1553">
        <v>82</v>
      </c>
      <c r="S1553">
        <v>183</v>
      </c>
      <c r="T1553">
        <v>2</v>
      </c>
      <c r="U1553">
        <v>0</v>
      </c>
      <c r="V1553">
        <v>6</v>
      </c>
      <c r="W1553">
        <v>6</v>
      </c>
      <c r="X1553">
        <v>5</v>
      </c>
      <c r="Y1553">
        <v>202</v>
      </c>
      <c r="Z1553">
        <v>6</v>
      </c>
      <c r="AA1553" t="s">
        <v>817</v>
      </c>
      <c r="AB1553" t="s">
        <v>803</v>
      </c>
      <c r="AC1553" t="s">
        <v>805</v>
      </c>
      <c r="AD1553" t="s">
        <v>806</v>
      </c>
    </row>
    <row r="1554" spans="1:30" x14ac:dyDescent="0.25">
      <c r="A1554" t="s">
        <v>1435</v>
      </c>
      <c r="B1554">
        <v>45108</v>
      </c>
      <c r="C1554">
        <v>45111</v>
      </c>
      <c r="D1554" t="s">
        <v>842</v>
      </c>
      <c r="E1554">
        <v>3814</v>
      </c>
      <c r="F1554">
        <v>184</v>
      </c>
      <c r="G1554">
        <v>1</v>
      </c>
      <c r="H1554">
        <v>1</v>
      </c>
      <c r="I1554">
        <v>0</v>
      </c>
      <c r="J1554">
        <v>16</v>
      </c>
      <c r="K1554">
        <v>0</v>
      </c>
      <c r="L1554">
        <v>0</v>
      </c>
      <c r="M1554">
        <v>0</v>
      </c>
      <c r="N1554">
        <v>0</v>
      </c>
      <c r="O1554">
        <v>0</v>
      </c>
      <c r="P1554">
        <v>1</v>
      </c>
      <c r="Q1554">
        <v>0</v>
      </c>
      <c r="R1554">
        <v>1</v>
      </c>
      <c r="S1554">
        <v>1</v>
      </c>
      <c r="T1554">
        <v>0</v>
      </c>
      <c r="U1554">
        <v>0</v>
      </c>
      <c r="V1554">
        <v>0</v>
      </c>
      <c r="W1554">
        <v>0</v>
      </c>
      <c r="X1554">
        <v>0</v>
      </c>
      <c r="Y1554">
        <v>1</v>
      </c>
      <c r="Z1554">
        <v>0</v>
      </c>
      <c r="AA1554" t="s">
        <v>843</v>
      </c>
      <c r="AB1554" t="s">
        <v>803</v>
      </c>
      <c r="AC1554" t="s">
        <v>805</v>
      </c>
      <c r="AD1554" t="s">
        <v>806</v>
      </c>
    </row>
    <row r="1555" spans="1:30" x14ac:dyDescent="0.25">
      <c r="A1555" t="s">
        <v>1435</v>
      </c>
      <c r="B1555">
        <v>45108</v>
      </c>
      <c r="C1555">
        <v>45111</v>
      </c>
      <c r="D1555" t="s">
        <v>871</v>
      </c>
      <c r="E1555">
        <v>6747</v>
      </c>
      <c r="F1555">
        <v>244</v>
      </c>
      <c r="G1555">
        <v>2</v>
      </c>
      <c r="H1555">
        <v>37</v>
      </c>
      <c r="I1555">
        <v>0</v>
      </c>
      <c r="J1555">
        <v>60</v>
      </c>
      <c r="K1555">
        <v>0</v>
      </c>
      <c r="L1555">
        <v>0</v>
      </c>
      <c r="M1555">
        <v>0</v>
      </c>
      <c r="N1555">
        <v>6</v>
      </c>
      <c r="O1555">
        <v>32</v>
      </c>
      <c r="P1555">
        <v>37</v>
      </c>
      <c r="Q1555">
        <v>0</v>
      </c>
      <c r="R1555">
        <v>20</v>
      </c>
      <c r="S1555">
        <v>37</v>
      </c>
      <c r="T1555">
        <v>6</v>
      </c>
      <c r="U1555">
        <v>0</v>
      </c>
      <c r="V1555">
        <v>7</v>
      </c>
      <c r="W1555">
        <v>7</v>
      </c>
      <c r="X1555">
        <v>7</v>
      </c>
      <c r="Y1555">
        <v>37</v>
      </c>
      <c r="Z1555">
        <v>7</v>
      </c>
      <c r="AA1555" t="s">
        <v>872</v>
      </c>
      <c r="AB1555" t="s">
        <v>803</v>
      </c>
      <c r="AC1555" t="s">
        <v>849</v>
      </c>
      <c r="AD1555" t="s">
        <v>850</v>
      </c>
    </row>
    <row r="1556" spans="1:30" x14ac:dyDescent="0.25">
      <c r="A1556" t="s">
        <v>1435</v>
      </c>
      <c r="B1556">
        <v>45108</v>
      </c>
      <c r="C1556">
        <v>45111</v>
      </c>
      <c r="D1556" t="s">
        <v>821</v>
      </c>
      <c r="E1556">
        <v>6674</v>
      </c>
      <c r="F1556">
        <v>343</v>
      </c>
      <c r="G1556">
        <v>16</v>
      </c>
      <c r="H1556">
        <v>109</v>
      </c>
      <c r="I1556">
        <v>35</v>
      </c>
      <c r="J1556">
        <v>23</v>
      </c>
      <c r="K1556">
        <v>2</v>
      </c>
      <c r="L1556">
        <v>0</v>
      </c>
      <c r="M1556">
        <v>1</v>
      </c>
      <c r="N1556">
        <v>1</v>
      </c>
      <c r="O1556">
        <v>51</v>
      </c>
      <c r="P1556">
        <v>112</v>
      </c>
      <c r="Q1556">
        <v>0</v>
      </c>
      <c r="R1556">
        <v>63</v>
      </c>
      <c r="S1556">
        <v>111</v>
      </c>
      <c r="T1556">
        <v>7</v>
      </c>
      <c r="U1556">
        <v>0</v>
      </c>
      <c r="V1556">
        <v>8</v>
      </c>
      <c r="W1556">
        <v>7</v>
      </c>
      <c r="X1556">
        <v>7</v>
      </c>
      <c r="Y1556">
        <v>112</v>
      </c>
      <c r="Z1556">
        <v>8</v>
      </c>
      <c r="AA1556" t="s">
        <v>822</v>
      </c>
      <c r="AB1556" t="s">
        <v>803</v>
      </c>
      <c r="AC1556" t="s">
        <v>805</v>
      </c>
      <c r="AD1556" t="s">
        <v>806</v>
      </c>
    </row>
    <row r="1557" spans="1:30" x14ac:dyDescent="0.25">
      <c r="A1557" t="s">
        <v>1435</v>
      </c>
      <c r="B1557">
        <v>45108</v>
      </c>
      <c r="C1557">
        <v>45111</v>
      </c>
      <c r="D1557" t="s">
        <v>34</v>
      </c>
      <c r="E1557">
        <v>21029</v>
      </c>
      <c r="F1557">
        <v>438</v>
      </c>
      <c r="G1557">
        <v>6</v>
      </c>
      <c r="H1557">
        <v>107</v>
      </c>
      <c r="I1557">
        <v>0</v>
      </c>
      <c r="J1557">
        <v>93</v>
      </c>
      <c r="K1557">
        <v>0</v>
      </c>
      <c r="L1557">
        <v>0</v>
      </c>
      <c r="M1557">
        <v>1</v>
      </c>
      <c r="N1557">
        <v>4</v>
      </c>
      <c r="O1557">
        <v>80</v>
      </c>
      <c r="P1557">
        <v>113</v>
      </c>
      <c r="Q1557">
        <v>0</v>
      </c>
      <c r="R1557">
        <v>55</v>
      </c>
      <c r="S1557">
        <v>126</v>
      </c>
      <c r="T1557">
        <v>10</v>
      </c>
      <c r="U1557">
        <v>0</v>
      </c>
      <c r="V1557">
        <v>12</v>
      </c>
      <c r="W1557">
        <v>13</v>
      </c>
      <c r="X1557">
        <v>11</v>
      </c>
      <c r="Y1557">
        <v>127</v>
      </c>
      <c r="Z1557">
        <v>14</v>
      </c>
      <c r="AA1557" t="s">
        <v>35</v>
      </c>
      <c r="AB1557" t="s">
        <v>16</v>
      </c>
      <c r="AC1557" t="s">
        <v>18</v>
      </c>
      <c r="AD1557" t="s">
        <v>19</v>
      </c>
    </row>
    <row r="1558" spans="1:30" x14ac:dyDescent="0.25">
      <c r="A1558" t="s">
        <v>1435</v>
      </c>
      <c r="B1558">
        <v>45108</v>
      </c>
      <c r="C1558">
        <v>45111</v>
      </c>
      <c r="D1558" t="s">
        <v>486</v>
      </c>
      <c r="E1558">
        <v>8714</v>
      </c>
      <c r="F1558">
        <v>307</v>
      </c>
      <c r="G1558">
        <v>0</v>
      </c>
      <c r="H1558">
        <v>56</v>
      </c>
      <c r="I1558">
        <v>10</v>
      </c>
      <c r="J1558">
        <v>63</v>
      </c>
      <c r="K1558">
        <v>0</v>
      </c>
      <c r="L1558">
        <v>1</v>
      </c>
      <c r="M1558">
        <v>0</v>
      </c>
      <c r="N1558">
        <v>1</v>
      </c>
      <c r="O1558">
        <v>25</v>
      </c>
      <c r="P1558">
        <v>57</v>
      </c>
      <c r="Q1558">
        <v>0</v>
      </c>
      <c r="R1558">
        <v>19</v>
      </c>
      <c r="S1558">
        <v>57</v>
      </c>
      <c r="T1558">
        <v>15</v>
      </c>
      <c r="U1558">
        <v>0</v>
      </c>
      <c r="V1558">
        <v>15</v>
      </c>
      <c r="W1558">
        <v>15</v>
      </c>
      <c r="X1558">
        <v>16</v>
      </c>
      <c r="Y1558">
        <v>58</v>
      </c>
      <c r="Z1558">
        <v>16</v>
      </c>
      <c r="AA1558" t="s">
        <v>1454</v>
      </c>
      <c r="AB1558" t="s">
        <v>387</v>
      </c>
      <c r="AC1558" t="s">
        <v>448</v>
      </c>
      <c r="AD1558" t="s">
        <v>449</v>
      </c>
    </row>
    <row r="1559" spans="1:30" x14ac:dyDescent="0.25">
      <c r="A1559" t="s">
        <v>1435</v>
      </c>
      <c r="B1559">
        <v>45108</v>
      </c>
      <c r="C1559">
        <v>45111</v>
      </c>
      <c r="D1559" t="s">
        <v>1008</v>
      </c>
      <c r="E1559">
        <v>30727</v>
      </c>
      <c r="F1559">
        <v>652</v>
      </c>
      <c r="G1559">
        <v>0</v>
      </c>
      <c r="H1559">
        <v>96</v>
      </c>
      <c r="I1559">
        <v>0</v>
      </c>
      <c r="J1559">
        <v>101</v>
      </c>
      <c r="K1559">
        <v>2</v>
      </c>
      <c r="L1559">
        <v>9</v>
      </c>
      <c r="M1559">
        <v>0</v>
      </c>
      <c r="N1559">
        <v>9</v>
      </c>
      <c r="O1559">
        <v>83</v>
      </c>
      <c r="P1559">
        <v>97</v>
      </c>
      <c r="Q1559">
        <v>17</v>
      </c>
      <c r="R1559">
        <v>31</v>
      </c>
      <c r="S1559">
        <v>96</v>
      </c>
      <c r="T1559">
        <v>11</v>
      </c>
      <c r="U1559">
        <v>0</v>
      </c>
      <c r="V1559">
        <v>11</v>
      </c>
      <c r="W1559">
        <v>11</v>
      </c>
      <c r="X1559">
        <v>8</v>
      </c>
      <c r="Y1559">
        <v>97</v>
      </c>
      <c r="Z1559">
        <v>12</v>
      </c>
      <c r="AA1559" t="s">
        <v>1009</v>
      </c>
      <c r="AB1559" t="s">
        <v>803</v>
      </c>
      <c r="AC1559" t="s">
        <v>998</v>
      </c>
      <c r="AD1559" t="s">
        <v>999</v>
      </c>
    </row>
    <row r="1560" spans="1:30" x14ac:dyDescent="0.25">
      <c r="A1560" t="s">
        <v>1435</v>
      </c>
      <c r="B1560">
        <v>45108</v>
      </c>
      <c r="C1560">
        <v>45111</v>
      </c>
      <c r="D1560" t="s">
        <v>83</v>
      </c>
      <c r="E1560">
        <v>2406</v>
      </c>
      <c r="F1560">
        <v>46</v>
      </c>
      <c r="G1560">
        <v>0</v>
      </c>
      <c r="H1560">
        <v>21</v>
      </c>
      <c r="I1560">
        <v>0</v>
      </c>
      <c r="J1560">
        <v>7</v>
      </c>
      <c r="K1560">
        <v>0</v>
      </c>
      <c r="L1560">
        <v>0</v>
      </c>
      <c r="M1560">
        <v>0</v>
      </c>
      <c r="N1560">
        <v>1</v>
      </c>
      <c r="O1560">
        <v>1</v>
      </c>
      <c r="P1560">
        <v>21</v>
      </c>
      <c r="Q1560">
        <v>0</v>
      </c>
      <c r="R1560">
        <v>10</v>
      </c>
      <c r="S1560">
        <v>21</v>
      </c>
      <c r="T1560">
        <v>1</v>
      </c>
      <c r="U1560">
        <v>0</v>
      </c>
      <c r="V1560">
        <v>3</v>
      </c>
      <c r="W1560">
        <v>1</v>
      </c>
      <c r="X1560">
        <v>2</v>
      </c>
      <c r="Y1560">
        <v>21</v>
      </c>
      <c r="Z1560">
        <v>3</v>
      </c>
      <c r="AA1560" t="s">
        <v>84</v>
      </c>
      <c r="AB1560" t="s">
        <v>16</v>
      </c>
      <c r="AC1560" t="s">
        <v>69</v>
      </c>
      <c r="AD1560" t="s">
        <v>1583</v>
      </c>
    </row>
    <row r="1561" spans="1:30" x14ac:dyDescent="0.25">
      <c r="A1561" t="s">
        <v>1435</v>
      </c>
      <c r="B1561">
        <v>45108</v>
      </c>
      <c r="C1561">
        <v>45111</v>
      </c>
      <c r="D1561" t="s">
        <v>29</v>
      </c>
      <c r="E1561">
        <v>7854</v>
      </c>
      <c r="F1561">
        <v>245</v>
      </c>
      <c r="G1561">
        <v>4</v>
      </c>
      <c r="H1561">
        <v>37</v>
      </c>
      <c r="I1561">
        <v>0</v>
      </c>
      <c r="J1561">
        <v>75</v>
      </c>
      <c r="K1561">
        <v>1</v>
      </c>
      <c r="L1561">
        <v>1</v>
      </c>
      <c r="M1561">
        <v>2</v>
      </c>
      <c r="N1561">
        <v>8</v>
      </c>
      <c r="O1561">
        <v>23</v>
      </c>
      <c r="P1561">
        <v>37</v>
      </c>
      <c r="Q1561">
        <v>1</v>
      </c>
      <c r="R1561">
        <v>12</v>
      </c>
      <c r="S1561">
        <v>45</v>
      </c>
      <c r="T1561">
        <v>12</v>
      </c>
      <c r="U1561">
        <v>0</v>
      </c>
      <c r="V1561">
        <v>14</v>
      </c>
      <c r="W1561">
        <v>10</v>
      </c>
      <c r="X1561">
        <v>14</v>
      </c>
      <c r="Y1561">
        <v>48</v>
      </c>
      <c r="Z1561">
        <v>14</v>
      </c>
      <c r="AA1561" t="s">
        <v>30</v>
      </c>
      <c r="AB1561" t="s">
        <v>16</v>
      </c>
      <c r="AC1561" t="s">
        <v>18</v>
      </c>
      <c r="AD1561" t="s">
        <v>19</v>
      </c>
    </row>
    <row r="1562" spans="1:30" x14ac:dyDescent="0.25">
      <c r="A1562" t="s">
        <v>1435</v>
      </c>
      <c r="B1562">
        <v>45108</v>
      </c>
      <c r="C1562">
        <v>45111</v>
      </c>
      <c r="D1562" t="s">
        <v>162</v>
      </c>
      <c r="E1562">
        <v>6575</v>
      </c>
      <c r="F1562">
        <v>240</v>
      </c>
      <c r="G1562">
        <v>6</v>
      </c>
      <c r="H1562">
        <v>45</v>
      </c>
      <c r="I1562">
        <v>0</v>
      </c>
      <c r="J1562">
        <v>76</v>
      </c>
      <c r="K1562">
        <v>1</v>
      </c>
      <c r="L1562">
        <v>0</v>
      </c>
      <c r="M1562">
        <v>0</v>
      </c>
      <c r="N1562">
        <v>0</v>
      </c>
      <c r="O1562">
        <v>28</v>
      </c>
      <c r="P1562">
        <v>51</v>
      </c>
      <c r="Q1562">
        <v>0</v>
      </c>
      <c r="R1562">
        <v>24</v>
      </c>
      <c r="S1562">
        <v>51</v>
      </c>
      <c r="T1562">
        <v>3</v>
      </c>
      <c r="U1562">
        <v>0</v>
      </c>
      <c r="V1562">
        <v>7</v>
      </c>
      <c r="W1562">
        <v>7</v>
      </c>
      <c r="X1562">
        <v>7</v>
      </c>
      <c r="Y1562">
        <v>51</v>
      </c>
      <c r="Z1562">
        <v>7</v>
      </c>
      <c r="AA1562" t="s">
        <v>1584</v>
      </c>
      <c r="AB1562" t="s">
        <v>16</v>
      </c>
      <c r="AC1562" t="s">
        <v>127</v>
      </c>
      <c r="AD1562" t="s">
        <v>128</v>
      </c>
    </row>
    <row r="1563" spans="1:30" x14ac:dyDescent="0.25">
      <c r="A1563" t="s">
        <v>1435</v>
      </c>
      <c r="B1563">
        <v>45108</v>
      </c>
      <c r="C1563">
        <v>45111</v>
      </c>
      <c r="D1563" t="s">
        <v>831</v>
      </c>
      <c r="E1563">
        <v>5504</v>
      </c>
      <c r="F1563">
        <v>274</v>
      </c>
      <c r="G1563">
        <v>80</v>
      </c>
      <c r="H1563">
        <v>85</v>
      </c>
      <c r="I1563">
        <v>0</v>
      </c>
      <c r="J1563">
        <v>31</v>
      </c>
      <c r="K1563">
        <v>2</v>
      </c>
      <c r="L1563">
        <v>3</v>
      </c>
      <c r="M1563">
        <v>9</v>
      </c>
      <c r="N1563">
        <v>8</v>
      </c>
      <c r="O1563">
        <v>82</v>
      </c>
      <c r="P1563">
        <v>86</v>
      </c>
      <c r="Q1563">
        <v>0</v>
      </c>
      <c r="R1563">
        <v>50</v>
      </c>
      <c r="S1563">
        <v>88</v>
      </c>
      <c r="T1563">
        <v>10</v>
      </c>
      <c r="U1563">
        <v>0</v>
      </c>
      <c r="V1563">
        <v>10</v>
      </c>
      <c r="W1563">
        <v>10</v>
      </c>
      <c r="X1563">
        <v>9</v>
      </c>
      <c r="Y1563">
        <v>88</v>
      </c>
      <c r="Z1563">
        <v>10</v>
      </c>
      <c r="AA1563" t="s">
        <v>832</v>
      </c>
      <c r="AB1563" t="s">
        <v>803</v>
      </c>
      <c r="AC1563" t="s">
        <v>805</v>
      </c>
      <c r="AD1563" t="s">
        <v>806</v>
      </c>
    </row>
    <row r="1564" spans="1:30" x14ac:dyDescent="0.25">
      <c r="A1564" t="s">
        <v>1435</v>
      </c>
      <c r="B1564">
        <v>45108</v>
      </c>
      <c r="C1564">
        <v>45111</v>
      </c>
      <c r="D1564" t="s">
        <v>908</v>
      </c>
      <c r="E1564">
        <v>7587</v>
      </c>
      <c r="F1564">
        <v>205</v>
      </c>
      <c r="G1564">
        <v>3</v>
      </c>
      <c r="H1564">
        <v>53</v>
      </c>
      <c r="I1564">
        <v>0</v>
      </c>
      <c r="J1564">
        <v>39</v>
      </c>
      <c r="K1564">
        <v>1</v>
      </c>
      <c r="L1564">
        <v>0</v>
      </c>
      <c r="M1564">
        <v>0</v>
      </c>
      <c r="N1564">
        <v>3</v>
      </c>
      <c r="O1564">
        <v>29</v>
      </c>
      <c r="P1564">
        <v>56</v>
      </c>
      <c r="Q1564">
        <v>0</v>
      </c>
      <c r="R1564">
        <v>36</v>
      </c>
      <c r="S1564">
        <v>55</v>
      </c>
      <c r="T1564">
        <v>2</v>
      </c>
      <c r="U1564">
        <v>0</v>
      </c>
      <c r="V1564">
        <v>4</v>
      </c>
      <c r="W1564">
        <v>4</v>
      </c>
      <c r="X1564">
        <v>3</v>
      </c>
      <c r="Y1564">
        <v>58</v>
      </c>
      <c r="Z1564">
        <v>4</v>
      </c>
      <c r="AA1564" t="s">
        <v>909</v>
      </c>
      <c r="AB1564" t="s">
        <v>803</v>
      </c>
      <c r="AC1564" t="s">
        <v>897</v>
      </c>
      <c r="AD1564" t="s">
        <v>898</v>
      </c>
    </row>
    <row r="1565" spans="1:30" x14ac:dyDescent="0.25">
      <c r="A1565" t="s">
        <v>1435</v>
      </c>
      <c r="B1565">
        <v>45108</v>
      </c>
      <c r="C1565">
        <v>45111</v>
      </c>
      <c r="D1565" t="s">
        <v>859</v>
      </c>
      <c r="E1565">
        <v>3307</v>
      </c>
      <c r="F1565">
        <v>152</v>
      </c>
      <c r="G1565">
        <v>1</v>
      </c>
      <c r="H1565">
        <v>14</v>
      </c>
      <c r="I1565">
        <v>0</v>
      </c>
      <c r="J1565">
        <v>24</v>
      </c>
      <c r="K1565">
        <v>1</v>
      </c>
      <c r="L1565">
        <v>0</v>
      </c>
      <c r="M1565">
        <v>0</v>
      </c>
      <c r="N1565">
        <v>2</v>
      </c>
      <c r="O1565">
        <v>4</v>
      </c>
      <c r="P1565">
        <v>16</v>
      </c>
      <c r="Q1565">
        <v>0</v>
      </c>
      <c r="R1565">
        <v>10</v>
      </c>
      <c r="S1565">
        <v>18</v>
      </c>
      <c r="T1565">
        <v>2</v>
      </c>
      <c r="U1565">
        <v>0</v>
      </c>
      <c r="V1565">
        <v>2</v>
      </c>
      <c r="W1565">
        <v>2</v>
      </c>
      <c r="X1565">
        <v>2</v>
      </c>
      <c r="Y1565">
        <v>18</v>
      </c>
      <c r="Z1565">
        <v>2</v>
      </c>
      <c r="AA1565" t="s">
        <v>860</v>
      </c>
      <c r="AB1565" t="s">
        <v>803</v>
      </c>
      <c r="AC1565" t="s">
        <v>849</v>
      </c>
      <c r="AD1565" t="s">
        <v>850</v>
      </c>
    </row>
    <row r="1566" spans="1:30" x14ac:dyDescent="0.25">
      <c r="A1566" t="s">
        <v>1435</v>
      </c>
      <c r="B1566">
        <v>45108</v>
      </c>
      <c r="C1566">
        <v>45111</v>
      </c>
      <c r="D1566" t="s">
        <v>865</v>
      </c>
      <c r="E1566">
        <v>3135</v>
      </c>
      <c r="F1566">
        <v>129</v>
      </c>
      <c r="G1566">
        <v>0</v>
      </c>
      <c r="H1566">
        <v>10</v>
      </c>
      <c r="I1566">
        <v>0</v>
      </c>
      <c r="J1566">
        <v>18</v>
      </c>
      <c r="K1566">
        <v>1</v>
      </c>
      <c r="L1566">
        <v>0</v>
      </c>
      <c r="M1566">
        <v>0</v>
      </c>
      <c r="N1566">
        <v>3</v>
      </c>
      <c r="O1566">
        <v>10</v>
      </c>
      <c r="P1566">
        <v>17</v>
      </c>
      <c r="Q1566">
        <v>0</v>
      </c>
      <c r="R1566">
        <v>6</v>
      </c>
      <c r="S1566">
        <v>17</v>
      </c>
      <c r="T1566">
        <v>3</v>
      </c>
      <c r="U1566">
        <v>0</v>
      </c>
      <c r="V1566">
        <v>3</v>
      </c>
      <c r="W1566">
        <v>3</v>
      </c>
      <c r="X1566">
        <v>3</v>
      </c>
      <c r="Y1566">
        <v>17</v>
      </c>
      <c r="Z1566">
        <v>3</v>
      </c>
      <c r="AA1566" t="s">
        <v>866</v>
      </c>
      <c r="AB1566" t="s">
        <v>803</v>
      </c>
      <c r="AC1566" t="s">
        <v>849</v>
      </c>
      <c r="AD1566" t="s">
        <v>850</v>
      </c>
    </row>
    <row r="1567" spans="1:30" x14ac:dyDescent="0.25">
      <c r="A1567" t="s">
        <v>1435</v>
      </c>
      <c r="B1567">
        <v>45108</v>
      </c>
      <c r="C1567">
        <v>45111</v>
      </c>
      <c r="D1567" t="s">
        <v>847</v>
      </c>
      <c r="E1567">
        <v>6546</v>
      </c>
      <c r="F1567">
        <v>257</v>
      </c>
      <c r="G1567">
        <v>13</v>
      </c>
      <c r="H1567">
        <v>50</v>
      </c>
      <c r="I1567">
        <v>0</v>
      </c>
      <c r="J1567">
        <v>32</v>
      </c>
      <c r="K1567">
        <v>0</v>
      </c>
      <c r="L1567">
        <v>1</v>
      </c>
      <c r="M1567">
        <v>2</v>
      </c>
      <c r="N1567">
        <v>5</v>
      </c>
      <c r="O1567">
        <v>38</v>
      </c>
      <c r="P1567">
        <v>55</v>
      </c>
      <c r="Q1567">
        <v>0</v>
      </c>
      <c r="R1567">
        <v>32</v>
      </c>
      <c r="S1567">
        <v>55</v>
      </c>
      <c r="T1567">
        <v>7</v>
      </c>
      <c r="U1567">
        <v>0</v>
      </c>
      <c r="V1567">
        <v>8</v>
      </c>
      <c r="W1567">
        <v>8</v>
      </c>
      <c r="X1567">
        <v>8</v>
      </c>
      <c r="Y1567">
        <v>55</v>
      </c>
      <c r="Z1567">
        <v>8</v>
      </c>
      <c r="AA1567" t="s">
        <v>848</v>
      </c>
      <c r="AB1567" t="s">
        <v>803</v>
      </c>
      <c r="AC1567" t="s">
        <v>849</v>
      </c>
      <c r="AD1567" t="s">
        <v>850</v>
      </c>
    </row>
    <row r="1568" spans="1:30" x14ac:dyDescent="0.25">
      <c r="A1568" t="s">
        <v>1435</v>
      </c>
      <c r="B1568">
        <v>45108</v>
      </c>
      <c r="C1568">
        <v>45111</v>
      </c>
      <c r="D1568" t="s">
        <v>854</v>
      </c>
      <c r="E1568">
        <v>6826</v>
      </c>
      <c r="F1568">
        <v>292</v>
      </c>
      <c r="G1568">
        <v>9</v>
      </c>
      <c r="H1568">
        <v>48</v>
      </c>
      <c r="I1568">
        <v>0</v>
      </c>
      <c r="J1568">
        <v>34</v>
      </c>
      <c r="K1568">
        <v>0</v>
      </c>
      <c r="L1568">
        <v>0</v>
      </c>
      <c r="M1568">
        <v>1</v>
      </c>
      <c r="N1568">
        <v>2</v>
      </c>
      <c r="O1568">
        <v>35</v>
      </c>
      <c r="P1568">
        <v>51</v>
      </c>
      <c r="Q1568">
        <v>0</v>
      </c>
      <c r="R1568">
        <v>31</v>
      </c>
      <c r="S1568">
        <v>54</v>
      </c>
      <c r="T1568">
        <v>2</v>
      </c>
      <c r="U1568">
        <v>0</v>
      </c>
      <c r="V1568">
        <v>2</v>
      </c>
      <c r="W1568">
        <v>3</v>
      </c>
      <c r="X1568">
        <v>3</v>
      </c>
      <c r="Y1568">
        <v>54</v>
      </c>
      <c r="Z1568">
        <v>3</v>
      </c>
      <c r="AA1568" t="s">
        <v>855</v>
      </c>
      <c r="AB1568" t="s">
        <v>803</v>
      </c>
      <c r="AC1568" t="s">
        <v>849</v>
      </c>
      <c r="AD1568" t="s">
        <v>850</v>
      </c>
    </row>
    <row r="1569" spans="1:30" x14ac:dyDescent="0.25">
      <c r="A1569" t="s">
        <v>1435</v>
      </c>
      <c r="B1569">
        <v>45108</v>
      </c>
      <c r="C1569">
        <v>45111</v>
      </c>
      <c r="D1569" t="s">
        <v>881</v>
      </c>
      <c r="E1569">
        <v>3515</v>
      </c>
      <c r="F1569">
        <v>112</v>
      </c>
      <c r="G1569">
        <v>0</v>
      </c>
      <c r="H1569">
        <v>7</v>
      </c>
      <c r="I1569">
        <v>0</v>
      </c>
      <c r="J1569">
        <v>28</v>
      </c>
      <c r="K1569">
        <v>1</v>
      </c>
      <c r="L1569">
        <v>0</v>
      </c>
      <c r="M1569">
        <v>0</v>
      </c>
      <c r="N1569">
        <v>2</v>
      </c>
      <c r="O1569">
        <v>3</v>
      </c>
      <c r="P1569">
        <v>7</v>
      </c>
      <c r="Q1569">
        <v>0</v>
      </c>
      <c r="R1569">
        <v>3</v>
      </c>
      <c r="S1569">
        <v>8</v>
      </c>
      <c r="T1569">
        <v>1</v>
      </c>
      <c r="U1569">
        <v>0</v>
      </c>
      <c r="V1569">
        <v>2</v>
      </c>
      <c r="W1569">
        <v>2</v>
      </c>
      <c r="X1569">
        <v>2</v>
      </c>
      <c r="Y1569">
        <v>8</v>
      </c>
      <c r="Z1569">
        <v>2</v>
      </c>
      <c r="AA1569" t="s">
        <v>882</v>
      </c>
      <c r="AB1569" t="s">
        <v>803</v>
      </c>
      <c r="AC1569" t="s">
        <v>1451</v>
      </c>
      <c r="AD1569" t="s">
        <v>1452</v>
      </c>
    </row>
    <row r="1570" spans="1:30" x14ac:dyDescent="0.25">
      <c r="A1570" t="s">
        <v>1435</v>
      </c>
      <c r="B1570">
        <v>45108</v>
      </c>
      <c r="C1570">
        <v>45111</v>
      </c>
      <c r="D1570" t="s">
        <v>914</v>
      </c>
      <c r="E1570">
        <v>4895</v>
      </c>
      <c r="F1570">
        <v>255</v>
      </c>
      <c r="G1570">
        <v>3</v>
      </c>
      <c r="H1570">
        <v>65</v>
      </c>
      <c r="I1570">
        <v>0</v>
      </c>
      <c r="J1570">
        <v>31</v>
      </c>
      <c r="K1570">
        <v>1</v>
      </c>
      <c r="L1570">
        <v>0</v>
      </c>
      <c r="M1570">
        <v>0</v>
      </c>
      <c r="N1570">
        <v>2</v>
      </c>
      <c r="O1570">
        <v>36</v>
      </c>
      <c r="P1570">
        <v>67</v>
      </c>
      <c r="Q1570">
        <v>0</v>
      </c>
      <c r="R1570">
        <v>23</v>
      </c>
      <c r="S1570">
        <v>65</v>
      </c>
      <c r="T1570">
        <v>2</v>
      </c>
      <c r="U1570">
        <v>0</v>
      </c>
      <c r="V1570">
        <v>3</v>
      </c>
      <c r="W1570">
        <v>3</v>
      </c>
      <c r="X1570">
        <v>3</v>
      </c>
      <c r="Y1570">
        <v>67</v>
      </c>
      <c r="Z1570">
        <v>3</v>
      </c>
      <c r="AA1570" t="s">
        <v>915</v>
      </c>
      <c r="AB1570" t="s">
        <v>803</v>
      </c>
      <c r="AC1570" t="s">
        <v>897</v>
      </c>
      <c r="AD1570" t="s">
        <v>898</v>
      </c>
    </row>
    <row r="1571" spans="1:30" x14ac:dyDescent="0.25">
      <c r="A1571" t="s">
        <v>1435</v>
      </c>
      <c r="B1571">
        <v>45108</v>
      </c>
      <c r="C1571">
        <v>45111</v>
      </c>
      <c r="D1571" t="s">
        <v>978</v>
      </c>
      <c r="E1571">
        <v>5617</v>
      </c>
      <c r="F1571">
        <v>228</v>
      </c>
      <c r="G1571">
        <v>0</v>
      </c>
      <c r="H1571">
        <v>17</v>
      </c>
      <c r="I1571">
        <v>0</v>
      </c>
      <c r="J1571">
        <v>23</v>
      </c>
      <c r="K1571">
        <v>0</v>
      </c>
      <c r="L1571">
        <v>2</v>
      </c>
      <c r="M1571">
        <v>1</v>
      </c>
      <c r="N1571">
        <v>4</v>
      </c>
      <c r="O1571">
        <v>5</v>
      </c>
      <c r="P1571">
        <v>17</v>
      </c>
      <c r="Q1571">
        <v>0</v>
      </c>
      <c r="R1571">
        <v>7</v>
      </c>
      <c r="S1571">
        <v>17</v>
      </c>
      <c r="T1571">
        <v>4</v>
      </c>
      <c r="U1571">
        <v>0</v>
      </c>
      <c r="V1571">
        <v>4</v>
      </c>
      <c r="W1571">
        <v>4</v>
      </c>
      <c r="X1571">
        <v>3</v>
      </c>
      <c r="Y1571">
        <v>17</v>
      </c>
      <c r="Z1571">
        <v>4</v>
      </c>
      <c r="AA1571" t="s">
        <v>979</v>
      </c>
      <c r="AB1571" t="s">
        <v>803</v>
      </c>
      <c r="AC1571" t="s">
        <v>942</v>
      </c>
      <c r="AD1571" t="s">
        <v>943</v>
      </c>
    </row>
    <row r="1572" spans="1:30" x14ac:dyDescent="0.25">
      <c r="A1572" t="s">
        <v>1435</v>
      </c>
      <c r="B1572">
        <v>45108</v>
      </c>
      <c r="C1572">
        <v>45111</v>
      </c>
      <c r="D1572" t="s">
        <v>980</v>
      </c>
      <c r="E1572">
        <v>11020</v>
      </c>
      <c r="F1572">
        <v>580</v>
      </c>
      <c r="G1572">
        <v>0</v>
      </c>
      <c r="H1572">
        <v>213</v>
      </c>
      <c r="I1572">
        <v>0</v>
      </c>
      <c r="J1572">
        <v>99</v>
      </c>
      <c r="K1572">
        <v>0</v>
      </c>
      <c r="L1572">
        <v>0</v>
      </c>
      <c r="M1572">
        <v>0</v>
      </c>
      <c r="N1572">
        <v>1</v>
      </c>
      <c r="O1572">
        <v>161</v>
      </c>
      <c r="P1572">
        <v>215</v>
      </c>
      <c r="Q1572">
        <v>0</v>
      </c>
      <c r="R1572">
        <v>100</v>
      </c>
      <c r="S1572">
        <v>209</v>
      </c>
      <c r="T1572">
        <v>7</v>
      </c>
      <c r="U1572">
        <v>0</v>
      </c>
      <c r="V1572">
        <v>13</v>
      </c>
      <c r="W1572">
        <v>14</v>
      </c>
      <c r="X1572">
        <v>14</v>
      </c>
      <c r="Y1572">
        <v>216</v>
      </c>
      <c r="Z1572">
        <v>14</v>
      </c>
      <c r="AA1572" t="s">
        <v>981</v>
      </c>
      <c r="AB1572" t="s">
        <v>803</v>
      </c>
      <c r="AC1572" t="s">
        <v>942</v>
      </c>
      <c r="AD1572" t="s">
        <v>943</v>
      </c>
    </row>
    <row r="1573" spans="1:30" x14ac:dyDescent="0.25">
      <c r="A1573" t="s">
        <v>1435</v>
      </c>
      <c r="B1573">
        <v>45108</v>
      </c>
      <c r="C1573">
        <v>45111</v>
      </c>
      <c r="D1573" t="s">
        <v>1010</v>
      </c>
      <c r="E1573">
        <v>11027</v>
      </c>
      <c r="F1573">
        <v>423</v>
      </c>
      <c r="G1573">
        <v>67</v>
      </c>
      <c r="H1573">
        <v>74</v>
      </c>
      <c r="I1573">
        <v>0</v>
      </c>
      <c r="J1573">
        <v>48</v>
      </c>
      <c r="K1573">
        <v>0</v>
      </c>
      <c r="L1573">
        <v>0</v>
      </c>
      <c r="M1573">
        <v>7</v>
      </c>
      <c r="N1573">
        <v>3</v>
      </c>
      <c r="O1573">
        <v>61</v>
      </c>
      <c r="P1573">
        <v>76</v>
      </c>
      <c r="Q1573">
        <v>3</v>
      </c>
      <c r="R1573">
        <v>46</v>
      </c>
      <c r="S1573">
        <v>76</v>
      </c>
      <c r="T1573">
        <v>8</v>
      </c>
      <c r="U1573">
        <v>1</v>
      </c>
      <c r="V1573">
        <v>8</v>
      </c>
      <c r="W1573">
        <v>8</v>
      </c>
      <c r="X1573">
        <v>8</v>
      </c>
      <c r="Y1573">
        <v>76</v>
      </c>
      <c r="Z1573">
        <v>8</v>
      </c>
      <c r="AA1573" t="s">
        <v>1011</v>
      </c>
      <c r="AB1573" t="s">
        <v>803</v>
      </c>
      <c r="AC1573" t="s">
        <v>998</v>
      </c>
      <c r="AD1573" t="s">
        <v>999</v>
      </c>
    </row>
    <row r="1574" spans="1:30" x14ac:dyDescent="0.25">
      <c r="A1574" t="s">
        <v>1435</v>
      </c>
      <c r="B1574">
        <v>45108</v>
      </c>
      <c r="C1574">
        <v>45111</v>
      </c>
      <c r="D1574" t="s">
        <v>965</v>
      </c>
      <c r="E1574">
        <v>7992</v>
      </c>
      <c r="F1574">
        <v>366</v>
      </c>
      <c r="G1574">
        <v>1</v>
      </c>
      <c r="H1574">
        <v>78</v>
      </c>
      <c r="I1574">
        <v>0</v>
      </c>
      <c r="J1574">
        <v>62</v>
      </c>
      <c r="K1574">
        <v>1</v>
      </c>
      <c r="L1574">
        <v>7</v>
      </c>
      <c r="M1574">
        <v>0</v>
      </c>
      <c r="N1574">
        <v>10</v>
      </c>
      <c r="O1574">
        <v>2</v>
      </c>
      <c r="P1574">
        <v>79</v>
      </c>
      <c r="Q1574">
        <v>0</v>
      </c>
      <c r="R1574">
        <v>38</v>
      </c>
      <c r="S1574">
        <v>74</v>
      </c>
      <c r="T1574">
        <v>12</v>
      </c>
      <c r="U1574">
        <v>0</v>
      </c>
      <c r="V1574">
        <v>14</v>
      </c>
      <c r="W1574">
        <v>11</v>
      </c>
      <c r="X1574">
        <v>11</v>
      </c>
      <c r="Y1574">
        <v>79</v>
      </c>
      <c r="Z1574">
        <v>14</v>
      </c>
      <c r="AA1574" t="s">
        <v>966</v>
      </c>
      <c r="AB1574" t="s">
        <v>803</v>
      </c>
      <c r="AC1574" t="s">
        <v>942</v>
      </c>
      <c r="AD1574" t="s">
        <v>943</v>
      </c>
    </row>
    <row r="1575" spans="1:30" x14ac:dyDescent="0.25">
      <c r="A1575" t="s">
        <v>1435</v>
      </c>
      <c r="B1575">
        <v>45108</v>
      </c>
      <c r="C1575">
        <v>45111</v>
      </c>
      <c r="D1575" t="s">
        <v>929</v>
      </c>
      <c r="E1575">
        <v>5261</v>
      </c>
      <c r="F1575">
        <v>199</v>
      </c>
      <c r="G1575">
        <v>0</v>
      </c>
      <c r="H1575">
        <v>12</v>
      </c>
      <c r="I1575">
        <v>0</v>
      </c>
      <c r="J1575">
        <v>22</v>
      </c>
      <c r="K1575">
        <v>0</v>
      </c>
      <c r="L1575">
        <v>0</v>
      </c>
      <c r="M1575">
        <v>0</v>
      </c>
      <c r="N1575">
        <v>1</v>
      </c>
      <c r="O1575">
        <v>13</v>
      </c>
      <c r="P1575">
        <v>13</v>
      </c>
      <c r="Q1575">
        <v>0</v>
      </c>
      <c r="R1575">
        <v>8</v>
      </c>
      <c r="S1575">
        <v>13</v>
      </c>
      <c r="T1575">
        <v>1</v>
      </c>
      <c r="U1575">
        <v>0</v>
      </c>
      <c r="V1575">
        <v>1</v>
      </c>
      <c r="W1575">
        <v>1</v>
      </c>
      <c r="X1575">
        <v>1</v>
      </c>
      <c r="Y1575">
        <v>13</v>
      </c>
      <c r="Z1575">
        <v>1</v>
      </c>
    </row>
    <row r="1576" spans="1:30" x14ac:dyDescent="0.25">
      <c r="A1576" t="s">
        <v>1435</v>
      </c>
      <c r="B1576">
        <v>45108</v>
      </c>
      <c r="C1576">
        <v>45111</v>
      </c>
      <c r="D1576" t="s">
        <v>801</v>
      </c>
      <c r="E1576">
        <v>7256</v>
      </c>
      <c r="F1576">
        <v>368</v>
      </c>
      <c r="G1576">
        <v>4</v>
      </c>
      <c r="H1576">
        <v>54</v>
      </c>
      <c r="I1576">
        <v>6</v>
      </c>
      <c r="J1576">
        <v>40</v>
      </c>
      <c r="K1576">
        <v>0</v>
      </c>
      <c r="L1576">
        <v>0</v>
      </c>
      <c r="M1576">
        <v>0</v>
      </c>
      <c r="N1576">
        <v>0</v>
      </c>
      <c r="O1576">
        <v>13</v>
      </c>
      <c r="P1576">
        <v>66</v>
      </c>
      <c r="Q1576">
        <v>0</v>
      </c>
      <c r="R1576">
        <v>30</v>
      </c>
      <c r="S1576">
        <v>67</v>
      </c>
      <c r="T1576">
        <v>0</v>
      </c>
      <c r="U1576">
        <v>0</v>
      </c>
      <c r="V1576">
        <v>0</v>
      </c>
      <c r="W1576">
        <v>0</v>
      </c>
      <c r="X1576">
        <v>0</v>
      </c>
      <c r="Y1576">
        <v>67</v>
      </c>
      <c r="Z1576">
        <v>0</v>
      </c>
      <c r="AA1576" t="s">
        <v>802</v>
      </c>
      <c r="AB1576" t="s">
        <v>803</v>
      </c>
      <c r="AC1576" t="s">
        <v>805</v>
      </c>
      <c r="AD1576" t="s">
        <v>806</v>
      </c>
    </row>
    <row r="1577" spans="1:30" x14ac:dyDescent="0.25">
      <c r="A1577" t="s">
        <v>1435</v>
      </c>
      <c r="B1577">
        <v>45108</v>
      </c>
      <c r="C1577">
        <v>45111</v>
      </c>
      <c r="D1577" t="s">
        <v>173</v>
      </c>
      <c r="E1577">
        <v>20572</v>
      </c>
      <c r="F1577">
        <v>874</v>
      </c>
      <c r="G1577">
        <v>13</v>
      </c>
      <c r="H1577">
        <v>108</v>
      </c>
      <c r="I1577">
        <v>3</v>
      </c>
      <c r="J1577">
        <v>422</v>
      </c>
      <c r="K1577">
        <v>20</v>
      </c>
      <c r="L1577">
        <v>47</v>
      </c>
      <c r="M1577">
        <v>6</v>
      </c>
      <c r="N1577">
        <v>78</v>
      </c>
      <c r="O1577">
        <v>77</v>
      </c>
      <c r="P1577">
        <v>114</v>
      </c>
      <c r="Q1577">
        <v>0</v>
      </c>
      <c r="R1577">
        <v>59</v>
      </c>
      <c r="S1577">
        <v>114</v>
      </c>
      <c r="T1577">
        <v>121</v>
      </c>
      <c r="U1577">
        <v>1</v>
      </c>
      <c r="V1577">
        <v>134</v>
      </c>
      <c r="W1577">
        <v>130</v>
      </c>
      <c r="X1577">
        <v>127</v>
      </c>
      <c r="Y1577">
        <v>118</v>
      </c>
      <c r="Z1577">
        <v>136</v>
      </c>
      <c r="AA1577" t="s">
        <v>174</v>
      </c>
      <c r="AB1577" t="s">
        <v>16</v>
      </c>
      <c r="AC1577" t="s">
        <v>168</v>
      </c>
      <c r="AD1577" t="s">
        <v>1473</v>
      </c>
    </row>
    <row r="1578" spans="1:30" x14ac:dyDescent="0.25">
      <c r="A1578" t="s">
        <v>1435</v>
      </c>
      <c r="B1578">
        <v>45108</v>
      </c>
      <c r="C1578">
        <v>45111</v>
      </c>
      <c r="D1578" t="s">
        <v>400</v>
      </c>
      <c r="E1578">
        <v>6563</v>
      </c>
      <c r="F1578">
        <v>314</v>
      </c>
      <c r="G1578">
        <v>10</v>
      </c>
      <c r="H1578">
        <v>27</v>
      </c>
      <c r="I1578">
        <v>0</v>
      </c>
      <c r="J1578">
        <v>94</v>
      </c>
      <c r="K1578">
        <v>2</v>
      </c>
      <c r="L1578">
        <v>3</v>
      </c>
      <c r="M1578">
        <v>4</v>
      </c>
      <c r="N1578">
        <v>5</v>
      </c>
      <c r="O1578">
        <v>23</v>
      </c>
      <c r="P1578">
        <v>29</v>
      </c>
      <c r="Q1578">
        <v>0</v>
      </c>
      <c r="R1578">
        <v>15</v>
      </c>
      <c r="S1578">
        <v>30</v>
      </c>
      <c r="T1578">
        <v>10</v>
      </c>
      <c r="U1578">
        <v>0</v>
      </c>
      <c r="V1578">
        <v>12</v>
      </c>
      <c r="W1578">
        <v>13</v>
      </c>
      <c r="X1578">
        <v>12</v>
      </c>
      <c r="Y1578">
        <v>30</v>
      </c>
      <c r="Z1578">
        <v>13</v>
      </c>
      <c r="AA1578" t="s">
        <v>401</v>
      </c>
      <c r="AB1578" t="s">
        <v>387</v>
      </c>
      <c r="AC1578" t="s">
        <v>389</v>
      </c>
      <c r="AD1578" t="s">
        <v>390</v>
      </c>
    </row>
    <row r="1579" spans="1:30" x14ac:dyDescent="0.25">
      <c r="A1579" t="s">
        <v>1435</v>
      </c>
      <c r="B1579">
        <v>45108</v>
      </c>
      <c r="C1579">
        <v>45111</v>
      </c>
      <c r="D1579" t="s">
        <v>437</v>
      </c>
      <c r="E1579">
        <v>9970</v>
      </c>
      <c r="F1579">
        <v>448</v>
      </c>
      <c r="G1579">
        <v>0</v>
      </c>
      <c r="H1579">
        <v>50</v>
      </c>
      <c r="I1579">
        <v>0</v>
      </c>
      <c r="J1579">
        <v>121</v>
      </c>
      <c r="K1579">
        <v>0</v>
      </c>
      <c r="L1579">
        <v>0</v>
      </c>
      <c r="M1579">
        <v>0</v>
      </c>
      <c r="N1579">
        <v>2</v>
      </c>
      <c r="O1579">
        <v>14</v>
      </c>
      <c r="P1579">
        <v>58</v>
      </c>
      <c r="Q1579">
        <v>0</v>
      </c>
      <c r="R1579">
        <v>32</v>
      </c>
      <c r="S1579">
        <v>60</v>
      </c>
      <c r="T1579">
        <v>3</v>
      </c>
      <c r="U1579">
        <v>0</v>
      </c>
      <c r="V1579">
        <v>3</v>
      </c>
      <c r="W1579">
        <v>4</v>
      </c>
      <c r="X1579">
        <v>3</v>
      </c>
      <c r="Y1579">
        <v>61</v>
      </c>
      <c r="Z1579">
        <v>4</v>
      </c>
      <c r="AA1579" t="s">
        <v>438</v>
      </c>
      <c r="AB1579" t="s">
        <v>387</v>
      </c>
      <c r="AC1579" t="s">
        <v>432</v>
      </c>
      <c r="AD1579" t="s">
        <v>433</v>
      </c>
    </row>
    <row r="1580" spans="1:30" x14ac:dyDescent="0.25">
      <c r="A1580" t="s">
        <v>1435</v>
      </c>
      <c r="B1580">
        <v>45108</v>
      </c>
      <c r="C1580">
        <v>45111</v>
      </c>
      <c r="D1580" t="s">
        <v>536</v>
      </c>
      <c r="E1580">
        <v>13208</v>
      </c>
      <c r="F1580">
        <v>610</v>
      </c>
      <c r="G1580">
        <v>1</v>
      </c>
      <c r="H1580">
        <v>85</v>
      </c>
      <c r="I1580">
        <v>0</v>
      </c>
      <c r="J1580">
        <v>228</v>
      </c>
      <c r="K1580">
        <v>7</v>
      </c>
      <c r="L1580">
        <v>7</v>
      </c>
      <c r="M1580">
        <v>0</v>
      </c>
      <c r="N1580">
        <v>24</v>
      </c>
      <c r="O1580">
        <v>43</v>
      </c>
      <c r="P1580">
        <v>84</v>
      </c>
      <c r="Q1580">
        <v>0</v>
      </c>
      <c r="R1580">
        <v>53</v>
      </c>
      <c r="S1580">
        <v>88</v>
      </c>
      <c r="T1580">
        <v>28</v>
      </c>
      <c r="U1580">
        <v>0</v>
      </c>
      <c r="V1580">
        <v>30</v>
      </c>
      <c r="W1580">
        <v>31</v>
      </c>
      <c r="X1580">
        <v>28</v>
      </c>
      <c r="Y1580">
        <v>91</v>
      </c>
      <c r="Z1580">
        <v>31</v>
      </c>
      <c r="AA1580" t="s">
        <v>537</v>
      </c>
      <c r="AB1580" t="s">
        <v>387</v>
      </c>
      <c r="AC1580" t="s">
        <v>508</v>
      </c>
      <c r="AD1580" t="s">
        <v>509</v>
      </c>
    </row>
    <row r="1581" spans="1:30" x14ac:dyDescent="0.25">
      <c r="A1581" t="s">
        <v>1435</v>
      </c>
      <c r="B1581">
        <v>45108</v>
      </c>
      <c r="C1581">
        <v>45111</v>
      </c>
      <c r="D1581" t="s">
        <v>471</v>
      </c>
      <c r="E1581">
        <v>6752</v>
      </c>
      <c r="F1581">
        <v>291</v>
      </c>
      <c r="G1581">
        <v>5</v>
      </c>
      <c r="H1581">
        <v>36</v>
      </c>
      <c r="I1581">
        <v>2</v>
      </c>
      <c r="J1581">
        <v>127</v>
      </c>
      <c r="K1581">
        <v>8</v>
      </c>
      <c r="L1581">
        <v>9</v>
      </c>
      <c r="M1581">
        <v>17</v>
      </c>
      <c r="N1581">
        <v>21</v>
      </c>
      <c r="O1581">
        <v>2</v>
      </c>
      <c r="P1581">
        <v>38</v>
      </c>
      <c r="Q1581">
        <v>0</v>
      </c>
      <c r="R1581">
        <v>16</v>
      </c>
      <c r="S1581">
        <v>37</v>
      </c>
      <c r="T1581">
        <v>26</v>
      </c>
      <c r="U1581">
        <v>0</v>
      </c>
      <c r="V1581">
        <v>25</v>
      </c>
      <c r="W1581">
        <v>24</v>
      </c>
      <c r="X1581">
        <v>26</v>
      </c>
      <c r="Y1581">
        <v>38</v>
      </c>
      <c r="Z1581">
        <v>26</v>
      </c>
      <c r="AA1581" t="s">
        <v>472</v>
      </c>
      <c r="AB1581" t="s">
        <v>387</v>
      </c>
      <c r="AC1581" t="s">
        <v>448</v>
      </c>
      <c r="AD1581" t="s">
        <v>449</v>
      </c>
    </row>
    <row r="1582" spans="1:30" x14ac:dyDescent="0.25">
      <c r="A1582" t="s">
        <v>1435</v>
      </c>
      <c r="B1582">
        <v>45108</v>
      </c>
      <c r="C1582">
        <v>45111</v>
      </c>
      <c r="D1582" t="s">
        <v>51</v>
      </c>
      <c r="E1582">
        <v>8751</v>
      </c>
      <c r="F1582">
        <v>372</v>
      </c>
      <c r="G1582">
        <v>10</v>
      </c>
      <c r="H1582">
        <v>91</v>
      </c>
      <c r="I1582">
        <v>0</v>
      </c>
      <c r="J1582">
        <v>213</v>
      </c>
      <c r="K1582">
        <v>13</v>
      </c>
      <c r="L1582">
        <v>27</v>
      </c>
      <c r="M1582">
        <v>0</v>
      </c>
      <c r="N1582">
        <v>40</v>
      </c>
      <c r="O1582">
        <v>76</v>
      </c>
      <c r="P1582">
        <v>92</v>
      </c>
      <c r="Q1582">
        <v>0</v>
      </c>
      <c r="R1582">
        <v>46</v>
      </c>
      <c r="S1582">
        <v>93</v>
      </c>
      <c r="T1582">
        <v>47</v>
      </c>
      <c r="U1582">
        <v>0</v>
      </c>
      <c r="V1582">
        <v>49</v>
      </c>
      <c r="W1582">
        <v>46</v>
      </c>
      <c r="X1582">
        <v>48</v>
      </c>
      <c r="Y1582">
        <v>93</v>
      </c>
      <c r="Z1582">
        <v>49</v>
      </c>
      <c r="AA1582" t="s">
        <v>52</v>
      </c>
      <c r="AB1582" t="s">
        <v>16</v>
      </c>
      <c r="AC1582" t="s">
        <v>41</v>
      </c>
      <c r="AD1582" t="s">
        <v>42</v>
      </c>
    </row>
    <row r="1583" spans="1:30" x14ac:dyDescent="0.25">
      <c r="A1583" t="s">
        <v>1435</v>
      </c>
      <c r="B1583">
        <v>45108</v>
      </c>
      <c r="C1583">
        <v>45111</v>
      </c>
      <c r="D1583" t="s">
        <v>88</v>
      </c>
      <c r="E1583">
        <v>11416</v>
      </c>
      <c r="F1583">
        <v>512</v>
      </c>
      <c r="G1583">
        <v>25</v>
      </c>
      <c r="H1583">
        <v>304</v>
      </c>
      <c r="I1583">
        <v>1</v>
      </c>
      <c r="J1583">
        <v>79</v>
      </c>
      <c r="K1583">
        <v>1</v>
      </c>
      <c r="L1583">
        <v>4</v>
      </c>
      <c r="M1583">
        <v>2</v>
      </c>
      <c r="N1583">
        <v>20</v>
      </c>
      <c r="O1583">
        <v>79</v>
      </c>
      <c r="P1583">
        <v>305</v>
      </c>
      <c r="Q1583">
        <v>0</v>
      </c>
      <c r="R1583">
        <v>170</v>
      </c>
      <c r="S1583">
        <v>301</v>
      </c>
      <c r="T1583">
        <v>40</v>
      </c>
      <c r="U1583">
        <v>0</v>
      </c>
      <c r="V1583">
        <v>45</v>
      </c>
      <c r="W1583">
        <v>44</v>
      </c>
      <c r="X1583">
        <v>43</v>
      </c>
      <c r="Y1583">
        <v>305</v>
      </c>
      <c r="Z1583">
        <v>45</v>
      </c>
      <c r="AA1583" t="s">
        <v>89</v>
      </c>
      <c r="AB1583" t="s">
        <v>16</v>
      </c>
      <c r="AC1583" t="s">
        <v>90</v>
      </c>
      <c r="AD1583" t="s">
        <v>91</v>
      </c>
    </row>
    <row r="1584" spans="1:30" x14ac:dyDescent="0.25">
      <c r="A1584" t="s">
        <v>1435</v>
      </c>
      <c r="B1584">
        <v>45108</v>
      </c>
      <c r="C1584">
        <v>45111</v>
      </c>
      <c r="D1584" t="s">
        <v>419</v>
      </c>
      <c r="E1584">
        <v>3465</v>
      </c>
      <c r="F1584">
        <v>116</v>
      </c>
      <c r="G1584">
        <v>18</v>
      </c>
      <c r="H1584">
        <v>38</v>
      </c>
      <c r="I1584">
        <v>0</v>
      </c>
      <c r="J1584">
        <v>55</v>
      </c>
      <c r="K1584">
        <v>6</v>
      </c>
      <c r="L1584">
        <v>0</v>
      </c>
      <c r="M1584">
        <v>3</v>
      </c>
      <c r="N1584">
        <v>36</v>
      </c>
      <c r="O1584">
        <v>21</v>
      </c>
      <c r="P1584">
        <v>46</v>
      </c>
      <c r="Q1584">
        <v>1</v>
      </c>
      <c r="R1584">
        <v>28</v>
      </c>
      <c r="S1584">
        <v>46</v>
      </c>
      <c r="T1584">
        <v>37</v>
      </c>
      <c r="U1584">
        <v>1</v>
      </c>
      <c r="V1584">
        <v>37</v>
      </c>
      <c r="W1584">
        <v>37</v>
      </c>
      <c r="X1584">
        <v>37</v>
      </c>
      <c r="Y1584">
        <v>46</v>
      </c>
      <c r="Z1584">
        <v>37</v>
      </c>
      <c r="AA1584" t="s">
        <v>420</v>
      </c>
      <c r="AB1584" t="s">
        <v>387</v>
      </c>
      <c r="AC1584" t="s">
        <v>389</v>
      </c>
      <c r="AD1584" t="s">
        <v>390</v>
      </c>
    </row>
    <row r="1585" spans="1:30" x14ac:dyDescent="0.25">
      <c r="A1585" t="s">
        <v>1435</v>
      </c>
      <c r="B1585">
        <v>45108</v>
      </c>
      <c r="C1585">
        <v>45111</v>
      </c>
      <c r="D1585" t="s">
        <v>490</v>
      </c>
      <c r="E1585">
        <v>14448</v>
      </c>
      <c r="F1585">
        <v>632</v>
      </c>
      <c r="G1585">
        <v>0</v>
      </c>
      <c r="H1585">
        <v>56</v>
      </c>
      <c r="I1585">
        <v>0</v>
      </c>
      <c r="J1585">
        <v>271</v>
      </c>
      <c r="K1585">
        <v>0</v>
      </c>
      <c r="L1585">
        <v>1</v>
      </c>
      <c r="M1585">
        <v>0</v>
      </c>
      <c r="N1585">
        <v>34</v>
      </c>
      <c r="O1585">
        <v>54</v>
      </c>
      <c r="P1585">
        <v>59</v>
      </c>
      <c r="Q1585">
        <v>0</v>
      </c>
      <c r="R1585">
        <v>52</v>
      </c>
      <c r="S1585">
        <v>65</v>
      </c>
      <c r="T1585">
        <v>61</v>
      </c>
      <c r="U1585">
        <v>0</v>
      </c>
      <c r="V1585">
        <v>66</v>
      </c>
      <c r="W1585">
        <v>63</v>
      </c>
      <c r="X1585">
        <v>68</v>
      </c>
      <c r="Y1585">
        <v>68</v>
      </c>
      <c r="Z1585">
        <v>68</v>
      </c>
      <c r="AA1585" t="s">
        <v>491</v>
      </c>
      <c r="AB1585" t="s">
        <v>387</v>
      </c>
      <c r="AC1585" t="s">
        <v>448</v>
      </c>
      <c r="AD1585" t="s">
        <v>449</v>
      </c>
    </row>
    <row r="1586" spans="1:30" x14ac:dyDescent="0.25">
      <c r="A1586" t="s">
        <v>1435</v>
      </c>
      <c r="B1586">
        <v>45108</v>
      </c>
      <c r="C1586">
        <v>45111</v>
      </c>
      <c r="D1586" t="s">
        <v>417</v>
      </c>
      <c r="E1586">
        <v>4314</v>
      </c>
      <c r="F1586">
        <v>200</v>
      </c>
      <c r="G1586">
        <v>55</v>
      </c>
      <c r="H1586">
        <v>73</v>
      </c>
      <c r="I1586">
        <v>1</v>
      </c>
      <c r="J1586">
        <v>71</v>
      </c>
      <c r="K1586">
        <v>5</v>
      </c>
      <c r="L1586">
        <v>26</v>
      </c>
      <c r="M1586">
        <v>33</v>
      </c>
      <c r="N1586">
        <v>31</v>
      </c>
      <c r="O1586">
        <v>67</v>
      </c>
      <c r="P1586">
        <v>73</v>
      </c>
      <c r="Q1586">
        <v>0</v>
      </c>
      <c r="R1586">
        <v>117</v>
      </c>
      <c r="S1586">
        <v>169</v>
      </c>
      <c r="T1586">
        <v>35</v>
      </c>
      <c r="U1586">
        <v>3</v>
      </c>
      <c r="V1586">
        <v>37</v>
      </c>
      <c r="W1586">
        <v>67</v>
      </c>
      <c r="X1586">
        <v>49</v>
      </c>
      <c r="Y1586">
        <v>190</v>
      </c>
      <c r="Z1586">
        <v>67</v>
      </c>
      <c r="AA1586" t="s">
        <v>418</v>
      </c>
      <c r="AB1586" t="s">
        <v>387</v>
      </c>
      <c r="AC1586" t="s">
        <v>389</v>
      </c>
      <c r="AD1586" t="s">
        <v>390</v>
      </c>
    </row>
    <row r="1587" spans="1:30" x14ac:dyDescent="0.25">
      <c r="A1587" t="s">
        <v>1435</v>
      </c>
      <c r="B1587">
        <v>45108</v>
      </c>
      <c r="C1587">
        <v>45111</v>
      </c>
      <c r="D1587" t="s">
        <v>506</v>
      </c>
      <c r="E1587">
        <v>3573</v>
      </c>
      <c r="F1587">
        <v>156</v>
      </c>
      <c r="G1587">
        <v>1</v>
      </c>
      <c r="H1587">
        <v>40</v>
      </c>
      <c r="I1587">
        <v>0</v>
      </c>
      <c r="J1587">
        <v>52</v>
      </c>
      <c r="K1587">
        <v>0</v>
      </c>
      <c r="L1587">
        <v>0</v>
      </c>
      <c r="M1587">
        <v>1</v>
      </c>
      <c r="N1587">
        <v>11</v>
      </c>
      <c r="O1587">
        <v>19</v>
      </c>
      <c r="P1587">
        <v>39</v>
      </c>
      <c r="Q1587">
        <v>0</v>
      </c>
      <c r="R1587">
        <v>21</v>
      </c>
      <c r="S1587">
        <v>41</v>
      </c>
      <c r="T1587">
        <v>11</v>
      </c>
      <c r="U1587">
        <v>0</v>
      </c>
      <c r="V1587">
        <v>11</v>
      </c>
      <c r="W1587">
        <v>11</v>
      </c>
      <c r="X1587">
        <v>9</v>
      </c>
      <c r="Y1587">
        <v>41</v>
      </c>
      <c r="Z1587">
        <v>11</v>
      </c>
      <c r="AA1587" t="s">
        <v>1456</v>
      </c>
      <c r="AB1587" t="s">
        <v>387</v>
      </c>
      <c r="AC1587" t="s">
        <v>508</v>
      </c>
      <c r="AD1587" t="s">
        <v>509</v>
      </c>
    </row>
    <row r="1588" spans="1:30" x14ac:dyDescent="0.25">
      <c r="A1588" t="s">
        <v>1435</v>
      </c>
      <c r="B1588">
        <v>45108</v>
      </c>
      <c r="C1588">
        <v>45111</v>
      </c>
      <c r="D1588" t="s">
        <v>132</v>
      </c>
      <c r="E1588">
        <v>5833</v>
      </c>
      <c r="F1588">
        <v>198</v>
      </c>
      <c r="G1588">
        <v>12</v>
      </c>
      <c r="H1588">
        <v>87</v>
      </c>
      <c r="I1588">
        <v>0</v>
      </c>
      <c r="J1588">
        <v>95</v>
      </c>
      <c r="K1588">
        <v>0</v>
      </c>
      <c r="L1588">
        <v>0</v>
      </c>
      <c r="M1588">
        <v>5</v>
      </c>
      <c r="N1588">
        <v>29</v>
      </c>
      <c r="O1588">
        <v>66</v>
      </c>
      <c r="P1588">
        <v>88</v>
      </c>
      <c r="Q1588">
        <v>2</v>
      </c>
      <c r="R1588">
        <v>63</v>
      </c>
      <c r="S1588">
        <v>89</v>
      </c>
      <c r="T1588">
        <v>32</v>
      </c>
      <c r="U1588">
        <v>0</v>
      </c>
      <c r="V1588">
        <v>34</v>
      </c>
      <c r="W1588">
        <v>36</v>
      </c>
      <c r="X1588">
        <v>35</v>
      </c>
      <c r="Y1588">
        <v>89</v>
      </c>
      <c r="Z1588">
        <v>36</v>
      </c>
      <c r="AA1588" t="s">
        <v>133</v>
      </c>
      <c r="AB1588" t="s">
        <v>16</v>
      </c>
      <c r="AC1588" t="s">
        <v>127</v>
      </c>
      <c r="AD1588" t="s">
        <v>128</v>
      </c>
    </row>
    <row r="1589" spans="1:30" x14ac:dyDescent="0.25">
      <c r="A1589" t="s">
        <v>1435</v>
      </c>
      <c r="B1589">
        <v>45108</v>
      </c>
      <c r="C1589">
        <v>45111</v>
      </c>
      <c r="D1589" t="s">
        <v>95</v>
      </c>
      <c r="E1589">
        <v>2095</v>
      </c>
      <c r="F1589">
        <v>71</v>
      </c>
      <c r="G1589">
        <v>11</v>
      </c>
      <c r="H1589">
        <v>13</v>
      </c>
      <c r="I1589">
        <v>0</v>
      </c>
      <c r="J1589">
        <v>22</v>
      </c>
      <c r="K1589">
        <v>0</v>
      </c>
      <c r="L1589">
        <v>1</v>
      </c>
      <c r="M1589">
        <v>1</v>
      </c>
      <c r="N1589">
        <v>1</v>
      </c>
      <c r="O1589">
        <v>12</v>
      </c>
      <c r="P1589">
        <v>13</v>
      </c>
      <c r="Q1589">
        <v>0</v>
      </c>
      <c r="R1589">
        <v>10</v>
      </c>
      <c r="S1589">
        <v>14</v>
      </c>
      <c r="T1589">
        <v>1</v>
      </c>
      <c r="U1589">
        <v>0</v>
      </c>
      <c r="V1589">
        <v>1</v>
      </c>
      <c r="W1589">
        <v>1</v>
      </c>
      <c r="X1589">
        <v>1</v>
      </c>
      <c r="Y1589">
        <v>14</v>
      </c>
      <c r="Z1589">
        <v>1</v>
      </c>
      <c r="AA1589" t="s">
        <v>96</v>
      </c>
      <c r="AB1589" t="s">
        <v>16</v>
      </c>
      <c r="AC1589" t="s">
        <v>69</v>
      </c>
      <c r="AD1589" t="s">
        <v>1583</v>
      </c>
    </row>
    <row r="1590" spans="1:30" x14ac:dyDescent="0.25">
      <c r="A1590" t="s">
        <v>1435</v>
      </c>
      <c r="B1590">
        <v>45108</v>
      </c>
      <c r="C1590">
        <v>45111</v>
      </c>
      <c r="D1590" t="s">
        <v>531</v>
      </c>
      <c r="E1590">
        <v>10187</v>
      </c>
      <c r="F1590">
        <v>403</v>
      </c>
      <c r="G1590">
        <v>5</v>
      </c>
      <c r="H1590">
        <v>108</v>
      </c>
      <c r="I1590">
        <v>0</v>
      </c>
      <c r="J1590">
        <v>146</v>
      </c>
      <c r="K1590">
        <v>3</v>
      </c>
      <c r="L1590">
        <v>9</v>
      </c>
      <c r="M1590">
        <v>1</v>
      </c>
      <c r="N1590">
        <v>31</v>
      </c>
      <c r="O1590">
        <v>48</v>
      </c>
      <c r="P1590">
        <v>110</v>
      </c>
      <c r="Q1590">
        <v>0</v>
      </c>
      <c r="R1590">
        <v>43</v>
      </c>
      <c r="S1590">
        <v>110</v>
      </c>
      <c r="T1590">
        <v>38</v>
      </c>
      <c r="U1590">
        <v>0</v>
      </c>
      <c r="V1590">
        <v>46</v>
      </c>
      <c r="W1590">
        <v>43</v>
      </c>
      <c r="X1590">
        <v>44</v>
      </c>
      <c r="Y1590">
        <v>110</v>
      </c>
      <c r="Z1590">
        <v>47</v>
      </c>
      <c r="AA1590" t="s">
        <v>1455</v>
      </c>
      <c r="AB1590" t="s">
        <v>387</v>
      </c>
      <c r="AC1590" t="s">
        <v>508</v>
      </c>
      <c r="AD1590" t="s">
        <v>509</v>
      </c>
    </row>
    <row r="1591" spans="1:30" x14ac:dyDescent="0.25">
      <c r="A1591" t="s">
        <v>1435</v>
      </c>
      <c r="B1591">
        <v>45108</v>
      </c>
      <c r="C1591">
        <v>45111</v>
      </c>
      <c r="D1591" t="s">
        <v>46</v>
      </c>
      <c r="E1591">
        <v>5160</v>
      </c>
      <c r="F1591">
        <v>206</v>
      </c>
      <c r="G1591">
        <v>8</v>
      </c>
      <c r="H1591">
        <v>63</v>
      </c>
      <c r="I1591">
        <v>0</v>
      </c>
      <c r="J1591">
        <v>103</v>
      </c>
      <c r="K1591">
        <v>4</v>
      </c>
      <c r="L1591">
        <v>16</v>
      </c>
      <c r="M1591">
        <v>11</v>
      </c>
      <c r="N1591">
        <v>30</v>
      </c>
      <c r="O1591">
        <v>54</v>
      </c>
      <c r="P1591">
        <v>63</v>
      </c>
      <c r="Q1591">
        <v>0</v>
      </c>
      <c r="R1591">
        <v>41</v>
      </c>
      <c r="S1591">
        <v>63</v>
      </c>
      <c r="T1591">
        <v>42</v>
      </c>
      <c r="U1591">
        <v>0</v>
      </c>
      <c r="V1591">
        <v>42</v>
      </c>
      <c r="W1591">
        <v>43</v>
      </c>
      <c r="X1591">
        <v>43</v>
      </c>
      <c r="Y1591">
        <v>63</v>
      </c>
      <c r="Z1591">
        <v>43</v>
      </c>
      <c r="AA1591" t="s">
        <v>47</v>
      </c>
      <c r="AB1591" t="s">
        <v>16</v>
      </c>
      <c r="AC1591" t="s">
        <v>41</v>
      </c>
      <c r="AD1591" t="s">
        <v>42</v>
      </c>
    </row>
    <row r="1592" spans="1:30" x14ac:dyDescent="0.25">
      <c r="A1592" t="s">
        <v>1435</v>
      </c>
      <c r="B1592">
        <v>45108</v>
      </c>
      <c r="C1592">
        <v>45111</v>
      </c>
      <c r="D1592" t="s">
        <v>24</v>
      </c>
      <c r="E1592">
        <v>6749</v>
      </c>
      <c r="F1592">
        <v>233</v>
      </c>
      <c r="G1592">
        <v>31</v>
      </c>
      <c r="H1592">
        <v>46</v>
      </c>
      <c r="I1592">
        <v>8</v>
      </c>
      <c r="J1592">
        <v>131</v>
      </c>
      <c r="K1592">
        <v>3</v>
      </c>
      <c r="L1592">
        <v>7</v>
      </c>
      <c r="M1592">
        <v>12</v>
      </c>
      <c r="N1592">
        <v>12</v>
      </c>
      <c r="O1592">
        <v>42</v>
      </c>
      <c r="P1592">
        <v>54</v>
      </c>
      <c r="Q1592">
        <v>0</v>
      </c>
      <c r="R1592">
        <v>34</v>
      </c>
      <c r="S1592">
        <v>54</v>
      </c>
      <c r="T1592">
        <v>14</v>
      </c>
      <c r="U1592">
        <v>0</v>
      </c>
      <c r="V1592">
        <v>24</v>
      </c>
      <c r="W1592">
        <v>24</v>
      </c>
      <c r="X1592">
        <v>22</v>
      </c>
      <c r="Y1592">
        <v>54</v>
      </c>
      <c r="Z1592">
        <v>24</v>
      </c>
      <c r="AA1592" t="s">
        <v>25</v>
      </c>
      <c r="AB1592" t="s">
        <v>16</v>
      </c>
      <c r="AC1592" t="s">
        <v>18</v>
      </c>
      <c r="AD1592" t="s">
        <v>19</v>
      </c>
    </row>
    <row r="1593" spans="1:30" x14ac:dyDescent="0.25">
      <c r="A1593" t="s">
        <v>1435</v>
      </c>
      <c r="B1593">
        <v>45108</v>
      </c>
      <c r="C1593">
        <v>45111</v>
      </c>
      <c r="D1593" t="s">
        <v>566</v>
      </c>
      <c r="E1593">
        <v>12624</v>
      </c>
      <c r="F1593">
        <v>608</v>
      </c>
      <c r="G1593">
        <v>4</v>
      </c>
      <c r="H1593">
        <v>118</v>
      </c>
      <c r="I1593">
        <v>2</v>
      </c>
      <c r="J1593">
        <v>175</v>
      </c>
      <c r="K1593">
        <v>1</v>
      </c>
      <c r="L1593">
        <v>10</v>
      </c>
      <c r="M1593">
        <v>2</v>
      </c>
      <c r="N1593">
        <v>1</v>
      </c>
      <c r="O1593">
        <v>107</v>
      </c>
      <c r="P1593">
        <v>117</v>
      </c>
      <c r="Q1593">
        <v>0</v>
      </c>
      <c r="R1593">
        <v>59</v>
      </c>
      <c r="S1593">
        <v>118</v>
      </c>
      <c r="T1593">
        <v>10</v>
      </c>
      <c r="U1593">
        <v>0</v>
      </c>
      <c r="V1593">
        <v>11</v>
      </c>
      <c r="W1593">
        <v>11</v>
      </c>
      <c r="X1593">
        <v>11</v>
      </c>
      <c r="Y1593">
        <v>118</v>
      </c>
      <c r="Z1593">
        <v>11</v>
      </c>
      <c r="AA1593" t="s">
        <v>567</v>
      </c>
      <c r="AB1593" t="s">
        <v>387</v>
      </c>
      <c r="AC1593" t="s">
        <v>508</v>
      </c>
      <c r="AD1593" t="s">
        <v>509</v>
      </c>
    </row>
    <row r="1594" spans="1:30" x14ac:dyDescent="0.25">
      <c r="A1594" t="s">
        <v>1435</v>
      </c>
      <c r="B1594">
        <v>45108</v>
      </c>
      <c r="C1594">
        <v>45111</v>
      </c>
      <c r="D1594" t="s">
        <v>475</v>
      </c>
      <c r="E1594">
        <v>10933</v>
      </c>
      <c r="F1594">
        <v>489</v>
      </c>
      <c r="G1594">
        <v>25</v>
      </c>
      <c r="H1594">
        <v>62</v>
      </c>
      <c r="I1594">
        <v>0</v>
      </c>
      <c r="J1594">
        <v>176</v>
      </c>
      <c r="K1594">
        <v>3</v>
      </c>
      <c r="L1594">
        <v>3</v>
      </c>
      <c r="M1594">
        <v>9</v>
      </c>
      <c r="N1594">
        <v>11</v>
      </c>
      <c r="O1594">
        <v>47</v>
      </c>
      <c r="P1594">
        <v>67</v>
      </c>
      <c r="Q1594">
        <v>0</v>
      </c>
      <c r="R1594">
        <v>39</v>
      </c>
      <c r="S1594">
        <v>67</v>
      </c>
      <c r="T1594">
        <v>22</v>
      </c>
      <c r="U1594">
        <v>0</v>
      </c>
      <c r="V1594">
        <v>22</v>
      </c>
      <c r="W1594">
        <v>22</v>
      </c>
      <c r="X1594">
        <v>21</v>
      </c>
      <c r="Y1594">
        <v>67</v>
      </c>
      <c r="Z1594">
        <v>22</v>
      </c>
      <c r="AA1594" t="s">
        <v>476</v>
      </c>
      <c r="AB1594" t="s">
        <v>387</v>
      </c>
      <c r="AC1594" t="s">
        <v>448</v>
      </c>
      <c r="AD1594" t="s">
        <v>449</v>
      </c>
    </row>
    <row r="1595" spans="1:30" x14ac:dyDescent="0.25">
      <c r="A1595" t="s">
        <v>1435</v>
      </c>
      <c r="B1595">
        <v>45108</v>
      </c>
      <c r="C1595">
        <v>45111</v>
      </c>
      <c r="D1595" t="s">
        <v>14</v>
      </c>
      <c r="E1595">
        <v>5971</v>
      </c>
      <c r="F1595">
        <v>189</v>
      </c>
      <c r="G1595">
        <v>22</v>
      </c>
      <c r="H1595">
        <v>30</v>
      </c>
      <c r="I1595">
        <v>0</v>
      </c>
      <c r="J1595">
        <v>71</v>
      </c>
      <c r="K1595">
        <v>8</v>
      </c>
      <c r="L1595">
        <v>6</v>
      </c>
      <c r="M1595">
        <v>14</v>
      </c>
      <c r="N1595">
        <v>13</v>
      </c>
      <c r="O1595">
        <v>21</v>
      </c>
      <c r="P1595">
        <v>29</v>
      </c>
      <c r="Q1595">
        <v>0</v>
      </c>
      <c r="R1595">
        <v>14</v>
      </c>
      <c r="S1595">
        <v>30</v>
      </c>
      <c r="T1595">
        <v>14</v>
      </c>
      <c r="U1595">
        <v>0</v>
      </c>
      <c r="V1595">
        <v>14</v>
      </c>
      <c r="W1595">
        <v>11</v>
      </c>
      <c r="X1595">
        <v>14</v>
      </c>
      <c r="Y1595">
        <v>30</v>
      </c>
      <c r="Z1595">
        <v>14</v>
      </c>
      <c r="AA1595" t="s">
        <v>15</v>
      </c>
      <c r="AB1595" t="s">
        <v>16</v>
      </c>
      <c r="AC1595" t="s">
        <v>90</v>
      </c>
      <c r="AD1595" t="s">
        <v>91</v>
      </c>
    </row>
    <row r="1596" spans="1:30" x14ac:dyDescent="0.25">
      <c r="A1596" t="s">
        <v>1435</v>
      </c>
      <c r="B1596">
        <v>45108</v>
      </c>
      <c r="C1596">
        <v>45111</v>
      </c>
      <c r="D1596" t="s">
        <v>519</v>
      </c>
      <c r="E1596">
        <v>6664</v>
      </c>
      <c r="F1596">
        <v>309</v>
      </c>
      <c r="G1596">
        <v>25</v>
      </c>
      <c r="H1596">
        <v>37</v>
      </c>
      <c r="I1596">
        <v>0</v>
      </c>
      <c r="J1596">
        <v>72</v>
      </c>
      <c r="K1596">
        <v>1</v>
      </c>
      <c r="L1596">
        <v>4</v>
      </c>
      <c r="M1596">
        <v>3</v>
      </c>
      <c r="N1596">
        <v>4</v>
      </c>
      <c r="O1596">
        <v>36</v>
      </c>
      <c r="P1596">
        <v>39</v>
      </c>
      <c r="Q1596">
        <v>0</v>
      </c>
      <c r="R1596">
        <v>24</v>
      </c>
      <c r="S1596">
        <v>40</v>
      </c>
      <c r="T1596">
        <v>5</v>
      </c>
      <c r="U1596">
        <v>0</v>
      </c>
      <c r="V1596">
        <v>5</v>
      </c>
      <c r="W1596">
        <v>5</v>
      </c>
      <c r="X1596">
        <v>5</v>
      </c>
      <c r="Y1596">
        <v>40</v>
      </c>
      <c r="Z1596">
        <v>5</v>
      </c>
      <c r="AA1596" t="s">
        <v>520</v>
      </c>
      <c r="AB1596" t="s">
        <v>387</v>
      </c>
      <c r="AC1596" t="s">
        <v>508</v>
      </c>
      <c r="AD1596" t="s">
        <v>509</v>
      </c>
    </row>
    <row r="1597" spans="1:30" x14ac:dyDescent="0.25">
      <c r="A1597" t="s">
        <v>1435</v>
      </c>
      <c r="B1597">
        <v>45108</v>
      </c>
      <c r="C1597">
        <v>45111</v>
      </c>
      <c r="D1597" t="s">
        <v>39</v>
      </c>
      <c r="E1597">
        <v>5968</v>
      </c>
      <c r="F1597">
        <v>254</v>
      </c>
      <c r="G1597">
        <v>62</v>
      </c>
      <c r="H1597">
        <v>66</v>
      </c>
      <c r="I1597">
        <v>1</v>
      </c>
      <c r="J1597">
        <v>78</v>
      </c>
      <c r="K1597">
        <v>7</v>
      </c>
      <c r="L1597">
        <v>0</v>
      </c>
      <c r="M1597">
        <v>7</v>
      </c>
      <c r="N1597">
        <v>7</v>
      </c>
      <c r="O1597">
        <v>66</v>
      </c>
      <c r="P1597">
        <v>67</v>
      </c>
      <c r="Q1597">
        <v>0</v>
      </c>
      <c r="R1597">
        <v>33</v>
      </c>
      <c r="S1597">
        <v>67</v>
      </c>
      <c r="T1597">
        <v>7</v>
      </c>
      <c r="U1597">
        <v>0</v>
      </c>
      <c r="V1597">
        <v>7</v>
      </c>
      <c r="W1597">
        <v>6</v>
      </c>
      <c r="X1597">
        <v>7</v>
      </c>
      <c r="Y1597">
        <v>67</v>
      </c>
      <c r="Z1597">
        <v>7</v>
      </c>
      <c r="AA1597" t="s">
        <v>40</v>
      </c>
      <c r="AB1597" t="s">
        <v>16</v>
      </c>
      <c r="AC1597" t="s">
        <v>41</v>
      </c>
      <c r="AD1597" t="s">
        <v>42</v>
      </c>
    </row>
    <row r="1598" spans="1:30" x14ac:dyDescent="0.25">
      <c r="A1598" t="s">
        <v>1435</v>
      </c>
      <c r="B1598">
        <v>45108</v>
      </c>
      <c r="C1598">
        <v>45111</v>
      </c>
      <c r="D1598" t="s">
        <v>525</v>
      </c>
      <c r="E1598">
        <v>13674</v>
      </c>
      <c r="F1598">
        <v>640</v>
      </c>
      <c r="G1598">
        <v>2</v>
      </c>
      <c r="H1598">
        <v>165</v>
      </c>
      <c r="I1598">
        <v>0</v>
      </c>
      <c r="J1598">
        <v>265</v>
      </c>
      <c r="K1598">
        <v>3</v>
      </c>
      <c r="L1598">
        <v>11</v>
      </c>
      <c r="M1598">
        <v>13</v>
      </c>
      <c r="N1598">
        <v>71</v>
      </c>
      <c r="O1598">
        <v>147</v>
      </c>
      <c r="P1598">
        <v>166</v>
      </c>
      <c r="Q1598">
        <v>0</v>
      </c>
      <c r="R1598">
        <v>123</v>
      </c>
      <c r="S1598">
        <v>166</v>
      </c>
      <c r="T1598">
        <v>72</v>
      </c>
      <c r="U1598">
        <v>0</v>
      </c>
      <c r="V1598">
        <v>72</v>
      </c>
      <c r="W1598">
        <v>70</v>
      </c>
      <c r="X1598">
        <v>60</v>
      </c>
      <c r="Y1598">
        <v>166</v>
      </c>
      <c r="Z1598">
        <v>72</v>
      </c>
      <c r="AA1598" t="s">
        <v>526</v>
      </c>
      <c r="AB1598" t="s">
        <v>387</v>
      </c>
      <c r="AC1598" t="s">
        <v>508</v>
      </c>
      <c r="AD1598" t="s">
        <v>509</v>
      </c>
    </row>
    <row r="1599" spans="1:30" x14ac:dyDescent="0.25">
      <c r="A1599" t="s">
        <v>1435</v>
      </c>
      <c r="B1599">
        <v>45108</v>
      </c>
      <c r="C1599">
        <v>45111</v>
      </c>
      <c r="D1599" t="s">
        <v>125</v>
      </c>
      <c r="E1599">
        <v>3965</v>
      </c>
      <c r="F1599">
        <v>134</v>
      </c>
      <c r="G1599">
        <v>46</v>
      </c>
      <c r="H1599">
        <v>46</v>
      </c>
      <c r="I1599">
        <v>0</v>
      </c>
      <c r="J1599">
        <v>104</v>
      </c>
      <c r="K1599">
        <v>2</v>
      </c>
      <c r="L1599">
        <v>0</v>
      </c>
      <c r="M1599">
        <v>46</v>
      </c>
      <c r="N1599">
        <v>41</v>
      </c>
      <c r="O1599">
        <v>9</v>
      </c>
      <c r="P1599">
        <v>46</v>
      </c>
      <c r="Q1599">
        <v>0</v>
      </c>
      <c r="R1599">
        <v>35</v>
      </c>
      <c r="S1599">
        <v>47</v>
      </c>
      <c r="T1599">
        <v>47</v>
      </c>
      <c r="U1599">
        <v>0</v>
      </c>
      <c r="V1599">
        <v>43</v>
      </c>
      <c r="W1599">
        <v>43</v>
      </c>
      <c r="X1599">
        <v>40</v>
      </c>
      <c r="Y1599">
        <v>48</v>
      </c>
      <c r="Z1599">
        <v>47</v>
      </c>
      <c r="AA1599" t="s">
        <v>126</v>
      </c>
      <c r="AB1599" t="s">
        <v>16</v>
      </c>
      <c r="AC1599" t="s">
        <v>127</v>
      </c>
      <c r="AD1599" t="s">
        <v>128</v>
      </c>
    </row>
    <row r="1600" spans="1:30" x14ac:dyDescent="0.25">
      <c r="A1600" t="s">
        <v>1435</v>
      </c>
      <c r="B1600">
        <v>45108</v>
      </c>
      <c r="C1600">
        <v>45111</v>
      </c>
      <c r="D1600" t="s">
        <v>430</v>
      </c>
      <c r="E1600">
        <v>17808</v>
      </c>
      <c r="F1600">
        <v>685</v>
      </c>
      <c r="G1600">
        <v>3</v>
      </c>
      <c r="H1600">
        <v>112</v>
      </c>
      <c r="I1600">
        <v>1</v>
      </c>
      <c r="J1600">
        <v>202</v>
      </c>
      <c r="K1600">
        <v>5</v>
      </c>
      <c r="L1600">
        <v>3</v>
      </c>
      <c r="M1600">
        <v>7</v>
      </c>
      <c r="N1600">
        <v>13</v>
      </c>
      <c r="O1600">
        <v>22</v>
      </c>
      <c r="P1600">
        <v>115</v>
      </c>
      <c r="Q1600">
        <v>0</v>
      </c>
      <c r="R1600">
        <v>39</v>
      </c>
      <c r="S1600">
        <v>117</v>
      </c>
      <c r="T1600">
        <v>18</v>
      </c>
      <c r="U1600">
        <v>0</v>
      </c>
      <c r="V1600">
        <v>18</v>
      </c>
      <c r="W1600">
        <v>14</v>
      </c>
      <c r="X1600">
        <v>18</v>
      </c>
      <c r="Y1600">
        <v>117</v>
      </c>
      <c r="Z1600">
        <v>18</v>
      </c>
      <c r="AA1600" t="s">
        <v>431</v>
      </c>
      <c r="AB1600" t="s">
        <v>387</v>
      </c>
      <c r="AC1600" t="s">
        <v>432</v>
      </c>
      <c r="AD1600" t="s">
        <v>433</v>
      </c>
    </row>
    <row r="1601" spans="1:30" x14ac:dyDescent="0.25">
      <c r="A1601" t="s">
        <v>1435</v>
      </c>
      <c r="B1601">
        <v>45108</v>
      </c>
      <c r="C1601">
        <v>45111</v>
      </c>
      <c r="D1601" t="s">
        <v>469</v>
      </c>
      <c r="E1601">
        <v>7407</v>
      </c>
      <c r="F1601">
        <v>356</v>
      </c>
      <c r="G1601">
        <v>25</v>
      </c>
      <c r="H1601">
        <v>75</v>
      </c>
      <c r="I1601">
        <v>1</v>
      </c>
      <c r="J1601">
        <v>172</v>
      </c>
      <c r="K1601">
        <v>0</v>
      </c>
      <c r="L1601">
        <v>26</v>
      </c>
      <c r="M1601">
        <v>12</v>
      </c>
      <c r="N1601">
        <v>27</v>
      </c>
      <c r="O1601">
        <v>32</v>
      </c>
      <c r="P1601">
        <v>73</v>
      </c>
      <c r="Q1601">
        <v>0</v>
      </c>
      <c r="R1601">
        <v>46</v>
      </c>
      <c r="S1601">
        <v>74</v>
      </c>
      <c r="T1601">
        <v>37</v>
      </c>
      <c r="U1601">
        <v>0</v>
      </c>
      <c r="V1601">
        <v>36</v>
      </c>
      <c r="W1601">
        <v>36</v>
      </c>
      <c r="X1601">
        <v>34</v>
      </c>
      <c r="Y1601">
        <v>75</v>
      </c>
      <c r="Z1601">
        <v>37</v>
      </c>
      <c r="AA1601" t="s">
        <v>470</v>
      </c>
      <c r="AB1601" t="s">
        <v>387</v>
      </c>
      <c r="AC1601" t="s">
        <v>448</v>
      </c>
      <c r="AD1601" t="s">
        <v>449</v>
      </c>
    </row>
    <row r="1602" spans="1:30" x14ac:dyDescent="0.25">
      <c r="A1602" t="s">
        <v>1435</v>
      </c>
      <c r="B1602">
        <v>45108</v>
      </c>
      <c r="C1602">
        <v>45111</v>
      </c>
      <c r="D1602" t="s">
        <v>442</v>
      </c>
      <c r="E1602">
        <v>20738</v>
      </c>
      <c r="F1602">
        <v>874</v>
      </c>
      <c r="G1602">
        <v>8</v>
      </c>
      <c r="H1602">
        <v>155</v>
      </c>
      <c r="I1602">
        <v>2</v>
      </c>
      <c r="J1602">
        <v>275</v>
      </c>
      <c r="K1602">
        <v>11</v>
      </c>
      <c r="L1602">
        <v>25</v>
      </c>
      <c r="M1602">
        <v>4</v>
      </c>
      <c r="N1602">
        <v>63</v>
      </c>
      <c r="O1602">
        <v>119</v>
      </c>
      <c r="P1602">
        <v>162</v>
      </c>
      <c r="Q1602">
        <v>0</v>
      </c>
      <c r="R1602">
        <v>102</v>
      </c>
      <c r="S1602">
        <v>161</v>
      </c>
      <c r="T1602">
        <v>83</v>
      </c>
      <c r="U1602">
        <v>0</v>
      </c>
      <c r="V1602">
        <v>86</v>
      </c>
      <c r="W1602">
        <v>84</v>
      </c>
      <c r="X1602">
        <v>76</v>
      </c>
      <c r="Y1602">
        <v>164</v>
      </c>
      <c r="Z1602">
        <v>86</v>
      </c>
      <c r="AA1602" t="s">
        <v>443</v>
      </c>
      <c r="AB1602" t="s">
        <v>387</v>
      </c>
      <c r="AC1602" t="s">
        <v>432</v>
      </c>
      <c r="AD1602" t="s">
        <v>433</v>
      </c>
    </row>
    <row r="1603" spans="1:30" x14ac:dyDescent="0.25">
      <c r="A1603" t="s">
        <v>1435</v>
      </c>
      <c r="B1603">
        <v>45108</v>
      </c>
      <c r="C1603">
        <v>45111</v>
      </c>
      <c r="D1603" t="s">
        <v>451</v>
      </c>
      <c r="E1603">
        <v>8352</v>
      </c>
      <c r="F1603">
        <v>379</v>
      </c>
      <c r="G1603">
        <v>0</v>
      </c>
      <c r="H1603">
        <v>20</v>
      </c>
      <c r="I1603">
        <v>0</v>
      </c>
      <c r="J1603">
        <v>265</v>
      </c>
      <c r="K1603">
        <v>2</v>
      </c>
      <c r="L1603">
        <v>0</v>
      </c>
      <c r="M1603">
        <v>0</v>
      </c>
      <c r="N1603">
        <v>1</v>
      </c>
      <c r="O1603">
        <v>1</v>
      </c>
      <c r="P1603">
        <v>23</v>
      </c>
      <c r="Q1603">
        <v>0</v>
      </c>
      <c r="R1603">
        <v>20</v>
      </c>
      <c r="S1603">
        <v>88</v>
      </c>
      <c r="T1603">
        <v>17</v>
      </c>
      <c r="U1603">
        <v>0</v>
      </c>
      <c r="V1603">
        <v>17</v>
      </c>
      <c r="W1603">
        <v>12</v>
      </c>
      <c r="X1603">
        <v>13</v>
      </c>
      <c r="Y1603">
        <v>117</v>
      </c>
      <c r="Z1603">
        <v>19</v>
      </c>
      <c r="AA1603" t="s">
        <v>452</v>
      </c>
      <c r="AB1603" t="s">
        <v>387</v>
      </c>
      <c r="AC1603" t="s">
        <v>448</v>
      </c>
      <c r="AD1603" t="s">
        <v>449</v>
      </c>
    </row>
    <row r="1604" spans="1:30" x14ac:dyDescent="0.25">
      <c r="A1604" t="s">
        <v>1435</v>
      </c>
      <c r="B1604">
        <v>45108</v>
      </c>
      <c r="C1604">
        <v>45111</v>
      </c>
      <c r="D1604" t="s">
        <v>385</v>
      </c>
      <c r="E1604">
        <v>9998</v>
      </c>
      <c r="F1604">
        <v>457</v>
      </c>
      <c r="G1604">
        <v>1</v>
      </c>
      <c r="H1604">
        <v>27</v>
      </c>
      <c r="I1604">
        <v>1</v>
      </c>
      <c r="J1604">
        <v>181</v>
      </c>
      <c r="K1604">
        <v>0</v>
      </c>
      <c r="L1604">
        <v>3</v>
      </c>
      <c r="M1604">
        <v>0</v>
      </c>
      <c r="N1604">
        <v>4</v>
      </c>
      <c r="O1604">
        <v>19</v>
      </c>
      <c r="P1604">
        <v>31</v>
      </c>
      <c r="Q1604">
        <v>0</v>
      </c>
      <c r="R1604">
        <v>16</v>
      </c>
      <c r="S1604">
        <v>31</v>
      </c>
      <c r="T1604">
        <v>9</v>
      </c>
      <c r="U1604">
        <v>0</v>
      </c>
      <c r="V1604">
        <v>12</v>
      </c>
      <c r="W1604">
        <v>13</v>
      </c>
      <c r="X1604">
        <v>13</v>
      </c>
      <c r="Y1604">
        <v>31</v>
      </c>
      <c r="Z1604">
        <v>13</v>
      </c>
      <c r="AA1604" t="s">
        <v>386</v>
      </c>
      <c r="AB1604" t="s">
        <v>387</v>
      </c>
      <c r="AC1604" t="s">
        <v>389</v>
      </c>
      <c r="AD1604" t="s">
        <v>390</v>
      </c>
    </row>
    <row r="1605" spans="1:30" x14ac:dyDescent="0.25">
      <c r="A1605" t="s">
        <v>1435</v>
      </c>
      <c r="B1605">
        <v>45108</v>
      </c>
      <c r="C1605">
        <v>45111</v>
      </c>
      <c r="D1605" t="s">
        <v>78</v>
      </c>
      <c r="E1605">
        <v>7491</v>
      </c>
      <c r="F1605">
        <v>291</v>
      </c>
      <c r="G1605">
        <v>10</v>
      </c>
      <c r="H1605">
        <v>77</v>
      </c>
      <c r="I1605">
        <v>0</v>
      </c>
      <c r="J1605">
        <v>56</v>
      </c>
      <c r="K1605">
        <v>3</v>
      </c>
      <c r="L1605">
        <v>6</v>
      </c>
      <c r="M1605">
        <v>2</v>
      </c>
      <c r="N1605">
        <v>11</v>
      </c>
      <c r="O1605">
        <v>46</v>
      </c>
      <c r="P1605">
        <v>82</v>
      </c>
      <c r="Q1605">
        <v>0</v>
      </c>
      <c r="R1605">
        <v>39</v>
      </c>
      <c r="S1605">
        <v>87</v>
      </c>
      <c r="T1605">
        <v>13</v>
      </c>
      <c r="U1605">
        <v>0</v>
      </c>
      <c r="V1605">
        <v>14</v>
      </c>
      <c r="W1605">
        <v>13</v>
      </c>
      <c r="X1605">
        <v>14</v>
      </c>
      <c r="Y1605">
        <v>87</v>
      </c>
      <c r="Z1605">
        <v>14</v>
      </c>
      <c r="AA1605" t="s">
        <v>79</v>
      </c>
      <c r="AB1605" t="s">
        <v>16</v>
      </c>
      <c r="AC1605" t="s">
        <v>69</v>
      </c>
      <c r="AD1605" t="s">
        <v>1583</v>
      </c>
    </row>
    <row r="1606" spans="1:30" x14ac:dyDescent="0.25">
      <c r="A1606" t="s">
        <v>1435</v>
      </c>
      <c r="B1606">
        <v>45108</v>
      </c>
      <c r="C1606">
        <v>45111</v>
      </c>
      <c r="D1606" t="s">
        <v>546</v>
      </c>
      <c r="E1606">
        <v>5898</v>
      </c>
      <c r="F1606">
        <v>198</v>
      </c>
      <c r="G1606">
        <v>0</v>
      </c>
      <c r="H1606">
        <v>58</v>
      </c>
      <c r="I1606">
        <v>0</v>
      </c>
      <c r="J1606">
        <v>85</v>
      </c>
      <c r="K1606">
        <v>2</v>
      </c>
      <c r="L1606">
        <v>0</v>
      </c>
      <c r="M1606">
        <v>0</v>
      </c>
      <c r="N1606">
        <v>9</v>
      </c>
      <c r="O1606">
        <v>47</v>
      </c>
      <c r="P1606">
        <v>59</v>
      </c>
      <c r="Q1606">
        <v>0</v>
      </c>
      <c r="R1606">
        <v>37</v>
      </c>
      <c r="S1606">
        <v>63</v>
      </c>
      <c r="T1606">
        <v>13</v>
      </c>
      <c r="U1606">
        <v>0</v>
      </c>
      <c r="V1606">
        <v>13</v>
      </c>
      <c r="W1606">
        <v>14</v>
      </c>
      <c r="X1606">
        <v>13</v>
      </c>
      <c r="Y1606">
        <v>63</v>
      </c>
      <c r="Z1606">
        <v>15</v>
      </c>
      <c r="AA1606" t="s">
        <v>1476</v>
      </c>
      <c r="AB1606" t="s">
        <v>387</v>
      </c>
      <c r="AC1606" t="s">
        <v>508</v>
      </c>
      <c r="AD1606" t="s">
        <v>509</v>
      </c>
    </row>
    <row r="1607" spans="1:30" x14ac:dyDescent="0.25">
      <c r="A1607" t="s">
        <v>1435</v>
      </c>
      <c r="B1607">
        <v>45108</v>
      </c>
      <c r="C1607">
        <v>45111</v>
      </c>
      <c r="D1607" t="s">
        <v>496</v>
      </c>
      <c r="E1607">
        <v>7297</v>
      </c>
      <c r="F1607">
        <v>340</v>
      </c>
      <c r="G1607">
        <v>22</v>
      </c>
      <c r="H1607">
        <v>46</v>
      </c>
      <c r="I1607">
        <v>7</v>
      </c>
      <c r="J1607">
        <v>154</v>
      </c>
      <c r="K1607">
        <v>10</v>
      </c>
      <c r="L1607">
        <v>7</v>
      </c>
      <c r="M1607">
        <v>10</v>
      </c>
      <c r="N1607">
        <v>7</v>
      </c>
      <c r="O1607">
        <v>23</v>
      </c>
      <c r="P1607">
        <v>47</v>
      </c>
      <c r="Q1607">
        <v>6</v>
      </c>
      <c r="R1607">
        <v>20</v>
      </c>
      <c r="S1607">
        <v>45</v>
      </c>
      <c r="T1607">
        <v>21</v>
      </c>
      <c r="U1607">
        <v>1</v>
      </c>
      <c r="V1607">
        <v>21</v>
      </c>
      <c r="W1607">
        <v>22</v>
      </c>
      <c r="X1607">
        <v>21</v>
      </c>
      <c r="Y1607">
        <v>47</v>
      </c>
      <c r="Z1607">
        <v>22</v>
      </c>
      <c r="AA1607" t="s">
        <v>497</v>
      </c>
      <c r="AB1607" t="s">
        <v>387</v>
      </c>
      <c r="AC1607" t="s">
        <v>448</v>
      </c>
      <c r="AD1607" t="s">
        <v>449</v>
      </c>
    </row>
    <row r="1608" spans="1:30" x14ac:dyDescent="0.25">
      <c r="A1608" t="s">
        <v>1435</v>
      </c>
      <c r="B1608">
        <v>45108</v>
      </c>
      <c r="C1608">
        <v>45111</v>
      </c>
      <c r="D1608" t="s">
        <v>542</v>
      </c>
      <c r="E1608">
        <v>3982</v>
      </c>
      <c r="F1608">
        <v>115</v>
      </c>
      <c r="G1608">
        <v>7</v>
      </c>
      <c r="H1608">
        <v>35</v>
      </c>
      <c r="I1608">
        <v>0</v>
      </c>
      <c r="J1608">
        <v>76</v>
      </c>
      <c r="K1608">
        <v>3</v>
      </c>
      <c r="L1608">
        <v>5</v>
      </c>
      <c r="M1608">
        <v>5</v>
      </c>
      <c r="N1608">
        <v>10</v>
      </c>
      <c r="O1608">
        <v>16</v>
      </c>
      <c r="P1608">
        <v>35</v>
      </c>
      <c r="Q1608">
        <v>0</v>
      </c>
      <c r="R1608">
        <v>25</v>
      </c>
      <c r="S1608">
        <v>36</v>
      </c>
      <c r="T1608">
        <v>25</v>
      </c>
      <c r="U1608">
        <v>0</v>
      </c>
      <c r="V1608">
        <v>26</v>
      </c>
      <c r="W1608">
        <v>23</v>
      </c>
      <c r="X1608">
        <v>24</v>
      </c>
      <c r="Y1608">
        <v>36</v>
      </c>
      <c r="Z1608">
        <v>26</v>
      </c>
      <c r="AA1608" t="s">
        <v>1475</v>
      </c>
      <c r="AB1608" t="s">
        <v>387</v>
      </c>
      <c r="AC1608" t="s">
        <v>508</v>
      </c>
      <c r="AD1608" t="s">
        <v>509</v>
      </c>
    </row>
    <row r="1609" spans="1:30" x14ac:dyDescent="0.25">
      <c r="A1609" t="s">
        <v>1435</v>
      </c>
      <c r="B1609">
        <v>45108</v>
      </c>
      <c r="C1609">
        <v>45111</v>
      </c>
      <c r="D1609" t="s">
        <v>56</v>
      </c>
      <c r="E1609">
        <v>451</v>
      </c>
      <c r="F1609">
        <v>12</v>
      </c>
      <c r="G1609">
        <v>1</v>
      </c>
      <c r="H1609">
        <v>2</v>
      </c>
      <c r="I1609">
        <v>0</v>
      </c>
      <c r="J1609">
        <v>7</v>
      </c>
      <c r="K1609">
        <v>0</v>
      </c>
      <c r="L1609">
        <v>0</v>
      </c>
      <c r="M1609">
        <v>0</v>
      </c>
      <c r="N1609">
        <v>0</v>
      </c>
      <c r="O1609">
        <v>1</v>
      </c>
      <c r="P1609">
        <v>2</v>
      </c>
      <c r="Q1609">
        <v>0</v>
      </c>
      <c r="R1609">
        <v>1</v>
      </c>
      <c r="S1609">
        <v>2</v>
      </c>
      <c r="T1609">
        <v>1</v>
      </c>
      <c r="U1609">
        <v>0</v>
      </c>
      <c r="V1609">
        <v>1</v>
      </c>
      <c r="W1609">
        <v>1</v>
      </c>
      <c r="X1609">
        <v>1</v>
      </c>
      <c r="Y1609">
        <v>2</v>
      </c>
      <c r="Z1609">
        <v>1</v>
      </c>
    </row>
    <row r="1610" spans="1:30" x14ac:dyDescent="0.25">
      <c r="A1610" t="s">
        <v>1435</v>
      </c>
      <c r="B1610">
        <v>45108</v>
      </c>
      <c r="C1610">
        <v>45111</v>
      </c>
      <c r="D1610" t="s">
        <v>576</v>
      </c>
      <c r="E1610">
        <v>4181</v>
      </c>
      <c r="F1610">
        <v>220</v>
      </c>
      <c r="G1610">
        <v>13</v>
      </c>
      <c r="H1610">
        <v>80</v>
      </c>
      <c r="I1610">
        <v>0</v>
      </c>
      <c r="J1610">
        <v>66</v>
      </c>
      <c r="K1610">
        <v>1</v>
      </c>
      <c r="L1610">
        <v>0</v>
      </c>
      <c r="M1610">
        <v>0</v>
      </c>
      <c r="N1610">
        <v>3</v>
      </c>
      <c r="O1610">
        <v>6</v>
      </c>
      <c r="P1610">
        <v>81</v>
      </c>
      <c r="Q1610">
        <v>0</v>
      </c>
      <c r="R1610">
        <v>32</v>
      </c>
      <c r="S1610">
        <v>81</v>
      </c>
      <c r="T1610">
        <v>8</v>
      </c>
      <c r="U1610">
        <v>0</v>
      </c>
      <c r="V1610">
        <v>19</v>
      </c>
      <c r="W1610">
        <v>17</v>
      </c>
      <c r="X1610">
        <v>19</v>
      </c>
      <c r="Y1610">
        <v>81</v>
      </c>
      <c r="Z1610">
        <v>19</v>
      </c>
      <c r="AA1610" t="s">
        <v>577</v>
      </c>
      <c r="AB1610" t="s">
        <v>387</v>
      </c>
      <c r="AC1610" t="s">
        <v>508</v>
      </c>
      <c r="AD1610" t="s">
        <v>509</v>
      </c>
    </row>
    <row r="1611" spans="1:30" x14ac:dyDescent="0.25">
      <c r="A1611" t="s">
        <v>1435</v>
      </c>
      <c r="B1611">
        <v>45108</v>
      </c>
      <c r="C1611">
        <v>45111</v>
      </c>
      <c r="D1611" t="s">
        <v>57</v>
      </c>
      <c r="E1611">
        <v>6084</v>
      </c>
      <c r="F1611">
        <v>138</v>
      </c>
      <c r="G1611">
        <v>1</v>
      </c>
      <c r="H1611">
        <v>6</v>
      </c>
      <c r="I1611">
        <v>0</v>
      </c>
      <c r="J1611">
        <v>79</v>
      </c>
      <c r="K1611">
        <v>0</v>
      </c>
      <c r="L1611">
        <v>0</v>
      </c>
      <c r="M1611">
        <v>0</v>
      </c>
      <c r="N1611">
        <v>0</v>
      </c>
      <c r="O1611">
        <v>1</v>
      </c>
      <c r="P1611">
        <v>6</v>
      </c>
      <c r="Q1611">
        <v>0</v>
      </c>
      <c r="R1611">
        <v>1</v>
      </c>
      <c r="S1611">
        <v>6</v>
      </c>
      <c r="T1611">
        <v>0</v>
      </c>
      <c r="U1611">
        <v>0</v>
      </c>
      <c r="V1611">
        <v>0</v>
      </c>
      <c r="W1611">
        <v>0</v>
      </c>
      <c r="X1611">
        <v>0</v>
      </c>
      <c r="Y1611">
        <v>6</v>
      </c>
      <c r="Z1611">
        <v>0</v>
      </c>
      <c r="AA1611" t="s">
        <v>58</v>
      </c>
      <c r="AB1611" t="s">
        <v>16</v>
      </c>
      <c r="AC1611" t="s">
        <v>41</v>
      </c>
      <c r="AD1611" t="s">
        <v>42</v>
      </c>
    </row>
    <row r="1612" spans="1:30" x14ac:dyDescent="0.25">
      <c r="A1612" t="s">
        <v>1435</v>
      </c>
      <c r="B1612">
        <v>45108</v>
      </c>
      <c r="C1612">
        <v>45111</v>
      </c>
      <c r="D1612" t="s">
        <v>457</v>
      </c>
      <c r="E1612">
        <v>3625</v>
      </c>
      <c r="F1612">
        <v>130</v>
      </c>
      <c r="G1612">
        <v>0</v>
      </c>
      <c r="H1612">
        <v>10</v>
      </c>
      <c r="I1612">
        <v>0</v>
      </c>
      <c r="J1612">
        <v>65</v>
      </c>
      <c r="K1612">
        <v>0</v>
      </c>
      <c r="L1612">
        <v>0</v>
      </c>
      <c r="M1612">
        <v>0</v>
      </c>
      <c r="N1612">
        <v>0</v>
      </c>
      <c r="O1612">
        <v>8</v>
      </c>
      <c r="P1612">
        <v>14</v>
      </c>
      <c r="Q1612">
        <v>0</v>
      </c>
      <c r="R1612">
        <v>20</v>
      </c>
      <c r="S1612">
        <v>27</v>
      </c>
      <c r="T1612">
        <v>7</v>
      </c>
      <c r="U1612">
        <v>0</v>
      </c>
      <c r="V1612">
        <v>8</v>
      </c>
      <c r="W1612">
        <v>8</v>
      </c>
      <c r="X1612">
        <v>8</v>
      </c>
      <c r="Y1612">
        <v>35</v>
      </c>
      <c r="Z1612">
        <v>9</v>
      </c>
      <c r="AA1612" t="s">
        <v>458</v>
      </c>
      <c r="AB1612" t="s">
        <v>387</v>
      </c>
      <c r="AC1612" t="s">
        <v>448</v>
      </c>
      <c r="AD1612" t="s">
        <v>449</v>
      </c>
    </row>
    <row r="1613" spans="1:30" x14ac:dyDescent="0.25">
      <c r="A1613" t="s">
        <v>1435</v>
      </c>
      <c r="B1613">
        <v>45108</v>
      </c>
      <c r="C1613">
        <v>45111</v>
      </c>
      <c r="D1613" t="s">
        <v>550</v>
      </c>
      <c r="E1613">
        <v>4467</v>
      </c>
      <c r="F1613">
        <v>225</v>
      </c>
      <c r="G1613">
        <v>4</v>
      </c>
      <c r="H1613">
        <v>64</v>
      </c>
      <c r="I1613">
        <v>0</v>
      </c>
      <c r="J1613">
        <v>95</v>
      </c>
      <c r="K1613">
        <v>1</v>
      </c>
      <c r="L1613">
        <v>0</v>
      </c>
      <c r="M1613">
        <v>0</v>
      </c>
      <c r="N1613">
        <v>2</v>
      </c>
      <c r="O1613">
        <v>12</v>
      </c>
      <c r="P1613">
        <v>64</v>
      </c>
      <c r="Q1613">
        <v>0</v>
      </c>
      <c r="R1613">
        <v>30</v>
      </c>
      <c r="S1613">
        <v>63</v>
      </c>
      <c r="T1613">
        <v>7</v>
      </c>
      <c r="U1613">
        <v>0</v>
      </c>
      <c r="V1613">
        <v>9</v>
      </c>
      <c r="W1613">
        <v>9</v>
      </c>
      <c r="X1613">
        <v>9</v>
      </c>
      <c r="Y1613">
        <v>64</v>
      </c>
      <c r="Z1613">
        <v>9</v>
      </c>
      <c r="AA1613" t="s">
        <v>551</v>
      </c>
      <c r="AB1613" t="s">
        <v>387</v>
      </c>
      <c r="AC1613" t="s">
        <v>508</v>
      </c>
      <c r="AD1613" t="s">
        <v>509</v>
      </c>
    </row>
    <row r="1614" spans="1:30" x14ac:dyDescent="0.25">
      <c r="A1614" t="s">
        <v>1435</v>
      </c>
      <c r="B1614">
        <v>45108</v>
      </c>
      <c r="C1614">
        <v>45111</v>
      </c>
      <c r="D1614" t="s">
        <v>115</v>
      </c>
      <c r="E1614">
        <v>9598</v>
      </c>
      <c r="F1614">
        <v>305</v>
      </c>
      <c r="G1614">
        <v>6</v>
      </c>
      <c r="H1614">
        <v>40</v>
      </c>
      <c r="I1614">
        <v>2</v>
      </c>
      <c r="J1614">
        <v>88</v>
      </c>
      <c r="K1614">
        <v>3</v>
      </c>
      <c r="L1614">
        <v>1</v>
      </c>
      <c r="M1614">
        <v>0</v>
      </c>
      <c r="N1614">
        <v>8</v>
      </c>
      <c r="O1614">
        <v>32</v>
      </c>
      <c r="P1614">
        <v>39</v>
      </c>
      <c r="Q1614">
        <v>0</v>
      </c>
      <c r="R1614">
        <v>16</v>
      </c>
      <c r="S1614">
        <v>41</v>
      </c>
      <c r="T1614">
        <v>9</v>
      </c>
      <c r="U1614">
        <v>0</v>
      </c>
      <c r="V1614">
        <v>9</v>
      </c>
      <c r="W1614">
        <v>6</v>
      </c>
      <c r="X1614">
        <v>8</v>
      </c>
      <c r="Y1614">
        <v>41</v>
      </c>
      <c r="Z1614">
        <v>9</v>
      </c>
      <c r="AA1614" t="s">
        <v>116</v>
      </c>
      <c r="AB1614" t="s">
        <v>16</v>
      </c>
      <c r="AC1614" t="s">
        <v>90</v>
      </c>
      <c r="AD1614" t="s">
        <v>91</v>
      </c>
    </row>
    <row r="1615" spans="1:30" x14ac:dyDescent="0.25">
      <c r="A1615" t="s">
        <v>1435</v>
      </c>
      <c r="B1615">
        <v>45108</v>
      </c>
      <c r="C1615">
        <v>45111</v>
      </c>
      <c r="D1615" t="s">
        <v>406</v>
      </c>
      <c r="E1615">
        <v>7139</v>
      </c>
      <c r="F1615">
        <v>243</v>
      </c>
      <c r="G1615">
        <v>6</v>
      </c>
      <c r="H1615">
        <v>26</v>
      </c>
      <c r="I1615">
        <v>0</v>
      </c>
      <c r="J1615">
        <v>78</v>
      </c>
      <c r="K1615">
        <v>2</v>
      </c>
      <c r="L1615">
        <v>1</v>
      </c>
      <c r="M1615">
        <v>2</v>
      </c>
      <c r="N1615">
        <v>13</v>
      </c>
      <c r="O1615">
        <v>15</v>
      </c>
      <c r="P1615">
        <v>26</v>
      </c>
      <c r="Q1615">
        <v>2</v>
      </c>
      <c r="R1615">
        <v>15</v>
      </c>
      <c r="S1615">
        <v>27</v>
      </c>
      <c r="T1615">
        <v>17</v>
      </c>
      <c r="U1615">
        <v>0</v>
      </c>
      <c r="V1615">
        <v>17</v>
      </c>
      <c r="W1615">
        <v>17</v>
      </c>
      <c r="X1615">
        <v>15</v>
      </c>
      <c r="Y1615">
        <v>28</v>
      </c>
      <c r="Z1615">
        <v>17</v>
      </c>
      <c r="AA1615" t="s">
        <v>407</v>
      </c>
      <c r="AB1615" t="s">
        <v>387</v>
      </c>
      <c r="AC1615" t="s">
        <v>389</v>
      </c>
      <c r="AD1615" t="s">
        <v>390</v>
      </c>
    </row>
    <row r="1616" spans="1:30" x14ac:dyDescent="0.25">
      <c r="A1616" t="s">
        <v>1435</v>
      </c>
      <c r="B1616">
        <v>45108</v>
      </c>
      <c r="C1616">
        <v>45111</v>
      </c>
      <c r="D1616" t="s">
        <v>147</v>
      </c>
      <c r="E1616">
        <v>7197</v>
      </c>
      <c r="F1616">
        <v>311</v>
      </c>
      <c r="G1616">
        <v>0</v>
      </c>
      <c r="H1616">
        <v>29</v>
      </c>
      <c r="I1616">
        <v>0</v>
      </c>
      <c r="J1616">
        <v>150</v>
      </c>
      <c r="K1616">
        <v>0</v>
      </c>
      <c r="L1616">
        <v>0</v>
      </c>
      <c r="M1616">
        <v>0</v>
      </c>
      <c r="N1616">
        <v>5</v>
      </c>
      <c r="O1616">
        <v>17</v>
      </c>
      <c r="P1616">
        <v>30</v>
      </c>
      <c r="Q1616">
        <v>0</v>
      </c>
      <c r="R1616">
        <v>15</v>
      </c>
      <c r="S1616">
        <v>30</v>
      </c>
      <c r="T1616">
        <v>5</v>
      </c>
      <c r="U1616">
        <v>0</v>
      </c>
      <c r="V1616">
        <v>10</v>
      </c>
      <c r="W1616">
        <v>7</v>
      </c>
      <c r="X1616">
        <v>8</v>
      </c>
      <c r="Y1616">
        <v>31</v>
      </c>
      <c r="Z1616">
        <v>10</v>
      </c>
      <c r="AA1616" t="s">
        <v>148</v>
      </c>
      <c r="AB1616" t="s">
        <v>16</v>
      </c>
      <c r="AC1616" t="s">
        <v>127</v>
      </c>
      <c r="AD1616" t="s">
        <v>128</v>
      </c>
    </row>
    <row r="1617" spans="1:30" x14ac:dyDescent="0.25">
      <c r="A1617" t="s">
        <v>1435</v>
      </c>
      <c r="B1617">
        <v>45108</v>
      </c>
      <c r="C1617">
        <v>45111</v>
      </c>
      <c r="D1617" t="s">
        <v>110</v>
      </c>
      <c r="E1617">
        <v>4992</v>
      </c>
      <c r="F1617">
        <v>149</v>
      </c>
      <c r="G1617">
        <v>38</v>
      </c>
      <c r="H1617">
        <v>61</v>
      </c>
      <c r="I1617">
        <v>1</v>
      </c>
      <c r="J1617">
        <v>30</v>
      </c>
      <c r="K1617">
        <v>2</v>
      </c>
      <c r="L1617">
        <v>4</v>
      </c>
      <c r="M1617">
        <v>8</v>
      </c>
      <c r="N1617">
        <v>10</v>
      </c>
      <c r="O1617">
        <v>50</v>
      </c>
      <c r="P1617">
        <v>64</v>
      </c>
      <c r="Q1617">
        <v>0</v>
      </c>
      <c r="R1617">
        <v>47</v>
      </c>
      <c r="S1617">
        <v>67</v>
      </c>
      <c r="T1617">
        <v>13</v>
      </c>
      <c r="U1617">
        <v>0</v>
      </c>
      <c r="V1617">
        <v>15</v>
      </c>
      <c r="W1617">
        <v>14</v>
      </c>
      <c r="X1617">
        <v>15</v>
      </c>
      <c r="Y1617">
        <v>67</v>
      </c>
      <c r="Z1617">
        <v>15</v>
      </c>
      <c r="AA1617" t="s">
        <v>111</v>
      </c>
      <c r="AB1617" t="s">
        <v>16</v>
      </c>
      <c r="AC1617" t="s">
        <v>90</v>
      </c>
      <c r="AD1617" t="s">
        <v>91</v>
      </c>
    </row>
    <row r="1618" spans="1:30" x14ac:dyDescent="0.25">
      <c r="A1618" t="s">
        <v>1435</v>
      </c>
      <c r="B1618">
        <v>45108</v>
      </c>
      <c r="C1618">
        <v>45111</v>
      </c>
      <c r="D1618" t="s">
        <v>105</v>
      </c>
      <c r="E1618">
        <v>6280</v>
      </c>
      <c r="F1618">
        <v>250</v>
      </c>
      <c r="G1618">
        <v>26</v>
      </c>
      <c r="H1618">
        <v>110</v>
      </c>
      <c r="I1618">
        <v>1</v>
      </c>
      <c r="J1618">
        <v>97</v>
      </c>
      <c r="K1618">
        <v>1</v>
      </c>
      <c r="L1618">
        <v>3</v>
      </c>
      <c r="M1618">
        <v>9</v>
      </c>
      <c r="N1618">
        <v>18</v>
      </c>
      <c r="O1618">
        <v>34</v>
      </c>
      <c r="P1618">
        <v>110</v>
      </c>
      <c r="Q1618">
        <v>0</v>
      </c>
      <c r="R1618">
        <v>49</v>
      </c>
      <c r="S1618">
        <v>110</v>
      </c>
      <c r="T1618">
        <v>42</v>
      </c>
      <c r="U1618">
        <v>0</v>
      </c>
      <c r="V1618">
        <v>44</v>
      </c>
      <c r="W1618">
        <v>29</v>
      </c>
      <c r="X1618">
        <v>43</v>
      </c>
      <c r="Y1618">
        <v>110</v>
      </c>
      <c r="Z1618">
        <v>44</v>
      </c>
      <c r="AA1618" t="s">
        <v>106</v>
      </c>
      <c r="AB1618" t="s">
        <v>16</v>
      </c>
      <c r="AC1618" t="s">
        <v>90</v>
      </c>
      <c r="AD1618" t="s">
        <v>91</v>
      </c>
    </row>
    <row r="1619" spans="1:30" x14ac:dyDescent="0.25">
      <c r="A1619" t="s">
        <v>1435</v>
      </c>
      <c r="B1619">
        <v>45108</v>
      </c>
      <c r="C1619">
        <v>45111</v>
      </c>
      <c r="D1619" t="s">
        <v>100</v>
      </c>
      <c r="E1619">
        <v>3425</v>
      </c>
      <c r="F1619">
        <v>99</v>
      </c>
      <c r="G1619">
        <v>2</v>
      </c>
      <c r="H1619">
        <v>39</v>
      </c>
      <c r="I1619">
        <v>0</v>
      </c>
      <c r="J1619">
        <v>41</v>
      </c>
      <c r="K1619">
        <v>0</v>
      </c>
      <c r="L1619">
        <v>12</v>
      </c>
      <c r="M1619">
        <v>0</v>
      </c>
      <c r="N1619">
        <v>20</v>
      </c>
      <c r="O1619">
        <v>17</v>
      </c>
      <c r="P1619">
        <v>38</v>
      </c>
      <c r="Q1619">
        <v>1</v>
      </c>
      <c r="R1619">
        <v>19</v>
      </c>
      <c r="S1619">
        <v>39</v>
      </c>
      <c r="T1619">
        <v>22</v>
      </c>
      <c r="U1619">
        <v>1</v>
      </c>
      <c r="V1619">
        <v>26</v>
      </c>
      <c r="W1619">
        <v>26</v>
      </c>
      <c r="X1619">
        <v>23</v>
      </c>
      <c r="Y1619">
        <v>39</v>
      </c>
      <c r="Z1619">
        <v>26</v>
      </c>
      <c r="AA1619" t="s">
        <v>101</v>
      </c>
      <c r="AB1619" t="s">
        <v>16</v>
      </c>
      <c r="AC1619" t="s">
        <v>90</v>
      </c>
      <c r="AD1619" t="s">
        <v>91</v>
      </c>
    </row>
    <row r="1620" spans="1:30" x14ac:dyDescent="0.25">
      <c r="A1620" t="s">
        <v>1435</v>
      </c>
      <c r="B1620">
        <v>45108</v>
      </c>
      <c r="C1620">
        <v>45111</v>
      </c>
      <c r="D1620" t="s">
        <v>74</v>
      </c>
      <c r="E1620">
        <v>20025</v>
      </c>
      <c r="F1620">
        <v>663</v>
      </c>
      <c r="G1620">
        <v>1</v>
      </c>
      <c r="H1620">
        <v>131</v>
      </c>
      <c r="I1620">
        <v>1</v>
      </c>
      <c r="J1620">
        <v>188</v>
      </c>
      <c r="K1620">
        <v>13</v>
      </c>
      <c r="L1620">
        <v>6</v>
      </c>
      <c r="M1620">
        <v>0</v>
      </c>
      <c r="N1620">
        <v>19</v>
      </c>
      <c r="O1620">
        <v>21</v>
      </c>
      <c r="P1620">
        <v>132</v>
      </c>
      <c r="Q1620">
        <v>2</v>
      </c>
      <c r="R1620">
        <v>63</v>
      </c>
      <c r="S1620">
        <v>131</v>
      </c>
      <c r="T1620">
        <v>48</v>
      </c>
      <c r="U1620">
        <v>0</v>
      </c>
      <c r="V1620">
        <v>49</v>
      </c>
      <c r="W1620">
        <v>48</v>
      </c>
      <c r="X1620">
        <v>39</v>
      </c>
      <c r="Y1620">
        <v>133</v>
      </c>
      <c r="Z1620">
        <v>50</v>
      </c>
      <c r="AA1620" t="s">
        <v>1412</v>
      </c>
      <c r="AB1620" t="s">
        <v>16</v>
      </c>
      <c r="AC1620" t="s">
        <v>69</v>
      </c>
      <c r="AD1620" t="s">
        <v>1583</v>
      </c>
    </row>
    <row r="1621" spans="1:30" x14ac:dyDescent="0.25">
      <c r="A1621" t="s">
        <v>1435</v>
      </c>
      <c r="B1621">
        <v>45108</v>
      </c>
      <c r="C1621">
        <v>45111</v>
      </c>
      <c r="D1621" t="s">
        <v>481</v>
      </c>
      <c r="E1621">
        <v>3524</v>
      </c>
      <c r="F1621">
        <v>133</v>
      </c>
      <c r="G1621">
        <v>0</v>
      </c>
      <c r="H1621">
        <v>22</v>
      </c>
      <c r="I1621">
        <v>0</v>
      </c>
      <c r="J1621">
        <v>50</v>
      </c>
      <c r="K1621">
        <v>0</v>
      </c>
      <c r="L1621">
        <v>2</v>
      </c>
      <c r="M1621">
        <v>0</v>
      </c>
      <c r="N1621">
        <v>3</v>
      </c>
      <c r="O1621">
        <v>0</v>
      </c>
      <c r="P1621">
        <v>22</v>
      </c>
      <c r="Q1621">
        <v>0</v>
      </c>
      <c r="R1621">
        <v>10</v>
      </c>
      <c r="S1621">
        <v>22</v>
      </c>
      <c r="T1621">
        <v>2</v>
      </c>
      <c r="U1621">
        <v>0</v>
      </c>
      <c r="V1621">
        <v>11</v>
      </c>
      <c r="W1621">
        <v>11</v>
      </c>
      <c r="X1621">
        <v>12</v>
      </c>
      <c r="Y1621">
        <v>23</v>
      </c>
      <c r="Z1621">
        <v>13</v>
      </c>
      <c r="AA1621" t="s">
        <v>482</v>
      </c>
      <c r="AB1621" t="s">
        <v>387</v>
      </c>
      <c r="AC1621" t="s">
        <v>448</v>
      </c>
      <c r="AD1621" t="s">
        <v>449</v>
      </c>
    </row>
    <row r="1622" spans="1:30" x14ac:dyDescent="0.25">
      <c r="A1622" t="s">
        <v>1435</v>
      </c>
      <c r="B1622">
        <v>45108</v>
      </c>
      <c r="C1622">
        <v>45111</v>
      </c>
      <c r="D1622" t="s">
        <v>67</v>
      </c>
      <c r="E1622">
        <v>5844</v>
      </c>
      <c r="F1622">
        <v>152</v>
      </c>
      <c r="G1622">
        <v>11</v>
      </c>
      <c r="H1622">
        <v>16</v>
      </c>
      <c r="I1622">
        <v>2</v>
      </c>
      <c r="J1622">
        <v>37</v>
      </c>
      <c r="K1622">
        <v>0</v>
      </c>
      <c r="L1622">
        <v>0</v>
      </c>
      <c r="M1622">
        <v>0</v>
      </c>
      <c r="N1622">
        <v>0</v>
      </c>
      <c r="O1622">
        <v>16</v>
      </c>
      <c r="P1622">
        <v>18</v>
      </c>
      <c r="Q1622">
        <v>0</v>
      </c>
      <c r="R1622">
        <v>5</v>
      </c>
      <c r="S1622">
        <v>18</v>
      </c>
      <c r="T1622">
        <v>0</v>
      </c>
      <c r="U1622">
        <v>0</v>
      </c>
      <c r="V1622">
        <v>0</v>
      </c>
      <c r="W1622">
        <v>0</v>
      </c>
      <c r="X1622">
        <v>0</v>
      </c>
      <c r="Y1622">
        <v>18</v>
      </c>
      <c r="Z1622">
        <v>0</v>
      </c>
      <c r="AA1622" t="s">
        <v>68</v>
      </c>
      <c r="AB1622" t="s">
        <v>16</v>
      </c>
      <c r="AC1622" t="s">
        <v>69</v>
      </c>
      <c r="AD1622" t="s">
        <v>1583</v>
      </c>
    </row>
    <row r="1623" spans="1:30" x14ac:dyDescent="0.25">
      <c r="A1623" t="s">
        <v>1435</v>
      </c>
      <c r="B1623">
        <v>45108</v>
      </c>
      <c r="C1623">
        <v>45111</v>
      </c>
      <c r="D1623" t="s">
        <v>137</v>
      </c>
      <c r="E1623">
        <v>5295</v>
      </c>
      <c r="F1623">
        <v>208</v>
      </c>
      <c r="G1623">
        <v>2</v>
      </c>
      <c r="H1623">
        <v>13</v>
      </c>
      <c r="I1623">
        <v>0</v>
      </c>
      <c r="J1623">
        <v>82</v>
      </c>
      <c r="K1623">
        <v>0</v>
      </c>
      <c r="L1623">
        <v>0</v>
      </c>
      <c r="M1623">
        <v>1</v>
      </c>
      <c r="N1623">
        <v>1</v>
      </c>
      <c r="O1623">
        <v>6</v>
      </c>
      <c r="P1623">
        <v>14</v>
      </c>
      <c r="Q1623">
        <v>0</v>
      </c>
      <c r="R1623">
        <v>7</v>
      </c>
      <c r="S1623">
        <v>15</v>
      </c>
      <c r="T1623">
        <v>2</v>
      </c>
      <c r="U1623">
        <v>0</v>
      </c>
      <c r="V1623">
        <v>3</v>
      </c>
      <c r="W1623">
        <v>3</v>
      </c>
      <c r="X1623">
        <v>2</v>
      </c>
      <c r="Y1623">
        <v>15</v>
      </c>
      <c r="Z1623">
        <v>3</v>
      </c>
      <c r="AA1623" t="s">
        <v>138</v>
      </c>
      <c r="AB1623" t="s">
        <v>16</v>
      </c>
      <c r="AC1623" t="s">
        <v>127</v>
      </c>
      <c r="AD1623" t="s">
        <v>128</v>
      </c>
    </row>
    <row r="1624" spans="1:30" x14ac:dyDescent="0.25">
      <c r="A1624" t="s">
        <v>1435</v>
      </c>
      <c r="B1624">
        <v>45108</v>
      </c>
      <c r="C1624">
        <v>45111</v>
      </c>
      <c r="D1624" t="s">
        <v>412</v>
      </c>
      <c r="E1624">
        <v>4132</v>
      </c>
      <c r="F1624">
        <v>116</v>
      </c>
      <c r="G1624">
        <v>0</v>
      </c>
      <c r="H1624">
        <v>24</v>
      </c>
      <c r="I1624">
        <v>0</v>
      </c>
      <c r="J1624">
        <v>48</v>
      </c>
      <c r="K1624">
        <v>0</v>
      </c>
      <c r="L1624">
        <v>0</v>
      </c>
      <c r="M1624">
        <v>0</v>
      </c>
      <c r="N1624">
        <v>7</v>
      </c>
      <c r="O1624">
        <v>27</v>
      </c>
      <c r="P1624">
        <v>32</v>
      </c>
      <c r="Q1624">
        <v>5</v>
      </c>
      <c r="R1624">
        <v>14</v>
      </c>
      <c r="S1624">
        <v>32</v>
      </c>
      <c r="T1624">
        <v>10</v>
      </c>
      <c r="U1624">
        <v>1</v>
      </c>
      <c r="V1624">
        <v>10</v>
      </c>
      <c r="W1624">
        <v>10</v>
      </c>
      <c r="X1624">
        <v>10</v>
      </c>
      <c r="Y1624">
        <v>33</v>
      </c>
      <c r="Z1624">
        <v>10</v>
      </c>
      <c r="AA1624" t="s">
        <v>413</v>
      </c>
      <c r="AB1624" t="s">
        <v>387</v>
      </c>
      <c r="AC1624" t="s">
        <v>389</v>
      </c>
      <c r="AD1624" t="s">
        <v>390</v>
      </c>
    </row>
    <row r="1625" spans="1:30" x14ac:dyDescent="0.25">
      <c r="A1625" t="s">
        <v>1435</v>
      </c>
      <c r="B1625">
        <v>45108</v>
      </c>
      <c r="C1625">
        <v>45111</v>
      </c>
      <c r="D1625" t="s">
        <v>142</v>
      </c>
      <c r="E1625">
        <v>11375</v>
      </c>
      <c r="F1625">
        <v>436</v>
      </c>
      <c r="G1625">
        <v>0</v>
      </c>
      <c r="H1625">
        <v>69</v>
      </c>
      <c r="I1625">
        <v>0</v>
      </c>
      <c r="J1625">
        <v>165</v>
      </c>
      <c r="K1625">
        <v>3</v>
      </c>
      <c r="L1625">
        <v>8</v>
      </c>
      <c r="M1625">
        <v>8</v>
      </c>
      <c r="N1625">
        <v>19</v>
      </c>
      <c r="O1625">
        <v>38</v>
      </c>
      <c r="P1625">
        <v>74</v>
      </c>
      <c r="Q1625">
        <v>0</v>
      </c>
      <c r="R1625">
        <v>47</v>
      </c>
      <c r="S1625">
        <v>72</v>
      </c>
      <c r="T1625">
        <v>33</v>
      </c>
      <c r="U1625">
        <v>0</v>
      </c>
      <c r="V1625">
        <v>61</v>
      </c>
      <c r="W1625">
        <v>56</v>
      </c>
      <c r="X1625">
        <v>51</v>
      </c>
      <c r="Y1625">
        <v>75</v>
      </c>
      <c r="Z1625">
        <v>64</v>
      </c>
      <c r="AA1625" t="s">
        <v>143</v>
      </c>
      <c r="AB1625" t="s">
        <v>16</v>
      </c>
      <c r="AC1625" t="s">
        <v>127</v>
      </c>
      <c r="AD1625" t="s">
        <v>128</v>
      </c>
    </row>
    <row r="1626" spans="1:30" x14ac:dyDescent="0.25">
      <c r="A1626" t="s">
        <v>1435</v>
      </c>
      <c r="B1626">
        <v>45108</v>
      </c>
      <c r="C1626">
        <v>45111</v>
      </c>
      <c r="D1626" t="s">
        <v>555</v>
      </c>
      <c r="E1626">
        <v>5466</v>
      </c>
      <c r="F1626">
        <v>244</v>
      </c>
      <c r="G1626">
        <v>3</v>
      </c>
      <c r="H1626">
        <v>20</v>
      </c>
      <c r="I1626">
        <v>0</v>
      </c>
      <c r="J1626">
        <v>71</v>
      </c>
      <c r="K1626">
        <v>4</v>
      </c>
      <c r="L1626">
        <v>0</v>
      </c>
      <c r="M1626">
        <v>4</v>
      </c>
      <c r="N1626">
        <v>10</v>
      </c>
      <c r="O1626">
        <v>3</v>
      </c>
      <c r="P1626">
        <v>37</v>
      </c>
      <c r="Q1626">
        <v>0</v>
      </c>
      <c r="R1626">
        <v>25</v>
      </c>
      <c r="S1626">
        <v>37</v>
      </c>
      <c r="T1626">
        <v>13</v>
      </c>
      <c r="U1626">
        <v>0</v>
      </c>
      <c r="V1626">
        <v>14</v>
      </c>
      <c r="W1626">
        <v>14</v>
      </c>
      <c r="X1626">
        <v>14</v>
      </c>
      <c r="Y1626">
        <v>37</v>
      </c>
      <c r="Z1626">
        <v>14</v>
      </c>
      <c r="AA1626" t="s">
        <v>1450</v>
      </c>
      <c r="AB1626" t="s">
        <v>387</v>
      </c>
      <c r="AC1626" t="s">
        <v>508</v>
      </c>
      <c r="AD1626" t="s">
        <v>509</v>
      </c>
    </row>
    <row r="1627" spans="1:30" x14ac:dyDescent="0.25">
      <c r="A1627" t="s">
        <v>1435</v>
      </c>
      <c r="B1627">
        <v>45108</v>
      </c>
      <c r="C1627">
        <v>45111</v>
      </c>
      <c r="D1627" t="s">
        <v>515</v>
      </c>
      <c r="E1627">
        <v>4993</v>
      </c>
      <c r="F1627">
        <v>239</v>
      </c>
      <c r="G1627">
        <v>34</v>
      </c>
      <c r="H1627">
        <v>35</v>
      </c>
      <c r="I1627">
        <v>0</v>
      </c>
      <c r="J1627">
        <v>110</v>
      </c>
      <c r="K1627">
        <v>1</v>
      </c>
      <c r="L1627">
        <v>0</v>
      </c>
      <c r="M1627">
        <v>11</v>
      </c>
      <c r="N1627">
        <v>9</v>
      </c>
      <c r="O1627">
        <v>0</v>
      </c>
      <c r="P1627">
        <v>37</v>
      </c>
      <c r="Q1627">
        <v>0</v>
      </c>
      <c r="R1627">
        <v>19</v>
      </c>
      <c r="S1627">
        <v>37</v>
      </c>
      <c r="T1627">
        <v>15</v>
      </c>
      <c r="U1627">
        <v>0</v>
      </c>
      <c r="V1627">
        <v>16</v>
      </c>
      <c r="W1627">
        <v>16</v>
      </c>
      <c r="X1627">
        <v>16</v>
      </c>
      <c r="Y1627">
        <v>37</v>
      </c>
      <c r="Z1627">
        <v>16</v>
      </c>
      <c r="AA1627" t="s">
        <v>1598</v>
      </c>
      <c r="AB1627" t="s">
        <v>387</v>
      </c>
      <c r="AC1627" t="s">
        <v>508</v>
      </c>
      <c r="AD1627" t="s">
        <v>509</v>
      </c>
    </row>
    <row r="1628" spans="1:30" x14ac:dyDescent="0.25">
      <c r="A1628" t="s">
        <v>1435</v>
      </c>
      <c r="B1628">
        <v>45108</v>
      </c>
      <c r="C1628">
        <v>45111</v>
      </c>
      <c r="D1628" t="s">
        <v>501</v>
      </c>
      <c r="E1628">
        <v>2868</v>
      </c>
      <c r="F1628">
        <v>126</v>
      </c>
      <c r="G1628">
        <v>22</v>
      </c>
      <c r="H1628">
        <v>26</v>
      </c>
      <c r="I1628">
        <v>0</v>
      </c>
      <c r="J1628">
        <v>42</v>
      </c>
      <c r="K1628">
        <v>2</v>
      </c>
      <c r="L1628">
        <v>2</v>
      </c>
      <c r="M1628">
        <v>7</v>
      </c>
      <c r="N1628">
        <v>7</v>
      </c>
      <c r="O1628">
        <v>17</v>
      </c>
      <c r="P1628">
        <v>31</v>
      </c>
      <c r="Q1628">
        <v>0</v>
      </c>
      <c r="R1628">
        <v>20</v>
      </c>
      <c r="S1628">
        <v>31</v>
      </c>
      <c r="T1628">
        <v>11</v>
      </c>
      <c r="U1628">
        <v>0</v>
      </c>
      <c r="V1628">
        <v>11</v>
      </c>
      <c r="W1628">
        <v>10</v>
      </c>
      <c r="X1628">
        <v>11</v>
      </c>
      <c r="Y1628">
        <v>31</v>
      </c>
      <c r="Z1628">
        <v>11</v>
      </c>
      <c r="AA1628" t="s">
        <v>502</v>
      </c>
      <c r="AB1628" t="s">
        <v>387</v>
      </c>
      <c r="AC1628" t="s">
        <v>448</v>
      </c>
      <c r="AD1628" t="s">
        <v>449</v>
      </c>
    </row>
    <row r="1629" spans="1:30" x14ac:dyDescent="0.25">
      <c r="A1629" t="s">
        <v>1435</v>
      </c>
      <c r="B1629">
        <v>45108</v>
      </c>
      <c r="C1629">
        <v>45111</v>
      </c>
      <c r="D1629" t="s">
        <v>571</v>
      </c>
      <c r="E1629">
        <v>3234</v>
      </c>
      <c r="F1629">
        <v>148</v>
      </c>
      <c r="G1629">
        <v>4</v>
      </c>
      <c r="H1629">
        <v>30</v>
      </c>
      <c r="I1629">
        <v>0</v>
      </c>
      <c r="J1629">
        <v>44</v>
      </c>
      <c r="K1629">
        <v>0</v>
      </c>
      <c r="L1629">
        <v>0</v>
      </c>
      <c r="M1629">
        <v>1</v>
      </c>
      <c r="N1629">
        <v>4</v>
      </c>
      <c r="O1629">
        <v>26</v>
      </c>
      <c r="P1629">
        <v>33</v>
      </c>
      <c r="Q1629">
        <v>0</v>
      </c>
      <c r="R1629">
        <v>19</v>
      </c>
      <c r="S1629">
        <v>33</v>
      </c>
      <c r="T1629">
        <v>9</v>
      </c>
      <c r="U1629">
        <v>0</v>
      </c>
      <c r="V1629">
        <v>12</v>
      </c>
      <c r="W1629">
        <v>12</v>
      </c>
      <c r="X1629">
        <v>10</v>
      </c>
      <c r="Y1629">
        <v>33</v>
      </c>
      <c r="Z1629">
        <v>12</v>
      </c>
      <c r="AA1629" t="s">
        <v>572</v>
      </c>
      <c r="AB1629" t="s">
        <v>387</v>
      </c>
      <c r="AC1629" t="s">
        <v>508</v>
      </c>
      <c r="AD1629" t="s">
        <v>509</v>
      </c>
    </row>
    <row r="1630" spans="1:30" x14ac:dyDescent="0.25">
      <c r="A1630" t="s">
        <v>1435</v>
      </c>
      <c r="B1630">
        <v>45108</v>
      </c>
      <c r="C1630">
        <v>45111</v>
      </c>
      <c r="D1630" t="s">
        <v>513</v>
      </c>
      <c r="E1630">
        <v>11025</v>
      </c>
      <c r="F1630">
        <v>488</v>
      </c>
      <c r="G1630">
        <v>3</v>
      </c>
      <c r="H1630">
        <v>91</v>
      </c>
      <c r="I1630">
        <v>0</v>
      </c>
      <c r="J1630">
        <v>126</v>
      </c>
      <c r="K1630">
        <v>7</v>
      </c>
      <c r="L1630">
        <v>4</v>
      </c>
      <c r="M1630">
        <v>0</v>
      </c>
      <c r="N1630">
        <v>11</v>
      </c>
      <c r="O1630">
        <v>29</v>
      </c>
      <c r="P1630">
        <v>91</v>
      </c>
      <c r="Q1630">
        <v>0</v>
      </c>
      <c r="R1630">
        <v>52</v>
      </c>
      <c r="S1630">
        <v>91</v>
      </c>
      <c r="T1630">
        <v>14</v>
      </c>
      <c r="U1630">
        <v>0</v>
      </c>
      <c r="V1630">
        <v>19</v>
      </c>
      <c r="W1630">
        <v>19</v>
      </c>
      <c r="X1630">
        <v>16</v>
      </c>
      <c r="Y1630">
        <v>92</v>
      </c>
      <c r="Z1630">
        <v>19</v>
      </c>
      <c r="AA1630" t="s">
        <v>514</v>
      </c>
      <c r="AB1630" t="s">
        <v>387</v>
      </c>
      <c r="AC1630" t="s">
        <v>508</v>
      </c>
      <c r="AD1630" t="s">
        <v>509</v>
      </c>
    </row>
    <row r="1631" spans="1:30" x14ac:dyDescent="0.25">
      <c r="A1631" t="s">
        <v>1435</v>
      </c>
      <c r="B1631">
        <v>45108</v>
      </c>
      <c r="C1631">
        <v>45111</v>
      </c>
      <c r="D1631" t="s">
        <v>166</v>
      </c>
      <c r="E1631">
        <v>5619</v>
      </c>
      <c r="F1631">
        <v>168</v>
      </c>
      <c r="G1631">
        <v>0</v>
      </c>
      <c r="H1631">
        <v>28</v>
      </c>
      <c r="I1631">
        <v>0</v>
      </c>
      <c r="J1631">
        <v>74</v>
      </c>
      <c r="K1631">
        <v>0</v>
      </c>
      <c r="L1631">
        <v>1</v>
      </c>
      <c r="M1631">
        <v>0</v>
      </c>
      <c r="N1631">
        <v>5</v>
      </c>
      <c r="O1631">
        <v>3</v>
      </c>
      <c r="P1631">
        <v>30</v>
      </c>
      <c r="Q1631">
        <v>0</v>
      </c>
      <c r="R1631">
        <v>15</v>
      </c>
      <c r="S1631">
        <v>30</v>
      </c>
      <c r="T1631">
        <v>7</v>
      </c>
      <c r="U1631">
        <v>0</v>
      </c>
      <c r="V1631">
        <v>8</v>
      </c>
      <c r="W1631">
        <v>7</v>
      </c>
      <c r="X1631">
        <v>8</v>
      </c>
      <c r="Y1631">
        <v>31</v>
      </c>
      <c r="Z1631">
        <v>8</v>
      </c>
      <c r="AA1631" t="s">
        <v>167</v>
      </c>
      <c r="AB1631" t="s">
        <v>16</v>
      </c>
      <c r="AC1631" t="s">
        <v>168</v>
      </c>
      <c r="AD1631" t="s">
        <v>1473</v>
      </c>
    </row>
    <row r="1632" spans="1:30" x14ac:dyDescent="0.25">
      <c r="A1632" t="s">
        <v>1435</v>
      </c>
      <c r="B1632">
        <v>45139</v>
      </c>
      <c r="C1632">
        <v>45140</v>
      </c>
      <c r="D1632" t="s">
        <v>940</v>
      </c>
      <c r="E1632">
        <v>10001</v>
      </c>
      <c r="F1632">
        <v>472</v>
      </c>
      <c r="G1632">
        <v>0</v>
      </c>
      <c r="H1632">
        <v>49</v>
      </c>
      <c r="I1632">
        <v>0</v>
      </c>
      <c r="J1632">
        <v>87</v>
      </c>
      <c r="K1632">
        <v>7</v>
      </c>
      <c r="L1632">
        <v>1</v>
      </c>
      <c r="M1632">
        <v>0</v>
      </c>
      <c r="N1632">
        <v>16</v>
      </c>
      <c r="O1632">
        <v>2</v>
      </c>
      <c r="P1632">
        <v>50</v>
      </c>
      <c r="Q1632">
        <v>0</v>
      </c>
      <c r="R1632">
        <v>15</v>
      </c>
      <c r="S1632">
        <v>50</v>
      </c>
      <c r="T1632">
        <v>17</v>
      </c>
      <c r="U1632">
        <v>0</v>
      </c>
      <c r="V1632">
        <v>18</v>
      </c>
      <c r="W1632">
        <v>18</v>
      </c>
      <c r="X1632">
        <v>16</v>
      </c>
      <c r="Y1632">
        <v>53</v>
      </c>
      <c r="Z1632">
        <v>18</v>
      </c>
      <c r="AA1632" t="s">
        <v>941</v>
      </c>
      <c r="AB1632" t="s">
        <v>803</v>
      </c>
      <c r="AC1632" t="s">
        <v>942</v>
      </c>
      <c r="AD1632" t="s">
        <v>943</v>
      </c>
    </row>
    <row r="1633" spans="1:30" x14ac:dyDescent="0.25">
      <c r="A1633" t="s">
        <v>1435</v>
      </c>
      <c r="B1633">
        <v>45139</v>
      </c>
      <c r="C1633">
        <v>45140</v>
      </c>
      <c r="D1633" t="s">
        <v>930</v>
      </c>
      <c r="E1633">
        <v>10788</v>
      </c>
      <c r="F1633">
        <v>386</v>
      </c>
      <c r="G1633">
        <v>15</v>
      </c>
      <c r="H1633">
        <v>87</v>
      </c>
      <c r="I1633">
        <v>0</v>
      </c>
      <c r="J1633">
        <v>48</v>
      </c>
      <c r="K1633">
        <v>1</v>
      </c>
      <c r="L1633">
        <v>1</v>
      </c>
      <c r="M1633">
        <v>2</v>
      </c>
      <c r="N1633">
        <v>5</v>
      </c>
      <c r="O1633">
        <v>69</v>
      </c>
      <c r="P1633">
        <v>86</v>
      </c>
      <c r="Q1633">
        <v>0</v>
      </c>
      <c r="R1633">
        <v>33</v>
      </c>
      <c r="S1633">
        <v>87</v>
      </c>
      <c r="T1633">
        <v>5</v>
      </c>
      <c r="U1633">
        <v>0</v>
      </c>
      <c r="V1633">
        <v>5</v>
      </c>
      <c r="W1633">
        <v>5</v>
      </c>
      <c r="X1633">
        <v>4</v>
      </c>
      <c r="Y1633">
        <v>89</v>
      </c>
      <c r="Z1633">
        <v>5</v>
      </c>
      <c r="AA1633" t="s">
        <v>931</v>
      </c>
      <c r="AB1633" t="s">
        <v>803</v>
      </c>
      <c r="AC1633" t="s">
        <v>897</v>
      </c>
      <c r="AD1633" t="s">
        <v>898</v>
      </c>
    </row>
    <row r="1634" spans="1:30" x14ac:dyDescent="0.25">
      <c r="A1634" t="s">
        <v>1435</v>
      </c>
      <c r="B1634">
        <v>45139</v>
      </c>
      <c r="C1634">
        <v>45140</v>
      </c>
      <c r="D1634" t="s">
        <v>948</v>
      </c>
      <c r="E1634">
        <v>9346</v>
      </c>
      <c r="F1634">
        <v>433</v>
      </c>
      <c r="G1634">
        <v>0</v>
      </c>
      <c r="H1634">
        <v>84</v>
      </c>
      <c r="I1634">
        <v>0</v>
      </c>
      <c r="J1634">
        <v>98</v>
      </c>
      <c r="K1634">
        <v>1</v>
      </c>
      <c r="L1634">
        <v>1</v>
      </c>
      <c r="M1634">
        <v>0</v>
      </c>
      <c r="N1634">
        <v>21</v>
      </c>
      <c r="O1634">
        <v>11</v>
      </c>
      <c r="P1634">
        <v>82</v>
      </c>
      <c r="Q1634">
        <v>0</v>
      </c>
      <c r="R1634">
        <v>39</v>
      </c>
      <c r="S1634">
        <v>80</v>
      </c>
      <c r="T1634">
        <v>15</v>
      </c>
      <c r="U1634">
        <v>0</v>
      </c>
      <c r="V1634">
        <v>21</v>
      </c>
      <c r="W1634">
        <v>17</v>
      </c>
      <c r="X1634">
        <v>20</v>
      </c>
      <c r="Y1634">
        <v>84</v>
      </c>
      <c r="Z1634">
        <v>21</v>
      </c>
      <c r="AA1634" t="s">
        <v>949</v>
      </c>
      <c r="AB1634" t="s">
        <v>803</v>
      </c>
      <c r="AC1634" t="s">
        <v>942</v>
      </c>
      <c r="AD1634" t="s">
        <v>943</v>
      </c>
    </row>
    <row r="1635" spans="1:30" x14ac:dyDescent="0.25">
      <c r="A1635" t="s">
        <v>1435</v>
      </c>
      <c r="B1635">
        <v>45139</v>
      </c>
      <c r="C1635">
        <v>45140</v>
      </c>
      <c r="D1635" t="s">
        <v>991</v>
      </c>
      <c r="E1635">
        <v>9479</v>
      </c>
      <c r="F1635">
        <v>465</v>
      </c>
      <c r="G1635">
        <v>4</v>
      </c>
      <c r="H1635">
        <v>127</v>
      </c>
      <c r="I1635">
        <v>1</v>
      </c>
      <c r="J1635">
        <v>107</v>
      </c>
      <c r="K1635">
        <v>0</v>
      </c>
      <c r="L1635">
        <v>0</v>
      </c>
      <c r="M1635">
        <v>0</v>
      </c>
      <c r="N1635">
        <v>24</v>
      </c>
      <c r="O1635">
        <v>9</v>
      </c>
      <c r="P1635">
        <v>129</v>
      </c>
      <c r="Q1635">
        <v>0</v>
      </c>
      <c r="R1635">
        <v>71</v>
      </c>
      <c r="S1635">
        <v>126</v>
      </c>
      <c r="T1635">
        <v>34</v>
      </c>
      <c r="U1635">
        <v>0</v>
      </c>
      <c r="V1635">
        <v>34</v>
      </c>
      <c r="W1635">
        <v>34</v>
      </c>
      <c r="X1635">
        <v>32</v>
      </c>
      <c r="Y1635">
        <v>130</v>
      </c>
      <c r="Z1635">
        <v>34</v>
      </c>
      <c r="AA1635" t="s">
        <v>992</v>
      </c>
      <c r="AB1635" t="s">
        <v>803</v>
      </c>
      <c r="AC1635" t="s">
        <v>942</v>
      </c>
      <c r="AD1635" t="s">
        <v>943</v>
      </c>
    </row>
    <row r="1636" spans="1:30" x14ac:dyDescent="0.25">
      <c r="A1636" t="s">
        <v>1435</v>
      </c>
      <c r="B1636">
        <v>45139</v>
      </c>
      <c r="C1636">
        <v>45140</v>
      </c>
      <c r="D1636" t="s">
        <v>968</v>
      </c>
      <c r="E1636">
        <v>5905</v>
      </c>
      <c r="F1636">
        <v>311</v>
      </c>
      <c r="G1636">
        <v>11</v>
      </c>
      <c r="H1636">
        <v>57</v>
      </c>
      <c r="I1636">
        <v>1</v>
      </c>
      <c r="J1636">
        <v>45</v>
      </c>
      <c r="K1636">
        <v>1</v>
      </c>
      <c r="L1636">
        <v>3</v>
      </c>
      <c r="M1636">
        <v>2</v>
      </c>
      <c r="N1636">
        <v>5</v>
      </c>
      <c r="O1636">
        <v>43</v>
      </c>
      <c r="P1636">
        <v>59</v>
      </c>
      <c r="Q1636">
        <v>2</v>
      </c>
      <c r="R1636">
        <v>30</v>
      </c>
      <c r="S1636">
        <v>55</v>
      </c>
      <c r="T1636">
        <v>4</v>
      </c>
      <c r="U1636">
        <v>0</v>
      </c>
      <c r="V1636">
        <v>5</v>
      </c>
      <c r="W1636">
        <v>5</v>
      </c>
      <c r="X1636">
        <v>5</v>
      </c>
      <c r="Y1636">
        <v>59</v>
      </c>
      <c r="Z1636">
        <v>5</v>
      </c>
      <c r="AA1636" t="s">
        <v>969</v>
      </c>
      <c r="AB1636" t="s">
        <v>803</v>
      </c>
      <c r="AC1636" t="s">
        <v>942</v>
      </c>
      <c r="AD1636" t="s">
        <v>943</v>
      </c>
    </row>
    <row r="1637" spans="1:30" x14ac:dyDescent="0.25">
      <c r="A1637" t="s">
        <v>1435</v>
      </c>
      <c r="B1637">
        <v>45139</v>
      </c>
      <c r="C1637">
        <v>45140</v>
      </c>
      <c r="D1637" t="s">
        <v>996</v>
      </c>
      <c r="E1637">
        <v>14701</v>
      </c>
      <c r="F1637">
        <v>537</v>
      </c>
      <c r="G1637">
        <v>0</v>
      </c>
      <c r="H1637">
        <v>99</v>
      </c>
      <c r="I1637">
        <v>0</v>
      </c>
      <c r="J1637">
        <v>141</v>
      </c>
      <c r="K1637">
        <v>3</v>
      </c>
      <c r="L1637">
        <v>6</v>
      </c>
      <c r="M1637">
        <v>0</v>
      </c>
      <c r="N1637">
        <v>20</v>
      </c>
      <c r="O1637">
        <v>80</v>
      </c>
      <c r="P1637">
        <v>106</v>
      </c>
      <c r="Q1637">
        <v>17</v>
      </c>
      <c r="R1637">
        <v>43</v>
      </c>
      <c r="S1637">
        <v>104</v>
      </c>
      <c r="T1637">
        <v>20</v>
      </c>
      <c r="U1637">
        <v>9</v>
      </c>
      <c r="V1637">
        <v>21</v>
      </c>
      <c r="W1637">
        <v>18</v>
      </c>
      <c r="X1637">
        <v>18</v>
      </c>
      <c r="Y1637">
        <v>107</v>
      </c>
      <c r="Z1637">
        <v>21</v>
      </c>
      <c r="AA1637" t="s">
        <v>997</v>
      </c>
      <c r="AB1637" t="s">
        <v>803</v>
      </c>
      <c r="AC1637" t="s">
        <v>998</v>
      </c>
      <c r="AD1637" t="s">
        <v>999</v>
      </c>
    </row>
    <row r="1638" spans="1:30" x14ac:dyDescent="0.25">
      <c r="A1638" t="s">
        <v>1435</v>
      </c>
      <c r="B1638">
        <v>45139</v>
      </c>
      <c r="C1638">
        <v>45140</v>
      </c>
      <c r="D1638" t="s">
        <v>924</v>
      </c>
      <c r="E1638">
        <v>6583</v>
      </c>
      <c r="F1638">
        <v>242</v>
      </c>
      <c r="G1638">
        <v>14</v>
      </c>
      <c r="H1638">
        <v>54</v>
      </c>
      <c r="I1638">
        <v>0</v>
      </c>
      <c r="J1638">
        <v>49</v>
      </c>
      <c r="K1638">
        <v>0</v>
      </c>
      <c r="L1638">
        <v>1</v>
      </c>
      <c r="M1638">
        <v>0</v>
      </c>
      <c r="N1638">
        <v>2</v>
      </c>
      <c r="O1638">
        <v>39</v>
      </c>
      <c r="P1638">
        <v>53</v>
      </c>
      <c r="Q1638">
        <v>0</v>
      </c>
      <c r="R1638">
        <v>32</v>
      </c>
      <c r="S1638">
        <v>54</v>
      </c>
      <c r="T1638">
        <v>3</v>
      </c>
      <c r="U1638">
        <v>0</v>
      </c>
      <c r="V1638">
        <v>5</v>
      </c>
      <c r="W1638">
        <v>5</v>
      </c>
      <c r="X1638">
        <v>5</v>
      </c>
      <c r="Y1638">
        <v>54</v>
      </c>
      <c r="Z1638">
        <v>5</v>
      </c>
      <c r="AA1638" t="s">
        <v>925</v>
      </c>
      <c r="AB1638" t="s">
        <v>803</v>
      </c>
      <c r="AC1638" t="s">
        <v>897</v>
      </c>
      <c r="AD1638" t="s">
        <v>898</v>
      </c>
    </row>
    <row r="1639" spans="1:30" x14ac:dyDescent="0.25">
      <c r="A1639" t="s">
        <v>1435</v>
      </c>
      <c r="B1639">
        <v>45139</v>
      </c>
      <c r="C1639">
        <v>45140</v>
      </c>
      <c r="D1639" t="s">
        <v>903</v>
      </c>
      <c r="E1639">
        <v>15931</v>
      </c>
      <c r="F1639">
        <v>578</v>
      </c>
      <c r="G1639">
        <v>0</v>
      </c>
      <c r="H1639">
        <v>288</v>
      </c>
      <c r="I1639">
        <v>0</v>
      </c>
      <c r="J1639">
        <v>76</v>
      </c>
      <c r="K1639">
        <v>3</v>
      </c>
      <c r="L1639">
        <v>0</v>
      </c>
      <c r="M1639">
        <v>0</v>
      </c>
      <c r="N1639">
        <v>21</v>
      </c>
      <c r="O1639">
        <v>50</v>
      </c>
      <c r="P1639">
        <v>289</v>
      </c>
      <c r="Q1639">
        <v>0</v>
      </c>
      <c r="R1639">
        <v>151</v>
      </c>
      <c r="S1639">
        <v>299</v>
      </c>
      <c r="T1639">
        <v>31</v>
      </c>
      <c r="U1639">
        <v>0</v>
      </c>
      <c r="V1639">
        <v>36</v>
      </c>
      <c r="W1639">
        <v>39</v>
      </c>
      <c r="X1639">
        <v>38</v>
      </c>
      <c r="Y1639">
        <v>299</v>
      </c>
      <c r="Z1639">
        <v>40</v>
      </c>
      <c r="AA1639" t="s">
        <v>904</v>
      </c>
      <c r="AB1639" t="s">
        <v>803</v>
      </c>
      <c r="AC1639" t="s">
        <v>1451</v>
      </c>
      <c r="AD1639" t="s">
        <v>1452</v>
      </c>
    </row>
    <row r="1640" spans="1:30" x14ac:dyDescent="0.25">
      <c r="A1640" t="s">
        <v>1435</v>
      </c>
      <c r="B1640">
        <v>45139</v>
      </c>
      <c r="C1640">
        <v>45140</v>
      </c>
      <c r="D1640" t="s">
        <v>973</v>
      </c>
      <c r="E1640">
        <v>4770</v>
      </c>
      <c r="F1640">
        <v>231</v>
      </c>
      <c r="G1640">
        <v>0</v>
      </c>
      <c r="H1640">
        <v>55</v>
      </c>
      <c r="I1640">
        <v>0</v>
      </c>
      <c r="J1640">
        <v>40</v>
      </c>
      <c r="K1640">
        <v>0</v>
      </c>
      <c r="L1640">
        <v>1</v>
      </c>
      <c r="M1640">
        <v>0</v>
      </c>
      <c r="N1640">
        <v>1</v>
      </c>
      <c r="O1640">
        <v>19</v>
      </c>
      <c r="P1640">
        <v>53</v>
      </c>
      <c r="Q1640">
        <v>0</v>
      </c>
      <c r="R1640">
        <v>37</v>
      </c>
      <c r="S1640">
        <v>55</v>
      </c>
      <c r="T1640">
        <v>3</v>
      </c>
      <c r="U1640">
        <v>0</v>
      </c>
      <c r="V1640">
        <v>3</v>
      </c>
      <c r="W1640">
        <v>2</v>
      </c>
      <c r="X1640">
        <v>3</v>
      </c>
      <c r="Y1640">
        <v>56</v>
      </c>
      <c r="Z1640">
        <v>3</v>
      </c>
      <c r="AA1640" t="s">
        <v>974</v>
      </c>
      <c r="AB1640" t="s">
        <v>803</v>
      </c>
      <c r="AC1640" t="s">
        <v>942</v>
      </c>
      <c r="AD1640" t="s">
        <v>943</v>
      </c>
    </row>
    <row r="1641" spans="1:30" x14ac:dyDescent="0.25">
      <c r="A1641" t="s">
        <v>1435</v>
      </c>
      <c r="B1641">
        <v>45139</v>
      </c>
      <c r="C1641">
        <v>45140</v>
      </c>
      <c r="D1641" t="s">
        <v>959</v>
      </c>
      <c r="E1641">
        <v>7992</v>
      </c>
      <c r="F1641">
        <v>334</v>
      </c>
      <c r="G1641">
        <v>0</v>
      </c>
      <c r="H1641">
        <v>74</v>
      </c>
      <c r="I1641">
        <v>0</v>
      </c>
      <c r="J1641">
        <v>67</v>
      </c>
      <c r="K1641">
        <v>1</v>
      </c>
      <c r="L1641">
        <v>2</v>
      </c>
      <c r="M1641">
        <v>0</v>
      </c>
      <c r="N1641">
        <v>10</v>
      </c>
      <c r="O1641">
        <v>38</v>
      </c>
      <c r="P1641">
        <v>76</v>
      </c>
      <c r="Q1641">
        <v>0</v>
      </c>
      <c r="R1641">
        <v>29</v>
      </c>
      <c r="S1641">
        <v>75</v>
      </c>
      <c r="T1641">
        <v>11</v>
      </c>
      <c r="U1641">
        <v>0</v>
      </c>
      <c r="V1641">
        <v>13</v>
      </c>
      <c r="W1641">
        <v>12</v>
      </c>
      <c r="X1641">
        <v>12</v>
      </c>
      <c r="Y1641">
        <v>81</v>
      </c>
      <c r="Z1641">
        <v>13</v>
      </c>
      <c r="AA1641" t="s">
        <v>960</v>
      </c>
      <c r="AB1641" t="s">
        <v>803</v>
      </c>
      <c r="AC1641" t="s">
        <v>942</v>
      </c>
      <c r="AD1641" t="s">
        <v>943</v>
      </c>
    </row>
    <row r="1642" spans="1:30" x14ac:dyDescent="0.25">
      <c r="A1642" t="s">
        <v>1435</v>
      </c>
      <c r="B1642">
        <v>45139</v>
      </c>
      <c r="C1642">
        <v>45140</v>
      </c>
      <c r="D1642" t="s">
        <v>157</v>
      </c>
      <c r="E1642">
        <v>5775</v>
      </c>
      <c r="F1642">
        <v>146</v>
      </c>
      <c r="G1642">
        <v>1</v>
      </c>
      <c r="H1642">
        <v>20</v>
      </c>
      <c r="I1642">
        <v>0</v>
      </c>
      <c r="J1642">
        <v>58</v>
      </c>
      <c r="K1642">
        <v>0</v>
      </c>
      <c r="L1642">
        <v>0</v>
      </c>
      <c r="M1642">
        <v>0</v>
      </c>
      <c r="N1642">
        <v>3</v>
      </c>
      <c r="O1642">
        <v>8</v>
      </c>
      <c r="P1642">
        <v>24</v>
      </c>
      <c r="Q1642">
        <v>0</v>
      </c>
      <c r="R1642">
        <v>5</v>
      </c>
      <c r="S1642">
        <v>23</v>
      </c>
      <c r="T1642">
        <v>3</v>
      </c>
      <c r="U1642">
        <v>0</v>
      </c>
      <c r="V1642">
        <v>9</v>
      </c>
      <c r="W1642">
        <v>10</v>
      </c>
      <c r="X1642">
        <v>9</v>
      </c>
      <c r="Y1642">
        <v>24</v>
      </c>
      <c r="Z1642">
        <v>11</v>
      </c>
      <c r="AA1642" t="s">
        <v>158</v>
      </c>
      <c r="AB1642" t="s">
        <v>16</v>
      </c>
      <c r="AC1642" t="s">
        <v>127</v>
      </c>
      <c r="AD1642" t="s">
        <v>128</v>
      </c>
    </row>
    <row r="1643" spans="1:30" x14ac:dyDescent="0.25">
      <c r="A1643" t="s">
        <v>1435</v>
      </c>
      <c r="B1643">
        <v>45139</v>
      </c>
      <c r="C1643">
        <v>45140</v>
      </c>
      <c r="D1643" t="s">
        <v>826</v>
      </c>
      <c r="E1643">
        <v>6269</v>
      </c>
      <c r="F1643">
        <v>206</v>
      </c>
      <c r="G1643">
        <v>103</v>
      </c>
      <c r="H1643">
        <v>113</v>
      </c>
      <c r="I1643">
        <v>0</v>
      </c>
      <c r="J1643">
        <v>17</v>
      </c>
      <c r="K1643">
        <v>0</v>
      </c>
      <c r="L1643">
        <v>0</v>
      </c>
      <c r="M1643">
        <v>2</v>
      </c>
      <c r="N1643">
        <v>2</v>
      </c>
      <c r="O1643">
        <v>106</v>
      </c>
      <c r="P1643">
        <v>116</v>
      </c>
      <c r="Q1643">
        <v>0</v>
      </c>
      <c r="R1643">
        <v>106</v>
      </c>
      <c r="S1643">
        <v>198</v>
      </c>
      <c r="T1643">
        <v>1</v>
      </c>
      <c r="U1643">
        <v>0</v>
      </c>
      <c r="V1643">
        <v>2</v>
      </c>
      <c r="W1643">
        <v>4</v>
      </c>
      <c r="X1643">
        <v>4</v>
      </c>
      <c r="Y1643">
        <v>205</v>
      </c>
      <c r="Z1643">
        <v>4</v>
      </c>
      <c r="AA1643" t="s">
        <v>827</v>
      </c>
      <c r="AB1643" t="s">
        <v>803</v>
      </c>
      <c r="AC1643" t="s">
        <v>805</v>
      </c>
      <c r="AD1643" t="s">
        <v>806</v>
      </c>
    </row>
    <row r="1644" spans="1:30" x14ac:dyDescent="0.25">
      <c r="A1644" t="s">
        <v>1435</v>
      </c>
      <c r="B1644">
        <v>45139</v>
      </c>
      <c r="C1644">
        <v>45140</v>
      </c>
      <c r="D1644" t="s">
        <v>887</v>
      </c>
      <c r="E1644">
        <v>6569</v>
      </c>
      <c r="F1644">
        <v>289</v>
      </c>
      <c r="G1644">
        <v>55</v>
      </c>
      <c r="H1644">
        <v>100</v>
      </c>
      <c r="I1644">
        <v>26</v>
      </c>
      <c r="J1644">
        <v>82</v>
      </c>
      <c r="K1644">
        <v>20</v>
      </c>
      <c r="L1644">
        <v>4</v>
      </c>
      <c r="M1644">
        <v>25</v>
      </c>
      <c r="N1644">
        <v>39</v>
      </c>
      <c r="O1644">
        <v>107</v>
      </c>
      <c r="P1644">
        <v>145</v>
      </c>
      <c r="Q1644">
        <v>4</v>
      </c>
      <c r="R1644">
        <v>63</v>
      </c>
      <c r="S1644">
        <v>146</v>
      </c>
      <c r="T1644">
        <v>43</v>
      </c>
      <c r="U1644">
        <v>9</v>
      </c>
      <c r="V1644">
        <v>42</v>
      </c>
      <c r="W1644">
        <v>34</v>
      </c>
      <c r="X1644">
        <v>42</v>
      </c>
      <c r="Y1644">
        <v>147</v>
      </c>
      <c r="Z1644">
        <v>43</v>
      </c>
      <c r="AA1644" t="s">
        <v>888</v>
      </c>
      <c r="AB1644" t="s">
        <v>803</v>
      </c>
      <c r="AC1644" t="s">
        <v>849</v>
      </c>
      <c r="AD1644" t="s">
        <v>850</v>
      </c>
    </row>
    <row r="1645" spans="1:30" x14ac:dyDescent="0.25">
      <c r="A1645" t="s">
        <v>1435</v>
      </c>
      <c r="B1645">
        <v>45139</v>
      </c>
      <c r="C1645">
        <v>45140</v>
      </c>
      <c r="D1645" t="s">
        <v>876</v>
      </c>
      <c r="E1645">
        <v>16069</v>
      </c>
      <c r="F1645">
        <v>569</v>
      </c>
      <c r="G1645">
        <v>0</v>
      </c>
      <c r="H1645">
        <v>153</v>
      </c>
      <c r="I1645">
        <v>1</v>
      </c>
      <c r="J1645">
        <v>123</v>
      </c>
      <c r="K1645">
        <v>0</v>
      </c>
      <c r="L1645">
        <v>0</v>
      </c>
      <c r="M1645">
        <v>0</v>
      </c>
      <c r="N1645">
        <v>0</v>
      </c>
      <c r="O1645">
        <v>56</v>
      </c>
      <c r="P1645">
        <v>166</v>
      </c>
      <c r="Q1645">
        <v>1</v>
      </c>
      <c r="R1645">
        <v>74</v>
      </c>
      <c r="S1645">
        <v>167</v>
      </c>
      <c r="T1645">
        <v>22</v>
      </c>
      <c r="U1645">
        <v>0</v>
      </c>
      <c r="V1645">
        <v>30</v>
      </c>
      <c r="W1645">
        <v>29</v>
      </c>
      <c r="X1645">
        <v>32</v>
      </c>
      <c r="Y1645">
        <v>167</v>
      </c>
      <c r="Z1645">
        <v>32</v>
      </c>
      <c r="AA1645" t="s">
        <v>877</v>
      </c>
      <c r="AB1645" t="s">
        <v>803</v>
      </c>
      <c r="AC1645" t="s">
        <v>1451</v>
      </c>
      <c r="AD1645" t="s">
        <v>1452</v>
      </c>
    </row>
    <row r="1646" spans="1:30" x14ac:dyDescent="0.25">
      <c r="A1646" t="s">
        <v>1435</v>
      </c>
      <c r="B1646">
        <v>45139</v>
      </c>
      <c r="C1646">
        <v>45140</v>
      </c>
      <c r="D1646" t="s">
        <v>462</v>
      </c>
      <c r="E1646">
        <v>3331</v>
      </c>
      <c r="F1646">
        <v>101</v>
      </c>
      <c r="G1646">
        <v>0</v>
      </c>
      <c r="H1646">
        <v>32</v>
      </c>
      <c r="I1646">
        <v>0</v>
      </c>
      <c r="J1646">
        <v>75</v>
      </c>
      <c r="K1646">
        <v>1</v>
      </c>
      <c r="L1646">
        <v>0</v>
      </c>
      <c r="M1646">
        <v>0</v>
      </c>
      <c r="N1646">
        <v>29</v>
      </c>
      <c r="O1646">
        <v>6</v>
      </c>
      <c r="P1646">
        <v>32</v>
      </c>
      <c r="Q1646">
        <v>0</v>
      </c>
      <c r="R1646">
        <v>12</v>
      </c>
      <c r="S1646">
        <v>32</v>
      </c>
      <c r="T1646">
        <v>37</v>
      </c>
      <c r="U1646">
        <v>0</v>
      </c>
      <c r="V1646">
        <v>37</v>
      </c>
      <c r="W1646">
        <v>35</v>
      </c>
      <c r="X1646">
        <v>35</v>
      </c>
      <c r="Y1646">
        <v>32</v>
      </c>
      <c r="Z1646">
        <v>37</v>
      </c>
      <c r="AA1646" t="s">
        <v>463</v>
      </c>
      <c r="AB1646" t="s">
        <v>387</v>
      </c>
      <c r="AC1646" t="s">
        <v>448</v>
      </c>
      <c r="AD1646" t="s">
        <v>449</v>
      </c>
    </row>
    <row r="1647" spans="1:30" x14ac:dyDescent="0.25">
      <c r="A1647" t="s">
        <v>1435</v>
      </c>
      <c r="B1647">
        <v>45139</v>
      </c>
      <c r="C1647">
        <v>45140</v>
      </c>
      <c r="D1647" t="s">
        <v>560</v>
      </c>
      <c r="E1647">
        <v>5451</v>
      </c>
      <c r="F1647">
        <v>252</v>
      </c>
      <c r="G1647">
        <v>8</v>
      </c>
      <c r="H1647">
        <v>138</v>
      </c>
      <c r="I1647">
        <v>0</v>
      </c>
      <c r="J1647">
        <v>83</v>
      </c>
      <c r="K1647">
        <v>24</v>
      </c>
      <c r="L1647">
        <v>5</v>
      </c>
      <c r="M1647">
        <v>18</v>
      </c>
      <c r="N1647">
        <v>30</v>
      </c>
      <c r="O1647">
        <v>16</v>
      </c>
      <c r="P1647">
        <v>138</v>
      </c>
      <c r="Q1647">
        <v>0</v>
      </c>
      <c r="R1647">
        <v>51</v>
      </c>
      <c r="S1647">
        <v>139</v>
      </c>
      <c r="T1647">
        <v>31</v>
      </c>
      <c r="U1647">
        <v>1</v>
      </c>
      <c r="V1647">
        <v>40</v>
      </c>
      <c r="W1647">
        <v>40</v>
      </c>
      <c r="X1647">
        <v>36</v>
      </c>
      <c r="Y1647">
        <v>139</v>
      </c>
      <c r="Z1647">
        <v>40</v>
      </c>
      <c r="AA1647" t="s">
        <v>561</v>
      </c>
      <c r="AB1647" t="s">
        <v>387</v>
      </c>
      <c r="AC1647" t="s">
        <v>508</v>
      </c>
      <c r="AD1647" t="s">
        <v>509</v>
      </c>
    </row>
    <row r="1648" spans="1:30" x14ac:dyDescent="0.25">
      <c r="A1648" t="s">
        <v>1435</v>
      </c>
      <c r="B1648">
        <v>45139</v>
      </c>
      <c r="C1648">
        <v>45140</v>
      </c>
      <c r="D1648" t="s">
        <v>425</v>
      </c>
      <c r="E1648">
        <v>3711</v>
      </c>
      <c r="F1648">
        <v>146</v>
      </c>
      <c r="G1648">
        <v>9</v>
      </c>
      <c r="H1648">
        <v>50</v>
      </c>
      <c r="I1648">
        <v>0</v>
      </c>
      <c r="J1648">
        <v>59</v>
      </c>
      <c r="K1648">
        <v>1</v>
      </c>
      <c r="L1648">
        <v>3</v>
      </c>
      <c r="M1648">
        <v>0</v>
      </c>
      <c r="N1648">
        <v>4</v>
      </c>
      <c r="O1648">
        <v>24</v>
      </c>
      <c r="P1648">
        <v>48</v>
      </c>
      <c r="Q1648">
        <v>1</v>
      </c>
      <c r="R1648">
        <v>27</v>
      </c>
      <c r="S1648">
        <v>50</v>
      </c>
      <c r="T1648">
        <v>6</v>
      </c>
      <c r="U1648">
        <v>0</v>
      </c>
      <c r="V1648">
        <v>12</v>
      </c>
      <c r="W1648">
        <v>12</v>
      </c>
      <c r="X1648">
        <v>12</v>
      </c>
      <c r="Y1648">
        <v>50</v>
      </c>
      <c r="Z1648">
        <v>12</v>
      </c>
      <c r="AA1648" t="s">
        <v>426</v>
      </c>
      <c r="AB1648" t="s">
        <v>387</v>
      </c>
      <c r="AC1648" t="s">
        <v>508</v>
      </c>
      <c r="AD1648" t="s">
        <v>509</v>
      </c>
    </row>
    <row r="1649" spans="1:30" x14ac:dyDescent="0.25">
      <c r="A1649" t="s">
        <v>1435</v>
      </c>
      <c r="B1649">
        <v>45139</v>
      </c>
      <c r="C1649">
        <v>45140</v>
      </c>
      <c r="D1649" t="s">
        <v>152</v>
      </c>
      <c r="E1649">
        <v>4159</v>
      </c>
      <c r="F1649">
        <v>99</v>
      </c>
      <c r="G1649">
        <v>0</v>
      </c>
      <c r="H1649">
        <v>64</v>
      </c>
      <c r="I1649">
        <v>0</v>
      </c>
      <c r="J1649">
        <v>28</v>
      </c>
      <c r="K1649">
        <v>3</v>
      </c>
      <c r="L1649">
        <v>0</v>
      </c>
      <c r="M1649">
        <v>0</v>
      </c>
      <c r="N1649">
        <v>18</v>
      </c>
      <c r="O1649">
        <v>18</v>
      </c>
      <c r="P1649">
        <v>64</v>
      </c>
      <c r="Q1649">
        <v>0</v>
      </c>
      <c r="R1649">
        <v>35</v>
      </c>
      <c r="S1649">
        <v>64</v>
      </c>
      <c r="T1649">
        <v>19</v>
      </c>
      <c r="U1649">
        <v>0</v>
      </c>
      <c r="V1649">
        <v>18</v>
      </c>
      <c r="W1649">
        <v>15</v>
      </c>
      <c r="X1649">
        <v>19</v>
      </c>
      <c r="Y1649">
        <v>64</v>
      </c>
      <c r="Z1649">
        <v>19</v>
      </c>
      <c r="AA1649" t="s">
        <v>153</v>
      </c>
      <c r="AB1649" t="s">
        <v>16</v>
      </c>
      <c r="AC1649" t="s">
        <v>127</v>
      </c>
      <c r="AD1649" t="s">
        <v>128</v>
      </c>
    </row>
    <row r="1650" spans="1:30" x14ac:dyDescent="0.25">
      <c r="A1650" t="s">
        <v>1435</v>
      </c>
      <c r="B1650">
        <v>45139</v>
      </c>
      <c r="C1650">
        <v>45140</v>
      </c>
      <c r="D1650" t="s">
        <v>395</v>
      </c>
      <c r="E1650">
        <v>4116</v>
      </c>
      <c r="F1650">
        <v>108</v>
      </c>
      <c r="G1650">
        <v>14</v>
      </c>
      <c r="H1650">
        <v>18</v>
      </c>
      <c r="I1650">
        <v>0</v>
      </c>
      <c r="J1650">
        <v>49</v>
      </c>
      <c r="K1650">
        <v>0</v>
      </c>
      <c r="L1650">
        <v>3</v>
      </c>
      <c r="M1650">
        <v>2</v>
      </c>
      <c r="N1650">
        <v>3</v>
      </c>
      <c r="O1650">
        <v>16</v>
      </c>
      <c r="P1650">
        <v>18</v>
      </c>
      <c r="Q1650">
        <v>2</v>
      </c>
      <c r="R1650">
        <v>2</v>
      </c>
      <c r="S1650">
        <v>18</v>
      </c>
      <c r="T1650">
        <v>3</v>
      </c>
      <c r="U1650">
        <v>0</v>
      </c>
      <c r="V1650">
        <v>3</v>
      </c>
      <c r="W1650">
        <v>2</v>
      </c>
      <c r="X1650">
        <v>3</v>
      </c>
      <c r="Y1650">
        <v>18</v>
      </c>
      <c r="Z1650">
        <v>3</v>
      </c>
      <c r="AA1650" t="s">
        <v>396</v>
      </c>
      <c r="AB1650" t="s">
        <v>387</v>
      </c>
      <c r="AC1650" t="s">
        <v>389</v>
      </c>
      <c r="AD1650" t="s">
        <v>390</v>
      </c>
    </row>
    <row r="1651" spans="1:30" x14ac:dyDescent="0.25">
      <c r="A1651" t="s">
        <v>1435</v>
      </c>
      <c r="B1651">
        <v>45139</v>
      </c>
      <c r="C1651">
        <v>45140</v>
      </c>
      <c r="D1651" t="s">
        <v>465</v>
      </c>
      <c r="E1651">
        <v>3899</v>
      </c>
      <c r="F1651">
        <v>185</v>
      </c>
      <c r="G1651">
        <v>1</v>
      </c>
      <c r="H1651">
        <v>11</v>
      </c>
      <c r="I1651">
        <v>0</v>
      </c>
      <c r="J1651">
        <v>58</v>
      </c>
      <c r="K1651">
        <v>0</v>
      </c>
      <c r="L1651">
        <v>0</v>
      </c>
      <c r="M1651">
        <v>1</v>
      </c>
      <c r="N1651">
        <v>1</v>
      </c>
      <c r="O1651">
        <v>5</v>
      </c>
      <c r="P1651">
        <v>12</v>
      </c>
      <c r="Q1651">
        <v>0</v>
      </c>
      <c r="R1651">
        <v>6</v>
      </c>
      <c r="S1651">
        <v>12</v>
      </c>
      <c r="T1651">
        <v>4</v>
      </c>
      <c r="U1651">
        <v>0</v>
      </c>
      <c r="V1651">
        <v>4</v>
      </c>
      <c r="W1651">
        <v>4</v>
      </c>
      <c r="X1651">
        <v>3</v>
      </c>
      <c r="Y1651">
        <v>12</v>
      </c>
      <c r="Z1651">
        <v>4</v>
      </c>
      <c r="AA1651" t="s">
        <v>1474</v>
      </c>
      <c r="AB1651" t="s">
        <v>387</v>
      </c>
      <c r="AC1651" t="s">
        <v>448</v>
      </c>
      <c r="AD1651" t="s">
        <v>449</v>
      </c>
    </row>
    <row r="1652" spans="1:30" x14ac:dyDescent="0.25">
      <c r="A1652" t="s">
        <v>1435</v>
      </c>
      <c r="B1652">
        <v>45139</v>
      </c>
      <c r="C1652">
        <v>45140</v>
      </c>
      <c r="D1652" t="s">
        <v>178</v>
      </c>
      <c r="E1652">
        <v>7362</v>
      </c>
      <c r="F1652">
        <v>326</v>
      </c>
      <c r="G1652">
        <v>22</v>
      </c>
      <c r="H1652">
        <v>130</v>
      </c>
      <c r="I1652">
        <v>1</v>
      </c>
      <c r="J1652">
        <v>110</v>
      </c>
      <c r="K1652">
        <v>1</v>
      </c>
      <c r="L1652">
        <v>0</v>
      </c>
      <c r="M1652">
        <v>5</v>
      </c>
      <c r="N1652">
        <v>10</v>
      </c>
      <c r="O1652">
        <v>68</v>
      </c>
      <c r="P1652">
        <v>131</v>
      </c>
      <c r="Q1652">
        <v>1</v>
      </c>
      <c r="R1652">
        <v>107</v>
      </c>
      <c r="S1652">
        <v>132</v>
      </c>
      <c r="T1652">
        <v>31</v>
      </c>
      <c r="U1652">
        <v>0</v>
      </c>
      <c r="V1652">
        <v>32</v>
      </c>
      <c r="W1652">
        <v>32</v>
      </c>
      <c r="X1652">
        <v>32</v>
      </c>
      <c r="Y1652">
        <v>134</v>
      </c>
      <c r="Z1652">
        <v>32</v>
      </c>
      <c r="AA1652" t="s">
        <v>179</v>
      </c>
      <c r="AB1652" t="s">
        <v>16</v>
      </c>
      <c r="AC1652" t="s">
        <v>168</v>
      </c>
      <c r="AD1652" t="s">
        <v>1473</v>
      </c>
    </row>
    <row r="1653" spans="1:30" x14ac:dyDescent="0.25">
      <c r="A1653" t="s">
        <v>1435</v>
      </c>
      <c r="B1653">
        <v>45139</v>
      </c>
      <c r="C1653">
        <v>45140</v>
      </c>
      <c r="D1653" t="s">
        <v>893</v>
      </c>
      <c r="E1653">
        <v>13690</v>
      </c>
      <c r="F1653">
        <v>626</v>
      </c>
      <c r="G1653">
        <v>9</v>
      </c>
      <c r="H1653">
        <v>160</v>
      </c>
      <c r="I1653">
        <v>2</v>
      </c>
      <c r="J1653">
        <v>139</v>
      </c>
      <c r="K1653">
        <v>2</v>
      </c>
      <c r="L1653">
        <v>0</v>
      </c>
      <c r="M1653">
        <v>1</v>
      </c>
      <c r="N1653">
        <v>19</v>
      </c>
      <c r="O1653">
        <v>178</v>
      </c>
      <c r="P1653">
        <v>231</v>
      </c>
      <c r="Q1653">
        <v>0</v>
      </c>
      <c r="R1653">
        <v>143</v>
      </c>
      <c r="S1653">
        <v>238</v>
      </c>
      <c r="T1653">
        <v>53</v>
      </c>
      <c r="U1653">
        <v>0</v>
      </c>
      <c r="V1653">
        <v>58</v>
      </c>
      <c r="W1653">
        <v>57</v>
      </c>
      <c r="X1653">
        <v>58</v>
      </c>
      <c r="Y1653">
        <v>238</v>
      </c>
      <c r="Z1653">
        <v>58</v>
      </c>
      <c r="AA1653" t="s">
        <v>894</v>
      </c>
      <c r="AB1653" t="s">
        <v>803</v>
      </c>
      <c r="AC1653" t="s">
        <v>849</v>
      </c>
      <c r="AD1653" t="s">
        <v>850</v>
      </c>
    </row>
    <row r="1654" spans="1:30" x14ac:dyDescent="0.25">
      <c r="A1654" t="s">
        <v>1435</v>
      </c>
      <c r="B1654">
        <v>45139</v>
      </c>
      <c r="C1654">
        <v>45140</v>
      </c>
      <c r="D1654" t="s">
        <v>836</v>
      </c>
      <c r="E1654">
        <v>11753</v>
      </c>
      <c r="F1654">
        <v>362</v>
      </c>
      <c r="G1654">
        <v>0</v>
      </c>
      <c r="H1654">
        <v>48</v>
      </c>
      <c r="I1654">
        <v>0</v>
      </c>
      <c r="J1654">
        <v>38</v>
      </c>
      <c r="K1654">
        <v>0</v>
      </c>
      <c r="L1654">
        <v>0</v>
      </c>
      <c r="M1654">
        <v>0</v>
      </c>
      <c r="N1654">
        <v>1</v>
      </c>
      <c r="O1654">
        <v>38</v>
      </c>
      <c r="P1654">
        <v>47</v>
      </c>
      <c r="Q1654">
        <v>1</v>
      </c>
      <c r="R1654">
        <v>25</v>
      </c>
      <c r="S1654">
        <v>50</v>
      </c>
      <c r="T1654">
        <v>1</v>
      </c>
      <c r="U1654">
        <v>0</v>
      </c>
      <c r="V1654">
        <v>1</v>
      </c>
      <c r="W1654">
        <v>1</v>
      </c>
      <c r="X1654">
        <v>1</v>
      </c>
      <c r="Y1654">
        <v>50</v>
      </c>
      <c r="Z1654">
        <v>1</v>
      </c>
      <c r="AA1654" t="s">
        <v>837</v>
      </c>
      <c r="AB1654" t="s">
        <v>803</v>
      </c>
      <c r="AC1654" t="s">
        <v>805</v>
      </c>
      <c r="AD1654" t="s">
        <v>806</v>
      </c>
    </row>
    <row r="1655" spans="1:30" x14ac:dyDescent="0.25">
      <c r="A1655" t="s">
        <v>1435</v>
      </c>
      <c r="B1655">
        <v>45139</v>
      </c>
      <c r="C1655">
        <v>45140</v>
      </c>
      <c r="D1655" t="s">
        <v>895</v>
      </c>
      <c r="E1655">
        <v>7582</v>
      </c>
      <c r="F1655">
        <v>333</v>
      </c>
      <c r="G1655">
        <v>0</v>
      </c>
      <c r="H1655">
        <v>58</v>
      </c>
      <c r="I1655">
        <v>0</v>
      </c>
      <c r="J1655">
        <v>41</v>
      </c>
      <c r="K1655">
        <v>0</v>
      </c>
      <c r="L1655">
        <v>0</v>
      </c>
      <c r="M1655">
        <v>0</v>
      </c>
      <c r="N1655">
        <v>0</v>
      </c>
      <c r="O1655">
        <v>49</v>
      </c>
      <c r="P1655">
        <v>68</v>
      </c>
      <c r="Q1655">
        <v>1</v>
      </c>
      <c r="R1655">
        <v>45</v>
      </c>
      <c r="S1655">
        <v>68</v>
      </c>
      <c r="T1655">
        <v>9</v>
      </c>
      <c r="U1655">
        <v>0</v>
      </c>
      <c r="V1655">
        <v>8</v>
      </c>
      <c r="W1655">
        <v>6</v>
      </c>
      <c r="X1655">
        <v>9</v>
      </c>
      <c r="Y1655">
        <v>70</v>
      </c>
      <c r="Z1655">
        <v>9</v>
      </c>
      <c r="AA1655" t="s">
        <v>896</v>
      </c>
      <c r="AB1655" t="s">
        <v>803</v>
      </c>
      <c r="AC1655" t="s">
        <v>897</v>
      </c>
      <c r="AD1655" t="s">
        <v>898</v>
      </c>
    </row>
    <row r="1656" spans="1:30" x14ac:dyDescent="0.25">
      <c r="A1656" t="s">
        <v>1435</v>
      </c>
      <c r="B1656">
        <v>45139</v>
      </c>
      <c r="C1656">
        <v>45140</v>
      </c>
      <c r="D1656" t="s">
        <v>60</v>
      </c>
      <c r="E1656">
        <v>4978</v>
      </c>
      <c r="F1656">
        <v>214</v>
      </c>
      <c r="G1656">
        <v>3</v>
      </c>
      <c r="H1656">
        <v>31</v>
      </c>
      <c r="I1656">
        <v>0</v>
      </c>
      <c r="J1656">
        <v>116</v>
      </c>
      <c r="K1656">
        <v>1</v>
      </c>
      <c r="L1656">
        <v>10</v>
      </c>
      <c r="M1656">
        <v>10</v>
      </c>
      <c r="N1656">
        <v>22</v>
      </c>
      <c r="O1656">
        <v>23</v>
      </c>
      <c r="P1656">
        <v>31</v>
      </c>
      <c r="Q1656">
        <v>0</v>
      </c>
      <c r="R1656">
        <v>26</v>
      </c>
      <c r="S1656">
        <v>32</v>
      </c>
      <c r="T1656">
        <v>44</v>
      </c>
      <c r="U1656">
        <v>0</v>
      </c>
      <c r="V1656">
        <v>50</v>
      </c>
      <c r="W1656">
        <v>47</v>
      </c>
      <c r="X1656">
        <v>48</v>
      </c>
      <c r="Y1656">
        <v>32</v>
      </c>
      <c r="Z1656">
        <v>50</v>
      </c>
      <c r="AA1656" t="s">
        <v>61</v>
      </c>
      <c r="AB1656" t="s">
        <v>16</v>
      </c>
      <c r="AC1656" t="s">
        <v>41</v>
      </c>
      <c r="AD1656" t="s">
        <v>42</v>
      </c>
    </row>
    <row r="1657" spans="1:30" x14ac:dyDescent="0.25">
      <c r="A1657" t="s">
        <v>1435</v>
      </c>
      <c r="B1657">
        <v>45139</v>
      </c>
      <c r="C1657">
        <v>45140</v>
      </c>
      <c r="D1657" t="s">
        <v>62</v>
      </c>
      <c r="E1657">
        <v>5730</v>
      </c>
      <c r="F1657">
        <v>159</v>
      </c>
      <c r="G1657">
        <v>0</v>
      </c>
      <c r="H1657">
        <v>18</v>
      </c>
      <c r="I1657">
        <v>0</v>
      </c>
      <c r="J1657">
        <v>69</v>
      </c>
      <c r="K1657">
        <v>0</v>
      </c>
      <c r="L1657">
        <v>0</v>
      </c>
      <c r="M1657">
        <v>0</v>
      </c>
      <c r="N1657">
        <v>11</v>
      </c>
      <c r="O1657">
        <v>5</v>
      </c>
      <c r="P1657">
        <v>18</v>
      </c>
      <c r="Q1657">
        <v>0</v>
      </c>
      <c r="R1657">
        <v>7</v>
      </c>
      <c r="S1657">
        <v>18</v>
      </c>
      <c r="T1657">
        <v>10</v>
      </c>
      <c r="U1657">
        <v>0</v>
      </c>
      <c r="V1657">
        <v>11</v>
      </c>
      <c r="W1657">
        <v>10</v>
      </c>
      <c r="X1657">
        <v>9</v>
      </c>
      <c r="Y1657">
        <v>19</v>
      </c>
      <c r="Z1657">
        <v>11</v>
      </c>
      <c r="AA1657" t="s">
        <v>63</v>
      </c>
      <c r="AB1657" t="s">
        <v>16</v>
      </c>
      <c r="AC1657" t="s">
        <v>41</v>
      </c>
      <c r="AD1657" t="s">
        <v>42</v>
      </c>
    </row>
    <row r="1658" spans="1:30" x14ac:dyDescent="0.25">
      <c r="A1658" t="s">
        <v>1435</v>
      </c>
      <c r="B1658">
        <v>45139</v>
      </c>
      <c r="C1658">
        <v>45140</v>
      </c>
      <c r="D1658" t="s">
        <v>447</v>
      </c>
      <c r="E1658">
        <v>4227</v>
      </c>
      <c r="F1658">
        <v>121</v>
      </c>
      <c r="G1658">
        <v>12</v>
      </c>
      <c r="H1658">
        <v>22</v>
      </c>
      <c r="I1658">
        <v>0</v>
      </c>
      <c r="J1658">
        <v>17</v>
      </c>
      <c r="K1658">
        <v>0</v>
      </c>
      <c r="L1658">
        <v>0</v>
      </c>
      <c r="M1658">
        <v>0</v>
      </c>
      <c r="N1658">
        <v>1</v>
      </c>
      <c r="O1658">
        <v>17</v>
      </c>
      <c r="P1658">
        <v>22</v>
      </c>
      <c r="Q1658">
        <v>0</v>
      </c>
      <c r="R1658">
        <v>12</v>
      </c>
      <c r="S1658">
        <v>23</v>
      </c>
      <c r="T1658">
        <v>0</v>
      </c>
      <c r="U1658">
        <v>0</v>
      </c>
      <c r="V1658">
        <v>1</v>
      </c>
      <c r="W1658">
        <v>1</v>
      </c>
      <c r="X1658">
        <v>1</v>
      </c>
      <c r="Y1658">
        <v>23</v>
      </c>
      <c r="Z1658">
        <v>1</v>
      </c>
      <c r="AA1658" t="s">
        <v>1529</v>
      </c>
      <c r="AB1658" t="s">
        <v>387</v>
      </c>
      <c r="AC1658" t="s">
        <v>448</v>
      </c>
      <c r="AD1658" t="s">
        <v>449</v>
      </c>
    </row>
    <row r="1659" spans="1:30" x14ac:dyDescent="0.25">
      <c r="A1659" t="s">
        <v>1435</v>
      </c>
      <c r="B1659">
        <v>45139</v>
      </c>
      <c r="C1659">
        <v>45140</v>
      </c>
      <c r="D1659" t="s">
        <v>953</v>
      </c>
      <c r="E1659">
        <v>4644</v>
      </c>
      <c r="F1659">
        <v>229</v>
      </c>
      <c r="G1659">
        <v>1</v>
      </c>
      <c r="H1659">
        <v>133</v>
      </c>
      <c r="I1659">
        <v>1</v>
      </c>
      <c r="J1659">
        <v>47</v>
      </c>
      <c r="K1659">
        <v>1</v>
      </c>
      <c r="L1659">
        <v>1</v>
      </c>
      <c r="M1659">
        <v>0</v>
      </c>
      <c r="N1659">
        <v>13</v>
      </c>
      <c r="O1659">
        <v>17</v>
      </c>
      <c r="P1659">
        <v>125</v>
      </c>
      <c r="Q1659">
        <v>0</v>
      </c>
      <c r="R1659">
        <v>65</v>
      </c>
      <c r="S1659">
        <v>137</v>
      </c>
      <c r="T1659">
        <v>19</v>
      </c>
      <c r="U1659">
        <v>0</v>
      </c>
      <c r="V1659">
        <v>20</v>
      </c>
      <c r="W1659">
        <v>19</v>
      </c>
      <c r="X1659">
        <v>20</v>
      </c>
      <c r="Y1659">
        <v>137</v>
      </c>
      <c r="Z1659">
        <v>20</v>
      </c>
      <c r="AA1659" t="s">
        <v>954</v>
      </c>
      <c r="AB1659" t="s">
        <v>803</v>
      </c>
      <c r="AC1659" t="s">
        <v>942</v>
      </c>
      <c r="AD1659" t="s">
        <v>943</v>
      </c>
    </row>
    <row r="1660" spans="1:30" x14ac:dyDescent="0.25">
      <c r="A1660" t="s">
        <v>1435</v>
      </c>
      <c r="B1660">
        <v>45139</v>
      </c>
      <c r="C1660">
        <v>45140</v>
      </c>
      <c r="D1660" t="s">
        <v>919</v>
      </c>
      <c r="E1660">
        <v>8235</v>
      </c>
      <c r="F1660">
        <v>369</v>
      </c>
      <c r="G1660">
        <v>0</v>
      </c>
      <c r="H1660">
        <v>142</v>
      </c>
      <c r="I1660">
        <v>0</v>
      </c>
      <c r="J1660">
        <v>59</v>
      </c>
      <c r="K1660">
        <v>1</v>
      </c>
      <c r="L1660">
        <v>0</v>
      </c>
      <c r="M1660">
        <v>0</v>
      </c>
      <c r="N1660">
        <v>7</v>
      </c>
      <c r="O1660">
        <v>104</v>
      </c>
      <c r="P1660">
        <v>143</v>
      </c>
      <c r="Q1660">
        <v>0</v>
      </c>
      <c r="R1660">
        <v>80</v>
      </c>
      <c r="S1660">
        <v>143</v>
      </c>
      <c r="T1660">
        <v>7</v>
      </c>
      <c r="U1660">
        <v>0</v>
      </c>
      <c r="V1660">
        <v>8</v>
      </c>
      <c r="W1660">
        <v>7</v>
      </c>
      <c r="X1660">
        <v>7</v>
      </c>
      <c r="Y1660">
        <v>143</v>
      </c>
      <c r="Z1660">
        <v>8</v>
      </c>
      <c r="AA1660" t="s">
        <v>920</v>
      </c>
      <c r="AB1660" t="s">
        <v>803</v>
      </c>
      <c r="AC1660" t="s">
        <v>897</v>
      </c>
      <c r="AD1660" t="s">
        <v>898</v>
      </c>
    </row>
    <row r="1661" spans="1:30" x14ac:dyDescent="0.25">
      <c r="A1661" t="s">
        <v>1435</v>
      </c>
      <c r="B1661">
        <v>45139</v>
      </c>
      <c r="C1661">
        <v>45140</v>
      </c>
      <c r="D1661" t="s">
        <v>473</v>
      </c>
      <c r="E1661">
        <v>4815</v>
      </c>
      <c r="F1661">
        <v>211</v>
      </c>
      <c r="G1661">
        <v>1</v>
      </c>
      <c r="H1661">
        <v>83</v>
      </c>
      <c r="I1661">
        <v>0</v>
      </c>
      <c r="J1661">
        <v>56</v>
      </c>
      <c r="K1661">
        <v>1</v>
      </c>
      <c r="L1661">
        <v>0</v>
      </c>
      <c r="M1661">
        <v>0</v>
      </c>
      <c r="N1661">
        <v>4</v>
      </c>
      <c r="O1661">
        <v>70</v>
      </c>
      <c r="P1661">
        <v>85</v>
      </c>
      <c r="Q1661">
        <v>0</v>
      </c>
      <c r="R1661">
        <v>34</v>
      </c>
      <c r="S1661">
        <v>86</v>
      </c>
      <c r="T1661">
        <v>13</v>
      </c>
      <c r="U1661">
        <v>0</v>
      </c>
      <c r="V1661">
        <v>19</v>
      </c>
      <c r="W1661">
        <v>17</v>
      </c>
      <c r="X1661">
        <v>17</v>
      </c>
      <c r="Y1661">
        <v>87</v>
      </c>
      <c r="Z1661">
        <v>19</v>
      </c>
      <c r="AA1661" t="s">
        <v>474</v>
      </c>
      <c r="AB1661" t="s">
        <v>387</v>
      </c>
      <c r="AC1661" t="s">
        <v>448</v>
      </c>
      <c r="AD1661" t="s">
        <v>449</v>
      </c>
    </row>
    <row r="1662" spans="1:30" x14ac:dyDescent="0.25">
      <c r="A1662" t="s">
        <v>1435</v>
      </c>
      <c r="B1662">
        <v>45139</v>
      </c>
      <c r="C1662">
        <v>45140</v>
      </c>
      <c r="D1662" t="s">
        <v>816</v>
      </c>
      <c r="E1662">
        <v>5063</v>
      </c>
      <c r="F1662">
        <v>221</v>
      </c>
      <c r="G1662">
        <v>0</v>
      </c>
      <c r="H1662">
        <v>53</v>
      </c>
      <c r="I1662">
        <v>0</v>
      </c>
      <c r="J1662">
        <v>21</v>
      </c>
      <c r="K1662">
        <v>1</v>
      </c>
      <c r="L1662">
        <v>0</v>
      </c>
      <c r="M1662">
        <v>0</v>
      </c>
      <c r="N1662">
        <v>0</v>
      </c>
      <c r="O1662">
        <v>56</v>
      </c>
      <c r="P1662">
        <v>65</v>
      </c>
      <c r="Q1662">
        <v>0</v>
      </c>
      <c r="R1662">
        <v>83</v>
      </c>
      <c r="S1662">
        <v>184</v>
      </c>
      <c r="T1662">
        <v>2</v>
      </c>
      <c r="U1662">
        <v>0</v>
      </c>
      <c r="V1662">
        <v>5</v>
      </c>
      <c r="W1662">
        <v>5</v>
      </c>
      <c r="X1662">
        <v>4</v>
      </c>
      <c r="Y1662">
        <v>199</v>
      </c>
      <c r="Z1662">
        <v>5</v>
      </c>
      <c r="AA1662" t="s">
        <v>817</v>
      </c>
      <c r="AB1662" t="s">
        <v>803</v>
      </c>
      <c r="AC1662" t="s">
        <v>805</v>
      </c>
      <c r="AD1662" t="s">
        <v>806</v>
      </c>
    </row>
    <row r="1663" spans="1:30" x14ac:dyDescent="0.25">
      <c r="A1663" t="s">
        <v>1435</v>
      </c>
      <c r="B1663">
        <v>45139</v>
      </c>
      <c r="C1663">
        <v>45140</v>
      </c>
      <c r="D1663" t="s">
        <v>842</v>
      </c>
      <c r="E1663">
        <v>3808</v>
      </c>
      <c r="F1663">
        <v>186</v>
      </c>
      <c r="G1663">
        <v>1</v>
      </c>
      <c r="H1663">
        <v>2</v>
      </c>
      <c r="I1663">
        <v>0</v>
      </c>
      <c r="J1663">
        <v>17</v>
      </c>
      <c r="K1663">
        <v>0</v>
      </c>
      <c r="L1663">
        <v>0</v>
      </c>
      <c r="M1663">
        <v>0</v>
      </c>
      <c r="N1663">
        <v>0</v>
      </c>
      <c r="O1663">
        <v>0</v>
      </c>
      <c r="P1663">
        <v>1</v>
      </c>
      <c r="Q1663">
        <v>0</v>
      </c>
      <c r="R1663">
        <v>1</v>
      </c>
      <c r="S1663">
        <v>2</v>
      </c>
      <c r="T1663">
        <v>0</v>
      </c>
      <c r="U1663">
        <v>0</v>
      </c>
      <c r="V1663">
        <v>0</v>
      </c>
      <c r="W1663">
        <v>0</v>
      </c>
      <c r="X1663">
        <v>0</v>
      </c>
      <c r="Y1663">
        <v>2</v>
      </c>
      <c r="Z1663">
        <v>0</v>
      </c>
      <c r="AA1663" t="s">
        <v>843</v>
      </c>
      <c r="AB1663" t="s">
        <v>803</v>
      </c>
      <c r="AC1663" t="s">
        <v>805</v>
      </c>
      <c r="AD1663" t="s">
        <v>806</v>
      </c>
    </row>
    <row r="1664" spans="1:30" x14ac:dyDescent="0.25">
      <c r="A1664" t="s">
        <v>1435</v>
      </c>
      <c r="B1664">
        <v>45139</v>
      </c>
      <c r="C1664">
        <v>45140</v>
      </c>
      <c r="D1664" t="s">
        <v>871</v>
      </c>
      <c r="E1664">
        <v>6724</v>
      </c>
      <c r="F1664">
        <v>241</v>
      </c>
      <c r="G1664">
        <v>5</v>
      </c>
      <c r="H1664">
        <v>90</v>
      </c>
      <c r="I1664">
        <v>2</v>
      </c>
      <c r="J1664">
        <v>63</v>
      </c>
      <c r="K1664">
        <v>6</v>
      </c>
      <c r="L1664">
        <v>9</v>
      </c>
      <c r="M1664">
        <v>6</v>
      </c>
      <c r="N1664">
        <v>21</v>
      </c>
      <c r="O1664">
        <v>82</v>
      </c>
      <c r="P1664">
        <v>92</v>
      </c>
      <c r="Q1664">
        <v>1</v>
      </c>
      <c r="R1664">
        <v>53</v>
      </c>
      <c r="S1664">
        <v>94</v>
      </c>
      <c r="T1664">
        <v>24</v>
      </c>
      <c r="U1664">
        <v>0</v>
      </c>
      <c r="V1664">
        <v>27</v>
      </c>
      <c r="W1664">
        <v>24</v>
      </c>
      <c r="X1664">
        <v>27</v>
      </c>
      <c r="Y1664">
        <v>94</v>
      </c>
      <c r="Z1664">
        <v>27</v>
      </c>
      <c r="AA1664" t="s">
        <v>872</v>
      </c>
      <c r="AB1664" t="s">
        <v>803</v>
      </c>
      <c r="AC1664" t="s">
        <v>849</v>
      </c>
      <c r="AD1664" t="s">
        <v>850</v>
      </c>
    </row>
    <row r="1665" spans="1:30" x14ac:dyDescent="0.25">
      <c r="A1665" t="s">
        <v>1435</v>
      </c>
      <c r="B1665">
        <v>45139</v>
      </c>
      <c r="C1665">
        <v>45140</v>
      </c>
      <c r="D1665" t="s">
        <v>821</v>
      </c>
      <c r="E1665">
        <v>6682</v>
      </c>
      <c r="F1665">
        <v>347</v>
      </c>
      <c r="G1665">
        <v>16</v>
      </c>
      <c r="H1665">
        <v>140</v>
      </c>
      <c r="I1665">
        <v>54</v>
      </c>
      <c r="J1665">
        <v>23</v>
      </c>
      <c r="K1665">
        <v>3</v>
      </c>
      <c r="L1665">
        <v>0</v>
      </c>
      <c r="M1665">
        <v>1</v>
      </c>
      <c r="N1665">
        <v>2</v>
      </c>
      <c r="O1665">
        <v>72</v>
      </c>
      <c r="P1665">
        <v>143</v>
      </c>
      <c r="Q1665">
        <v>0</v>
      </c>
      <c r="R1665">
        <v>78</v>
      </c>
      <c r="S1665">
        <v>142</v>
      </c>
      <c r="T1665">
        <v>8</v>
      </c>
      <c r="U1665">
        <v>0</v>
      </c>
      <c r="V1665">
        <v>9</v>
      </c>
      <c r="W1665">
        <v>8</v>
      </c>
      <c r="X1665">
        <v>8</v>
      </c>
      <c r="Y1665">
        <v>143</v>
      </c>
      <c r="Z1665">
        <v>9</v>
      </c>
      <c r="AA1665" t="s">
        <v>822</v>
      </c>
      <c r="AB1665" t="s">
        <v>803</v>
      </c>
      <c r="AC1665" t="s">
        <v>805</v>
      </c>
      <c r="AD1665" t="s">
        <v>806</v>
      </c>
    </row>
    <row r="1666" spans="1:30" x14ac:dyDescent="0.25">
      <c r="A1666" t="s">
        <v>1435</v>
      </c>
      <c r="B1666">
        <v>45139</v>
      </c>
      <c r="C1666">
        <v>45140</v>
      </c>
      <c r="D1666" t="s">
        <v>34</v>
      </c>
      <c r="E1666">
        <v>21088</v>
      </c>
      <c r="F1666">
        <v>437</v>
      </c>
      <c r="G1666">
        <v>7</v>
      </c>
      <c r="H1666">
        <v>226</v>
      </c>
      <c r="I1666">
        <v>0</v>
      </c>
      <c r="J1666">
        <v>95</v>
      </c>
      <c r="K1666">
        <v>0</v>
      </c>
      <c r="L1666">
        <v>0</v>
      </c>
      <c r="M1666">
        <v>1</v>
      </c>
      <c r="N1666">
        <v>14</v>
      </c>
      <c r="O1666">
        <v>180</v>
      </c>
      <c r="P1666">
        <v>236</v>
      </c>
      <c r="Q1666">
        <v>1</v>
      </c>
      <c r="R1666">
        <v>107</v>
      </c>
      <c r="S1666">
        <v>245</v>
      </c>
      <c r="T1666">
        <v>21</v>
      </c>
      <c r="U1666">
        <v>0</v>
      </c>
      <c r="V1666">
        <v>24</v>
      </c>
      <c r="W1666">
        <v>24</v>
      </c>
      <c r="X1666">
        <v>25</v>
      </c>
      <c r="Y1666">
        <v>246</v>
      </c>
      <c r="Z1666">
        <v>27</v>
      </c>
      <c r="AA1666" t="s">
        <v>35</v>
      </c>
      <c r="AB1666" t="s">
        <v>16</v>
      </c>
      <c r="AC1666" t="s">
        <v>18</v>
      </c>
      <c r="AD1666" t="s">
        <v>19</v>
      </c>
    </row>
    <row r="1667" spans="1:30" x14ac:dyDescent="0.25">
      <c r="A1667" t="s">
        <v>1435</v>
      </c>
      <c r="B1667">
        <v>45139</v>
      </c>
      <c r="C1667">
        <v>45140</v>
      </c>
      <c r="D1667" t="s">
        <v>486</v>
      </c>
      <c r="E1667">
        <v>8730</v>
      </c>
      <c r="F1667">
        <v>307</v>
      </c>
      <c r="G1667">
        <v>0</v>
      </c>
      <c r="H1667">
        <v>98</v>
      </c>
      <c r="I1667">
        <v>26</v>
      </c>
      <c r="J1667">
        <v>64</v>
      </c>
      <c r="K1667">
        <v>2</v>
      </c>
      <c r="L1667">
        <v>4</v>
      </c>
      <c r="M1667">
        <v>4</v>
      </c>
      <c r="N1667">
        <v>6</v>
      </c>
      <c r="O1667">
        <v>44</v>
      </c>
      <c r="P1667">
        <v>99</v>
      </c>
      <c r="Q1667">
        <v>0</v>
      </c>
      <c r="R1667">
        <v>33</v>
      </c>
      <c r="S1667">
        <v>98</v>
      </c>
      <c r="T1667">
        <v>23</v>
      </c>
      <c r="U1667">
        <v>0</v>
      </c>
      <c r="V1667">
        <v>24</v>
      </c>
      <c r="W1667">
        <v>23</v>
      </c>
      <c r="X1667">
        <v>23</v>
      </c>
      <c r="Y1667">
        <v>99</v>
      </c>
      <c r="Z1667">
        <v>24</v>
      </c>
      <c r="AA1667" t="s">
        <v>1454</v>
      </c>
      <c r="AB1667" t="s">
        <v>387</v>
      </c>
      <c r="AC1667" t="s">
        <v>448</v>
      </c>
      <c r="AD1667" t="s">
        <v>449</v>
      </c>
    </row>
    <row r="1668" spans="1:30" x14ac:dyDescent="0.25">
      <c r="A1668" t="s">
        <v>1435</v>
      </c>
      <c r="B1668">
        <v>45139</v>
      </c>
      <c r="C1668">
        <v>45140</v>
      </c>
      <c r="D1668" t="s">
        <v>1008</v>
      </c>
      <c r="E1668">
        <v>31044</v>
      </c>
      <c r="F1668">
        <v>649</v>
      </c>
      <c r="G1668">
        <v>0</v>
      </c>
      <c r="H1668">
        <v>164</v>
      </c>
      <c r="I1668">
        <v>0</v>
      </c>
      <c r="J1668">
        <v>102</v>
      </c>
      <c r="K1668">
        <v>6</v>
      </c>
      <c r="L1668">
        <v>43</v>
      </c>
      <c r="M1668">
        <v>0</v>
      </c>
      <c r="N1668">
        <v>40</v>
      </c>
      <c r="O1668">
        <v>143</v>
      </c>
      <c r="P1668">
        <v>166</v>
      </c>
      <c r="Q1668">
        <v>31</v>
      </c>
      <c r="R1668">
        <v>48</v>
      </c>
      <c r="S1668">
        <v>167</v>
      </c>
      <c r="T1668">
        <v>50</v>
      </c>
      <c r="U1668">
        <v>3</v>
      </c>
      <c r="V1668">
        <v>52</v>
      </c>
      <c r="W1668">
        <v>42</v>
      </c>
      <c r="X1668">
        <v>51</v>
      </c>
      <c r="Y1668">
        <v>168</v>
      </c>
      <c r="Z1668">
        <v>55</v>
      </c>
      <c r="AA1668" t="s">
        <v>1009</v>
      </c>
      <c r="AB1668" t="s">
        <v>803</v>
      </c>
      <c r="AC1668" t="s">
        <v>998</v>
      </c>
      <c r="AD1668" t="s">
        <v>999</v>
      </c>
    </row>
    <row r="1669" spans="1:30" x14ac:dyDescent="0.25">
      <c r="A1669" t="s">
        <v>1435</v>
      </c>
      <c r="B1669">
        <v>45139</v>
      </c>
      <c r="C1669">
        <v>45140</v>
      </c>
      <c r="D1669" t="s">
        <v>83</v>
      </c>
      <c r="E1669">
        <v>2393</v>
      </c>
      <c r="F1669">
        <v>47</v>
      </c>
      <c r="G1669">
        <v>0</v>
      </c>
      <c r="H1669">
        <v>25</v>
      </c>
      <c r="I1669">
        <v>0</v>
      </c>
      <c r="J1669">
        <v>7</v>
      </c>
      <c r="K1669">
        <v>0</v>
      </c>
      <c r="L1669">
        <v>0</v>
      </c>
      <c r="M1669">
        <v>0</v>
      </c>
      <c r="N1669">
        <v>2</v>
      </c>
      <c r="O1669">
        <v>1</v>
      </c>
      <c r="P1669">
        <v>25</v>
      </c>
      <c r="Q1669">
        <v>0</v>
      </c>
      <c r="R1669">
        <v>10</v>
      </c>
      <c r="S1669">
        <v>25</v>
      </c>
      <c r="T1669">
        <v>3</v>
      </c>
      <c r="U1669">
        <v>0</v>
      </c>
      <c r="V1669">
        <v>4</v>
      </c>
      <c r="W1669">
        <v>2</v>
      </c>
      <c r="X1669">
        <v>3</v>
      </c>
      <c r="Y1669">
        <v>25</v>
      </c>
      <c r="Z1669">
        <v>4</v>
      </c>
      <c r="AA1669" t="s">
        <v>84</v>
      </c>
      <c r="AB1669" t="s">
        <v>16</v>
      </c>
      <c r="AC1669" t="s">
        <v>69</v>
      </c>
      <c r="AD1669" t="s">
        <v>1583</v>
      </c>
    </row>
    <row r="1670" spans="1:30" x14ac:dyDescent="0.25">
      <c r="A1670" t="s">
        <v>1435</v>
      </c>
      <c r="B1670">
        <v>45139</v>
      </c>
      <c r="C1670">
        <v>45140</v>
      </c>
      <c r="D1670" t="s">
        <v>29</v>
      </c>
      <c r="E1670">
        <v>7971</v>
      </c>
      <c r="F1670">
        <v>249</v>
      </c>
      <c r="G1670">
        <v>11</v>
      </c>
      <c r="H1670">
        <v>82</v>
      </c>
      <c r="I1670">
        <v>0</v>
      </c>
      <c r="J1670">
        <v>75</v>
      </c>
      <c r="K1670">
        <v>5</v>
      </c>
      <c r="L1670">
        <v>1</v>
      </c>
      <c r="M1670">
        <v>3</v>
      </c>
      <c r="N1670">
        <v>12</v>
      </c>
      <c r="O1670">
        <v>43</v>
      </c>
      <c r="P1670">
        <v>83</v>
      </c>
      <c r="Q1670">
        <v>2</v>
      </c>
      <c r="R1670">
        <v>30</v>
      </c>
      <c r="S1670">
        <v>92</v>
      </c>
      <c r="T1670">
        <v>18</v>
      </c>
      <c r="U1670">
        <v>0</v>
      </c>
      <c r="V1670">
        <v>21</v>
      </c>
      <c r="W1670">
        <v>16</v>
      </c>
      <c r="X1670">
        <v>21</v>
      </c>
      <c r="Y1670">
        <v>94</v>
      </c>
      <c r="Z1670">
        <v>21</v>
      </c>
      <c r="AA1670" t="s">
        <v>30</v>
      </c>
      <c r="AB1670" t="s">
        <v>16</v>
      </c>
      <c r="AC1670" t="s">
        <v>18</v>
      </c>
      <c r="AD1670" t="s">
        <v>19</v>
      </c>
    </row>
    <row r="1671" spans="1:30" x14ac:dyDescent="0.25">
      <c r="A1671" t="s">
        <v>1435</v>
      </c>
      <c r="B1671">
        <v>45139</v>
      </c>
      <c r="C1671">
        <v>45140</v>
      </c>
      <c r="D1671" t="s">
        <v>162</v>
      </c>
      <c r="E1671">
        <v>6677</v>
      </c>
      <c r="F1671">
        <v>238</v>
      </c>
      <c r="G1671">
        <v>23</v>
      </c>
      <c r="H1671">
        <v>75</v>
      </c>
      <c r="I1671">
        <v>0</v>
      </c>
      <c r="J1671">
        <v>77</v>
      </c>
      <c r="K1671">
        <v>2</v>
      </c>
      <c r="L1671">
        <v>0</v>
      </c>
      <c r="M1671">
        <v>1</v>
      </c>
      <c r="N1671">
        <v>6</v>
      </c>
      <c r="O1671">
        <v>45</v>
      </c>
      <c r="P1671">
        <v>82</v>
      </c>
      <c r="Q1671">
        <v>0</v>
      </c>
      <c r="R1671">
        <v>43</v>
      </c>
      <c r="S1671">
        <v>82</v>
      </c>
      <c r="T1671">
        <v>14</v>
      </c>
      <c r="U1671">
        <v>0</v>
      </c>
      <c r="V1671">
        <v>18</v>
      </c>
      <c r="W1671">
        <v>18</v>
      </c>
      <c r="X1671">
        <v>17</v>
      </c>
      <c r="Y1671">
        <v>82</v>
      </c>
      <c r="Z1671">
        <v>18</v>
      </c>
      <c r="AA1671" t="s">
        <v>1584</v>
      </c>
      <c r="AB1671" t="s">
        <v>16</v>
      </c>
      <c r="AC1671" t="s">
        <v>127</v>
      </c>
      <c r="AD1671" t="s">
        <v>128</v>
      </c>
    </row>
    <row r="1672" spans="1:30" x14ac:dyDescent="0.25">
      <c r="A1672" t="s">
        <v>1435</v>
      </c>
      <c r="B1672">
        <v>45139</v>
      </c>
      <c r="C1672">
        <v>45140</v>
      </c>
      <c r="D1672" t="s">
        <v>831</v>
      </c>
      <c r="E1672">
        <v>5555</v>
      </c>
      <c r="F1672">
        <v>278</v>
      </c>
      <c r="G1672">
        <v>96</v>
      </c>
      <c r="H1672">
        <v>105</v>
      </c>
      <c r="I1672">
        <v>0</v>
      </c>
      <c r="J1672">
        <v>33</v>
      </c>
      <c r="K1672">
        <v>4</v>
      </c>
      <c r="L1672">
        <v>4</v>
      </c>
      <c r="M1672">
        <v>13</v>
      </c>
      <c r="N1672">
        <v>11</v>
      </c>
      <c r="O1672">
        <v>98</v>
      </c>
      <c r="P1672">
        <v>106</v>
      </c>
      <c r="Q1672">
        <v>0</v>
      </c>
      <c r="R1672">
        <v>60</v>
      </c>
      <c r="S1672">
        <v>108</v>
      </c>
      <c r="T1672">
        <v>14</v>
      </c>
      <c r="U1672">
        <v>0</v>
      </c>
      <c r="V1672">
        <v>15</v>
      </c>
      <c r="W1672">
        <v>14</v>
      </c>
      <c r="X1672">
        <v>14</v>
      </c>
      <c r="Y1672">
        <v>108</v>
      </c>
      <c r="Z1672">
        <v>15</v>
      </c>
      <c r="AA1672" t="s">
        <v>832</v>
      </c>
      <c r="AB1672" t="s">
        <v>803</v>
      </c>
      <c r="AC1672" t="s">
        <v>805</v>
      </c>
      <c r="AD1672" t="s">
        <v>806</v>
      </c>
    </row>
    <row r="1673" spans="1:30" x14ac:dyDescent="0.25">
      <c r="A1673" t="s">
        <v>1435</v>
      </c>
      <c r="B1673">
        <v>45139</v>
      </c>
      <c r="C1673">
        <v>45140</v>
      </c>
      <c r="D1673" t="s">
        <v>908</v>
      </c>
      <c r="E1673">
        <v>7538</v>
      </c>
      <c r="F1673">
        <v>207</v>
      </c>
      <c r="G1673">
        <v>3</v>
      </c>
      <c r="H1673">
        <v>74</v>
      </c>
      <c r="I1673">
        <v>0</v>
      </c>
      <c r="J1673">
        <v>41</v>
      </c>
      <c r="K1673">
        <v>1</v>
      </c>
      <c r="L1673">
        <v>0</v>
      </c>
      <c r="M1673">
        <v>0</v>
      </c>
      <c r="N1673">
        <v>6</v>
      </c>
      <c r="O1673">
        <v>44</v>
      </c>
      <c r="P1673">
        <v>76</v>
      </c>
      <c r="Q1673">
        <v>0</v>
      </c>
      <c r="R1673">
        <v>47</v>
      </c>
      <c r="S1673">
        <v>75</v>
      </c>
      <c r="T1673">
        <v>5</v>
      </c>
      <c r="U1673">
        <v>0</v>
      </c>
      <c r="V1673">
        <v>7</v>
      </c>
      <c r="W1673">
        <v>6</v>
      </c>
      <c r="X1673">
        <v>5</v>
      </c>
      <c r="Y1673">
        <v>78</v>
      </c>
      <c r="Z1673">
        <v>7</v>
      </c>
      <c r="AA1673" t="s">
        <v>909</v>
      </c>
      <c r="AB1673" t="s">
        <v>803</v>
      </c>
      <c r="AC1673" t="s">
        <v>897</v>
      </c>
      <c r="AD1673" t="s">
        <v>898</v>
      </c>
    </row>
    <row r="1674" spans="1:30" x14ac:dyDescent="0.25">
      <c r="A1674" t="s">
        <v>1435</v>
      </c>
      <c r="B1674">
        <v>45139</v>
      </c>
      <c r="C1674">
        <v>45140</v>
      </c>
      <c r="D1674" t="s">
        <v>859</v>
      </c>
      <c r="E1674">
        <v>3292</v>
      </c>
      <c r="F1674">
        <v>153</v>
      </c>
      <c r="G1674">
        <v>2</v>
      </c>
      <c r="H1674">
        <v>19</v>
      </c>
      <c r="I1674">
        <v>0</v>
      </c>
      <c r="J1674">
        <v>24</v>
      </c>
      <c r="K1674">
        <v>1</v>
      </c>
      <c r="L1674">
        <v>0</v>
      </c>
      <c r="M1674">
        <v>0</v>
      </c>
      <c r="N1674">
        <v>2</v>
      </c>
      <c r="O1674">
        <v>7</v>
      </c>
      <c r="P1674">
        <v>21</v>
      </c>
      <c r="Q1674">
        <v>0</v>
      </c>
      <c r="R1674">
        <v>14</v>
      </c>
      <c r="S1674">
        <v>23</v>
      </c>
      <c r="T1674">
        <v>2</v>
      </c>
      <c r="U1674">
        <v>0</v>
      </c>
      <c r="V1674">
        <v>3</v>
      </c>
      <c r="W1674">
        <v>3</v>
      </c>
      <c r="X1674">
        <v>3</v>
      </c>
      <c r="Y1674">
        <v>23</v>
      </c>
      <c r="Z1674">
        <v>3</v>
      </c>
      <c r="AA1674" t="s">
        <v>860</v>
      </c>
      <c r="AB1674" t="s">
        <v>803</v>
      </c>
      <c r="AC1674" t="s">
        <v>849</v>
      </c>
      <c r="AD1674" t="s">
        <v>850</v>
      </c>
    </row>
    <row r="1675" spans="1:30" x14ac:dyDescent="0.25">
      <c r="A1675" t="s">
        <v>1435</v>
      </c>
      <c r="B1675">
        <v>45139</v>
      </c>
      <c r="C1675">
        <v>45140</v>
      </c>
      <c r="D1675" t="s">
        <v>865</v>
      </c>
      <c r="E1675">
        <v>3143</v>
      </c>
      <c r="F1675">
        <v>127</v>
      </c>
      <c r="G1675">
        <v>0</v>
      </c>
      <c r="H1675">
        <v>18</v>
      </c>
      <c r="I1675">
        <v>0</v>
      </c>
      <c r="J1675">
        <v>18</v>
      </c>
      <c r="K1675">
        <v>1</v>
      </c>
      <c r="L1675">
        <v>0</v>
      </c>
      <c r="M1675">
        <v>0</v>
      </c>
      <c r="N1675">
        <v>3</v>
      </c>
      <c r="O1675">
        <v>12</v>
      </c>
      <c r="P1675">
        <v>20</v>
      </c>
      <c r="Q1675">
        <v>0</v>
      </c>
      <c r="R1675">
        <v>7</v>
      </c>
      <c r="S1675">
        <v>20</v>
      </c>
      <c r="T1675">
        <v>3</v>
      </c>
      <c r="U1675">
        <v>0</v>
      </c>
      <c r="V1675">
        <v>3</v>
      </c>
      <c r="W1675">
        <v>3</v>
      </c>
      <c r="X1675">
        <v>3</v>
      </c>
      <c r="Y1675">
        <v>20</v>
      </c>
      <c r="Z1675">
        <v>3</v>
      </c>
      <c r="AA1675" t="s">
        <v>866</v>
      </c>
      <c r="AB1675" t="s">
        <v>803</v>
      </c>
      <c r="AC1675" t="s">
        <v>849</v>
      </c>
      <c r="AD1675" t="s">
        <v>850</v>
      </c>
    </row>
    <row r="1676" spans="1:30" x14ac:dyDescent="0.25">
      <c r="A1676" t="s">
        <v>1435</v>
      </c>
      <c r="B1676">
        <v>45139</v>
      </c>
      <c r="C1676">
        <v>45140</v>
      </c>
      <c r="D1676" t="s">
        <v>847</v>
      </c>
      <c r="E1676">
        <v>6556</v>
      </c>
      <c r="F1676">
        <v>258</v>
      </c>
      <c r="G1676">
        <v>15</v>
      </c>
      <c r="H1676">
        <v>55</v>
      </c>
      <c r="I1676">
        <v>0</v>
      </c>
      <c r="J1676">
        <v>32</v>
      </c>
      <c r="K1676">
        <v>0</v>
      </c>
      <c r="L1676">
        <v>2</v>
      </c>
      <c r="M1676">
        <v>2</v>
      </c>
      <c r="N1676">
        <v>5</v>
      </c>
      <c r="O1676">
        <v>43</v>
      </c>
      <c r="P1676">
        <v>61</v>
      </c>
      <c r="Q1676">
        <v>0</v>
      </c>
      <c r="R1676">
        <v>36</v>
      </c>
      <c r="S1676">
        <v>61</v>
      </c>
      <c r="T1676">
        <v>8</v>
      </c>
      <c r="U1676">
        <v>0</v>
      </c>
      <c r="V1676">
        <v>9</v>
      </c>
      <c r="W1676">
        <v>9</v>
      </c>
      <c r="X1676">
        <v>9</v>
      </c>
      <c r="Y1676">
        <v>61</v>
      </c>
      <c r="Z1676">
        <v>9</v>
      </c>
      <c r="AA1676" t="s">
        <v>848</v>
      </c>
      <c r="AB1676" t="s">
        <v>803</v>
      </c>
      <c r="AC1676" t="s">
        <v>849</v>
      </c>
      <c r="AD1676" t="s">
        <v>850</v>
      </c>
    </row>
    <row r="1677" spans="1:30" x14ac:dyDescent="0.25">
      <c r="A1677" t="s">
        <v>1435</v>
      </c>
      <c r="B1677">
        <v>45139</v>
      </c>
      <c r="C1677">
        <v>45140</v>
      </c>
      <c r="D1677" t="s">
        <v>854</v>
      </c>
      <c r="E1677">
        <v>6835</v>
      </c>
      <c r="F1677">
        <v>297</v>
      </c>
      <c r="G1677">
        <v>16</v>
      </c>
      <c r="H1677">
        <v>71</v>
      </c>
      <c r="I1677">
        <v>0</v>
      </c>
      <c r="J1677">
        <v>34</v>
      </c>
      <c r="K1677">
        <v>0</v>
      </c>
      <c r="L1677">
        <v>0</v>
      </c>
      <c r="M1677">
        <v>1</v>
      </c>
      <c r="N1677">
        <v>2</v>
      </c>
      <c r="O1677">
        <v>54</v>
      </c>
      <c r="P1677">
        <v>72</v>
      </c>
      <c r="Q1677">
        <v>0</v>
      </c>
      <c r="R1677">
        <v>45</v>
      </c>
      <c r="S1677">
        <v>77</v>
      </c>
      <c r="T1677">
        <v>2</v>
      </c>
      <c r="U1677">
        <v>0</v>
      </c>
      <c r="V1677">
        <v>2</v>
      </c>
      <c r="W1677">
        <v>3</v>
      </c>
      <c r="X1677">
        <v>3</v>
      </c>
      <c r="Y1677">
        <v>77</v>
      </c>
      <c r="Z1677">
        <v>3</v>
      </c>
      <c r="AA1677" t="s">
        <v>855</v>
      </c>
      <c r="AB1677" t="s">
        <v>803</v>
      </c>
      <c r="AC1677" t="s">
        <v>849</v>
      </c>
      <c r="AD1677" t="s">
        <v>850</v>
      </c>
    </row>
    <row r="1678" spans="1:30" x14ac:dyDescent="0.25">
      <c r="A1678" t="s">
        <v>1435</v>
      </c>
      <c r="B1678">
        <v>45139</v>
      </c>
      <c r="C1678">
        <v>45140</v>
      </c>
      <c r="D1678" t="s">
        <v>881</v>
      </c>
      <c r="E1678">
        <v>3496</v>
      </c>
      <c r="F1678">
        <v>113</v>
      </c>
      <c r="G1678">
        <v>0</v>
      </c>
      <c r="H1678">
        <v>10</v>
      </c>
      <c r="I1678">
        <v>0</v>
      </c>
      <c r="J1678">
        <v>28</v>
      </c>
      <c r="K1678">
        <v>1</v>
      </c>
      <c r="L1678">
        <v>0</v>
      </c>
      <c r="M1678">
        <v>0</v>
      </c>
      <c r="N1678">
        <v>2</v>
      </c>
      <c r="O1678">
        <v>6</v>
      </c>
      <c r="P1678">
        <v>10</v>
      </c>
      <c r="Q1678">
        <v>0</v>
      </c>
      <c r="R1678">
        <v>4</v>
      </c>
      <c r="S1678">
        <v>11</v>
      </c>
      <c r="T1678">
        <v>1</v>
      </c>
      <c r="U1678">
        <v>0</v>
      </c>
      <c r="V1678">
        <v>2</v>
      </c>
      <c r="W1678">
        <v>2</v>
      </c>
      <c r="X1678">
        <v>2</v>
      </c>
      <c r="Y1678">
        <v>11</v>
      </c>
      <c r="Z1678">
        <v>2</v>
      </c>
      <c r="AA1678" t="s">
        <v>882</v>
      </c>
      <c r="AB1678" t="s">
        <v>803</v>
      </c>
      <c r="AC1678" t="s">
        <v>1451</v>
      </c>
      <c r="AD1678" t="s">
        <v>1452</v>
      </c>
    </row>
    <row r="1679" spans="1:30" x14ac:dyDescent="0.25">
      <c r="A1679" t="s">
        <v>1435</v>
      </c>
      <c r="B1679">
        <v>45139</v>
      </c>
      <c r="C1679">
        <v>45140</v>
      </c>
      <c r="D1679" t="s">
        <v>914</v>
      </c>
      <c r="E1679">
        <v>4883</v>
      </c>
      <c r="F1679">
        <v>257</v>
      </c>
      <c r="G1679">
        <v>3</v>
      </c>
      <c r="H1679">
        <v>70</v>
      </c>
      <c r="I1679">
        <v>0</v>
      </c>
      <c r="J1679">
        <v>32</v>
      </c>
      <c r="K1679">
        <v>1</v>
      </c>
      <c r="L1679">
        <v>0</v>
      </c>
      <c r="M1679">
        <v>0</v>
      </c>
      <c r="N1679">
        <v>2</v>
      </c>
      <c r="O1679">
        <v>39</v>
      </c>
      <c r="P1679">
        <v>72</v>
      </c>
      <c r="Q1679">
        <v>0</v>
      </c>
      <c r="R1679">
        <v>27</v>
      </c>
      <c r="S1679">
        <v>70</v>
      </c>
      <c r="T1679">
        <v>2</v>
      </c>
      <c r="U1679">
        <v>0</v>
      </c>
      <c r="V1679">
        <v>3</v>
      </c>
      <c r="W1679">
        <v>3</v>
      </c>
      <c r="X1679">
        <v>3</v>
      </c>
      <c r="Y1679">
        <v>72</v>
      </c>
      <c r="Z1679">
        <v>3</v>
      </c>
      <c r="AA1679" t="s">
        <v>915</v>
      </c>
      <c r="AB1679" t="s">
        <v>803</v>
      </c>
      <c r="AC1679" t="s">
        <v>897</v>
      </c>
      <c r="AD1679" t="s">
        <v>898</v>
      </c>
    </row>
    <row r="1680" spans="1:30" x14ac:dyDescent="0.25">
      <c r="A1680" t="s">
        <v>1435</v>
      </c>
      <c r="B1680">
        <v>45139</v>
      </c>
      <c r="C1680">
        <v>45140</v>
      </c>
      <c r="D1680" t="s">
        <v>978</v>
      </c>
      <c r="E1680">
        <v>5716</v>
      </c>
      <c r="F1680">
        <v>231</v>
      </c>
      <c r="G1680">
        <v>0</v>
      </c>
      <c r="H1680">
        <v>22</v>
      </c>
      <c r="I1680">
        <v>0</v>
      </c>
      <c r="J1680">
        <v>24</v>
      </c>
      <c r="K1680">
        <v>4</v>
      </c>
      <c r="L1680">
        <v>4</v>
      </c>
      <c r="M1680">
        <v>1</v>
      </c>
      <c r="N1680">
        <v>10</v>
      </c>
      <c r="O1680">
        <v>9</v>
      </c>
      <c r="P1680">
        <v>23</v>
      </c>
      <c r="Q1680">
        <v>0</v>
      </c>
      <c r="R1680">
        <v>10</v>
      </c>
      <c r="S1680">
        <v>23</v>
      </c>
      <c r="T1680">
        <v>10</v>
      </c>
      <c r="U1680">
        <v>0</v>
      </c>
      <c r="V1680">
        <v>10</v>
      </c>
      <c r="W1680">
        <v>11</v>
      </c>
      <c r="X1680">
        <v>9</v>
      </c>
      <c r="Y1680">
        <v>23</v>
      </c>
      <c r="Z1680">
        <v>11</v>
      </c>
      <c r="AA1680" t="s">
        <v>979</v>
      </c>
      <c r="AB1680" t="s">
        <v>803</v>
      </c>
      <c r="AC1680" t="s">
        <v>942</v>
      </c>
      <c r="AD1680" t="s">
        <v>943</v>
      </c>
    </row>
    <row r="1681" spans="1:30" x14ac:dyDescent="0.25">
      <c r="A1681" t="s">
        <v>1435</v>
      </c>
      <c r="B1681">
        <v>45139</v>
      </c>
      <c r="C1681">
        <v>45140</v>
      </c>
      <c r="D1681" t="s">
        <v>980</v>
      </c>
      <c r="E1681">
        <v>11010</v>
      </c>
      <c r="F1681">
        <v>585</v>
      </c>
      <c r="G1681">
        <v>0</v>
      </c>
      <c r="H1681">
        <v>242</v>
      </c>
      <c r="I1681">
        <v>0</v>
      </c>
      <c r="J1681">
        <v>97</v>
      </c>
      <c r="K1681">
        <v>0</v>
      </c>
      <c r="L1681">
        <v>0</v>
      </c>
      <c r="M1681">
        <v>0</v>
      </c>
      <c r="N1681">
        <v>1</v>
      </c>
      <c r="O1681">
        <v>178</v>
      </c>
      <c r="P1681">
        <v>243</v>
      </c>
      <c r="Q1681">
        <v>0</v>
      </c>
      <c r="R1681">
        <v>110</v>
      </c>
      <c r="S1681">
        <v>238</v>
      </c>
      <c r="T1681">
        <v>7</v>
      </c>
      <c r="U1681">
        <v>0</v>
      </c>
      <c r="V1681">
        <v>13</v>
      </c>
      <c r="W1681">
        <v>14</v>
      </c>
      <c r="X1681">
        <v>13</v>
      </c>
      <c r="Y1681">
        <v>246</v>
      </c>
      <c r="Z1681">
        <v>14</v>
      </c>
      <c r="AA1681" t="s">
        <v>981</v>
      </c>
      <c r="AB1681" t="s">
        <v>803</v>
      </c>
      <c r="AC1681" t="s">
        <v>942</v>
      </c>
      <c r="AD1681" t="s">
        <v>943</v>
      </c>
    </row>
    <row r="1682" spans="1:30" x14ac:dyDescent="0.25">
      <c r="A1682" t="s">
        <v>1435</v>
      </c>
      <c r="B1682">
        <v>45139</v>
      </c>
      <c r="C1682">
        <v>45140</v>
      </c>
      <c r="D1682" t="s">
        <v>1010</v>
      </c>
      <c r="E1682">
        <v>11046</v>
      </c>
      <c r="F1682">
        <v>423</v>
      </c>
      <c r="G1682">
        <v>86</v>
      </c>
      <c r="H1682">
        <v>100</v>
      </c>
      <c r="I1682">
        <v>0</v>
      </c>
      <c r="J1682">
        <v>47</v>
      </c>
      <c r="K1682">
        <v>0</v>
      </c>
      <c r="L1682">
        <v>0</v>
      </c>
      <c r="M1682">
        <v>9</v>
      </c>
      <c r="N1682">
        <v>5</v>
      </c>
      <c r="O1682">
        <v>81</v>
      </c>
      <c r="P1682">
        <v>103</v>
      </c>
      <c r="Q1682">
        <v>3</v>
      </c>
      <c r="R1682">
        <v>62</v>
      </c>
      <c r="S1682">
        <v>103</v>
      </c>
      <c r="T1682">
        <v>10</v>
      </c>
      <c r="U1682">
        <v>1</v>
      </c>
      <c r="V1682">
        <v>10</v>
      </c>
      <c r="W1682">
        <v>10</v>
      </c>
      <c r="X1682">
        <v>10</v>
      </c>
      <c r="Y1682">
        <v>103</v>
      </c>
      <c r="Z1682">
        <v>10</v>
      </c>
      <c r="AA1682" t="s">
        <v>1011</v>
      </c>
      <c r="AB1682" t="s">
        <v>803</v>
      </c>
      <c r="AC1682" t="s">
        <v>998</v>
      </c>
      <c r="AD1682" t="s">
        <v>999</v>
      </c>
    </row>
    <row r="1683" spans="1:30" x14ac:dyDescent="0.25">
      <c r="A1683" t="s">
        <v>1435</v>
      </c>
      <c r="B1683">
        <v>45139</v>
      </c>
      <c r="C1683">
        <v>45140</v>
      </c>
      <c r="D1683" t="s">
        <v>965</v>
      </c>
      <c r="E1683">
        <v>8009</v>
      </c>
      <c r="F1683">
        <v>366</v>
      </c>
      <c r="G1683">
        <v>1</v>
      </c>
      <c r="H1683">
        <v>100</v>
      </c>
      <c r="I1683">
        <v>0</v>
      </c>
      <c r="J1683">
        <v>62</v>
      </c>
      <c r="K1683">
        <v>3</v>
      </c>
      <c r="L1683">
        <v>9</v>
      </c>
      <c r="M1683">
        <v>0</v>
      </c>
      <c r="N1683">
        <v>12</v>
      </c>
      <c r="O1683">
        <v>4</v>
      </c>
      <c r="P1683">
        <v>99</v>
      </c>
      <c r="Q1683">
        <v>0</v>
      </c>
      <c r="R1683">
        <v>48</v>
      </c>
      <c r="S1683">
        <v>95</v>
      </c>
      <c r="T1683">
        <v>16</v>
      </c>
      <c r="U1683">
        <v>0</v>
      </c>
      <c r="V1683">
        <v>18</v>
      </c>
      <c r="W1683">
        <v>15</v>
      </c>
      <c r="X1683">
        <v>13</v>
      </c>
      <c r="Y1683">
        <v>101</v>
      </c>
      <c r="Z1683">
        <v>18</v>
      </c>
      <c r="AA1683" t="s">
        <v>966</v>
      </c>
      <c r="AB1683" t="s">
        <v>803</v>
      </c>
      <c r="AC1683" t="s">
        <v>942</v>
      </c>
      <c r="AD1683" t="s">
        <v>943</v>
      </c>
    </row>
    <row r="1684" spans="1:30" x14ac:dyDescent="0.25">
      <c r="A1684" t="s">
        <v>1435</v>
      </c>
      <c r="B1684">
        <v>45139</v>
      </c>
      <c r="C1684">
        <v>45140</v>
      </c>
      <c r="D1684" t="s">
        <v>929</v>
      </c>
      <c r="E1684">
        <v>5248</v>
      </c>
      <c r="F1684">
        <v>197</v>
      </c>
      <c r="G1684">
        <v>0</v>
      </c>
      <c r="H1684">
        <v>75</v>
      </c>
      <c r="I1684">
        <v>0</v>
      </c>
      <c r="J1684">
        <v>22</v>
      </c>
      <c r="K1684">
        <v>0</v>
      </c>
      <c r="L1684">
        <v>0</v>
      </c>
      <c r="M1684">
        <v>0</v>
      </c>
      <c r="N1684">
        <v>5</v>
      </c>
      <c r="O1684">
        <v>64</v>
      </c>
      <c r="P1684">
        <v>77</v>
      </c>
      <c r="Q1684">
        <v>0</v>
      </c>
      <c r="R1684">
        <v>40</v>
      </c>
      <c r="S1684">
        <v>77</v>
      </c>
      <c r="T1684">
        <v>5</v>
      </c>
      <c r="U1684">
        <v>0</v>
      </c>
      <c r="V1684">
        <v>6</v>
      </c>
      <c r="W1684">
        <v>6</v>
      </c>
      <c r="X1684">
        <v>6</v>
      </c>
      <c r="Y1684">
        <v>77</v>
      </c>
      <c r="Z1684">
        <v>6</v>
      </c>
    </row>
    <row r="1685" spans="1:30" x14ac:dyDescent="0.25">
      <c r="A1685" t="s">
        <v>1435</v>
      </c>
      <c r="B1685">
        <v>45139</v>
      </c>
      <c r="C1685">
        <v>45140</v>
      </c>
      <c r="D1685" t="s">
        <v>801</v>
      </c>
      <c r="E1685">
        <v>7229</v>
      </c>
      <c r="F1685">
        <v>363</v>
      </c>
      <c r="G1685">
        <v>4</v>
      </c>
      <c r="H1685">
        <v>56</v>
      </c>
      <c r="I1685">
        <v>6</v>
      </c>
      <c r="J1685">
        <v>39</v>
      </c>
      <c r="K1685">
        <v>0</v>
      </c>
      <c r="L1685">
        <v>0</v>
      </c>
      <c r="M1685">
        <v>0</v>
      </c>
      <c r="N1685">
        <v>0</v>
      </c>
      <c r="O1685">
        <v>15</v>
      </c>
      <c r="P1685">
        <v>73</v>
      </c>
      <c r="Q1685">
        <v>0</v>
      </c>
      <c r="R1685">
        <v>32</v>
      </c>
      <c r="S1685">
        <v>73</v>
      </c>
      <c r="T1685">
        <v>0</v>
      </c>
      <c r="U1685">
        <v>0</v>
      </c>
      <c r="V1685">
        <v>0</v>
      </c>
      <c r="W1685">
        <v>0</v>
      </c>
      <c r="X1685">
        <v>0</v>
      </c>
      <c r="Y1685">
        <v>73</v>
      </c>
      <c r="Z1685">
        <v>0</v>
      </c>
      <c r="AA1685" t="s">
        <v>802</v>
      </c>
      <c r="AB1685" t="s">
        <v>803</v>
      </c>
      <c r="AC1685" t="s">
        <v>805</v>
      </c>
      <c r="AD1685" t="s">
        <v>806</v>
      </c>
    </row>
    <row r="1686" spans="1:30" x14ac:dyDescent="0.25">
      <c r="A1686" t="s">
        <v>1435</v>
      </c>
      <c r="B1686">
        <v>45139</v>
      </c>
      <c r="C1686">
        <v>45140</v>
      </c>
      <c r="D1686" t="s">
        <v>173</v>
      </c>
      <c r="E1686">
        <v>20580</v>
      </c>
      <c r="F1686">
        <v>872</v>
      </c>
      <c r="G1686">
        <v>15</v>
      </c>
      <c r="H1686">
        <v>191</v>
      </c>
      <c r="I1686">
        <v>3</v>
      </c>
      <c r="J1686">
        <v>423</v>
      </c>
      <c r="K1686">
        <v>27</v>
      </c>
      <c r="L1686">
        <v>55</v>
      </c>
      <c r="M1686">
        <v>9</v>
      </c>
      <c r="N1686">
        <v>98</v>
      </c>
      <c r="O1686">
        <v>141</v>
      </c>
      <c r="P1686">
        <v>203</v>
      </c>
      <c r="Q1686">
        <v>0</v>
      </c>
      <c r="R1686">
        <v>118</v>
      </c>
      <c r="S1686">
        <v>209</v>
      </c>
      <c r="T1686">
        <v>147</v>
      </c>
      <c r="U1686">
        <v>1</v>
      </c>
      <c r="V1686">
        <v>161</v>
      </c>
      <c r="W1686">
        <v>156</v>
      </c>
      <c r="X1686">
        <v>156</v>
      </c>
      <c r="Y1686">
        <v>212</v>
      </c>
      <c r="Z1686">
        <v>163</v>
      </c>
      <c r="AA1686" t="s">
        <v>174</v>
      </c>
      <c r="AB1686" t="s">
        <v>16</v>
      </c>
      <c r="AC1686" t="s">
        <v>168</v>
      </c>
      <c r="AD1686" t="s">
        <v>1473</v>
      </c>
    </row>
    <row r="1687" spans="1:30" x14ac:dyDescent="0.25">
      <c r="A1687" t="s">
        <v>1435</v>
      </c>
      <c r="B1687">
        <v>45139</v>
      </c>
      <c r="C1687">
        <v>45140</v>
      </c>
      <c r="D1687" t="s">
        <v>400</v>
      </c>
      <c r="E1687">
        <v>6558</v>
      </c>
      <c r="F1687">
        <v>320</v>
      </c>
      <c r="G1687">
        <v>14</v>
      </c>
      <c r="H1687">
        <v>46</v>
      </c>
      <c r="I1687">
        <v>0</v>
      </c>
      <c r="J1687">
        <v>95</v>
      </c>
      <c r="K1687">
        <v>2</v>
      </c>
      <c r="L1687">
        <v>7</v>
      </c>
      <c r="M1687">
        <v>7</v>
      </c>
      <c r="N1687">
        <v>8</v>
      </c>
      <c r="O1687">
        <v>37</v>
      </c>
      <c r="P1687">
        <v>45</v>
      </c>
      <c r="Q1687">
        <v>0</v>
      </c>
      <c r="R1687">
        <v>26</v>
      </c>
      <c r="S1687">
        <v>48</v>
      </c>
      <c r="T1687">
        <v>19</v>
      </c>
      <c r="U1687">
        <v>0</v>
      </c>
      <c r="V1687">
        <v>24</v>
      </c>
      <c r="W1687">
        <v>24</v>
      </c>
      <c r="X1687">
        <v>23</v>
      </c>
      <c r="Y1687">
        <v>48</v>
      </c>
      <c r="Z1687">
        <v>24</v>
      </c>
      <c r="AA1687" t="s">
        <v>401</v>
      </c>
      <c r="AB1687" t="s">
        <v>387</v>
      </c>
      <c r="AC1687" t="s">
        <v>389</v>
      </c>
      <c r="AD1687" t="s">
        <v>390</v>
      </c>
    </row>
    <row r="1688" spans="1:30" x14ac:dyDescent="0.25">
      <c r="A1688" t="s">
        <v>1435</v>
      </c>
      <c r="B1688">
        <v>45139</v>
      </c>
      <c r="C1688">
        <v>45140</v>
      </c>
      <c r="D1688" t="s">
        <v>437</v>
      </c>
      <c r="E1688">
        <v>9957</v>
      </c>
      <c r="F1688">
        <v>449</v>
      </c>
      <c r="G1688">
        <v>0</v>
      </c>
      <c r="H1688">
        <v>96</v>
      </c>
      <c r="I1688">
        <v>1</v>
      </c>
      <c r="J1688">
        <v>118</v>
      </c>
      <c r="K1688">
        <v>0</v>
      </c>
      <c r="L1688">
        <v>0</v>
      </c>
      <c r="M1688">
        <v>0</v>
      </c>
      <c r="N1688">
        <v>2</v>
      </c>
      <c r="O1688">
        <v>19</v>
      </c>
      <c r="P1688">
        <v>119</v>
      </c>
      <c r="Q1688">
        <v>0</v>
      </c>
      <c r="R1688">
        <v>70</v>
      </c>
      <c r="S1688">
        <v>123</v>
      </c>
      <c r="T1688">
        <v>25</v>
      </c>
      <c r="U1688">
        <v>0</v>
      </c>
      <c r="V1688">
        <v>26</v>
      </c>
      <c r="W1688">
        <v>27</v>
      </c>
      <c r="X1688">
        <v>26</v>
      </c>
      <c r="Y1688">
        <v>124</v>
      </c>
      <c r="Z1688">
        <v>28</v>
      </c>
      <c r="AA1688" t="s">
        <v>438</v>
      </c>
      <c r="AB1688" t="s">
        <v>387</v>
      </c>
      <c r="AC1688" t="s">
        <v>432</v>
      </c>
      <c r="AD1688" t="s">
        <v>433</v>
      </c>
    </row>
    <row r="1689" spans="1:30" x14ac:dyDescent="0.25">
      <c r="A1689" t="s">
        <v>1435</v>
      </c>
      <c r="B1689">
        <v>45139</v>
      </c>
      <c r="C1689">
        <v>45140</v>
      </c>
      <c r="D1689" t="s">
        <v>536</v>
      </c>
      <c r="E1689">
        <v>13534</v>
      </c>
      <c r="F1689">
        <v>618</v>
      </c>
      <c r="G1689">
        <v>1</v>
      </c>
      <c r="H1689">
        <v>117</v>
      </c>
      <c r="I1689">
        <v>1</v>
      </c>
      <c r="J1689">
        <v>229</v>
      </c>
      <c r="K1689">
        <v>21</v>
      </c>
      <c r="L1689">
        <v>20</v>
      </c>
      <c r="M1689">
        <v>0</v>
      </c>
      <c r="N1689">
        <v>61</v>
      </c>
      <c r="O1689">
        <v>55</v>
      </c>
      <c r="P1689">
        <v>117</v>
      </c>
      <c r="Q1689">
        <v>1</v>
      </c>
      <c r="R1689">
        <v>70</v>
      </c>
      <c r="S1689">
        <v>118</v>
      </c>
      <c r="T1689">
        <v>69</v>
      </c>
      <c r="U1689">
        <v>0</v>
      </c>
      <c r="V1689">
        <v>74</v>
      </c>
      <c r="W1689">
        <v>73</v>
      </c>
      <c r="X1689">
        <v>72</v>
      </c>
      <c r="Y1689">
        <v>119</v>
      </c>
      <c r="Z1689">
        <v>75</v>
      </c>
      <c r="AA1689" t="s">
        <v>537</v>
      </c>
      <c r="AB1689" t="s">
        <v>387</v>
      </c>
      <c r="AC1689" t="s">
        <v>508</v>
      </c>
      <c r="AD1689" t="s">
        <v>509</v>
      </c>
    </row>
    <row r="1690" spans="1:30" x14ac:dyDescent="0.25">
      <c r="A1690" t="s">
        <v>1435</v>
      </c>
      <c r="B1690">
        <v>45139</v>
      </c>
      <c r="C1690">
        <v>45140</v>
      </c>
      <c r="D1690" t="s">
        <v>471</v>
      </c>
      <c r="E1690">
        <v>6750</v>
      </c>
      <c r="F1690">
        <v>288</v>
      </c>
      <c r="G1690">
        <v>9</v>
      </c>
      <c r="H1690">
        <v>57</v>
      </c>
      <c r="I1690">
        <v>2</v>
      </c>
      <c r="J1690">
        <v>124</v>
      </c>
      <c r="K1690">
        <v>11</v>
      </c>
      <c r="L1690">
        <v>9</v>
      </c>
      <c r="M1690">
        <v>24</v>
      </c>
      <c r="N1690">
        <v>27</v>
      </c>
      <c r="O1690">
        <v>3</v>
      </c>
      <c r="P1690">
        <v>59</v>
      </c>
      <c r="Q1690">
        <v>0</v>
      </c>
      <c r="R1690">
        <v>29</v>
      </c>
      <c r="S1690">
        <v>57</v>
      </c>
      <c r="T1690">
        <v>32</v>
      </c>
      <c r="U1690">
        <v>0</v>
      </c>
      <c r="V1690">
        <v>34</v>
      </c>
      <c r="W1690">
        <v>33</v>
      </c>
      <c r="X1690">
        <v>34</v>
      </c>
      <c r="Y1690">
        <v>59</v>
      </c>
      <c r="Z1690">
        <v>35</v>
      </c>
      <c r="AA1690" t="s">
        <v>472</v>
      </c>
      <c r="AB1690" t="s">
        <v>387</v>
      </c>
      <c r="AC1690" t="s">
        <v>448</v>
      </c>
      <c r="AD1690" t="s">
        <v>449</v>
      </c>
    </row>
    <row r="1691" spans="1:30" x14ac:dyDescent="0.25">
      <c r="A1691" t="s">
        <v>1435</v>
      </c>
      <c r="B1691">
        <v>45139</v>
      </c>
      <c r="C1691">
        <v>45140</v>
      </c>
      <c r="D1691" t="s">
        <v>51</v>
      </c>
      <c r="E1691">
        <v>8755</v>
      </c>
      <c r="F1691">
        <v>367</v>
      </c>
      <c r="G1691">
        <v>10</v>
      </c>
      <c r="H1691">
        <v>117</v>
      </c>
      <c r="I1691">
        <v>0</v>
      </c>
      <c r="J1691">
        <v>214</v>
      </c>
      <c r="K1691">
        <v>17</v>
      </c>
      <c r="L1691">
        <v>37</v>
      </c>
      <c r="M1691">
        <v>0</v>
      </c>
      <c r="N1691">
        <v>54</v>
      </c>
      <c r="O1691">
        <v>98</v>
      </c>
      <c r="P1691">
        <v>118</v>
      </c>
      <c r="Q1691">
        <v>0</v>
      </c>
      <c r="R1691">
        <v>64</v>
      </c>
      <c r="S1691">
        <v>119</v>
      </c>
      <c r="T1691">
        <v>64</v>
      </c>
      <c r="U1691">
        <v>0</v>
      </c>
      <c r="V1691">
        <v>65</v>
      </c>
      <c r="W1691">
        <v>63</v>
      </c>
      <c r="X1691">
        <v>65</v>
      </c>
      <c r="Y1691">
        <v>119</v>
      </c>
      <c r="Z1691">
        <v>66</v>
      </c>
      <c r="AA1691" t="s">
        <v>52</v>
      </c>
      <c r="AB1691" t="s">
        <v>16</v>
      </c>
      <c r="AC1691" t="s">
        <v>41</v>
      </c>
      <c r="AD1691" t="s">
        <v>42</v>
      </c>
    </row>
    <row r="1692" spans="1:30" x14ac:dyDescent="0.25">
      <c r="A1692" t="s">
        <v>1435</v>
      </c>
      <c r="B1692">
        <v>45139</v>
      </c>
      <c r="C1692">
        <v>45140</v>
      </c>
      <c r="D1692" t="s">
        <v>88</v>
      </c>
      <c r="E1692">
        <v>11411</v>
      </c>
      <c r="F1692">
        <v>511</v>
      </c>
      <c r="G1692">
        <v>29</v>
      </c>
      <c r="H1692">
        <v>332</v>
      </c>
      <c r="I1692">
        <v>1</v>
      </c>
      <c r="J1692">
        <v>81</v>
      </c>
      <c r="K1692">
        <v>1</v>
      </c>
      <c r="L1692">
        <v>6</v>
      </c>
      <c r="M1692">
        <v>2</v>
      </c>
      <c r="N1692">
        <v>25</v>
      </c>
      <c r="O1692">
        <v>90</v>
      </c>
      <c r="P1692">
        <v>334</v>
      </c>
      <c r="Q1692">
        <v>0</v>
      </c>
      <c r="R1692">
        <v>182</v>
      </c>
      <c r="S1692">
        <v>330</v>
      </c>
      <c r="T1692">
        <v>48</v>
      </c>
      <c r="U1692">
        <v>0</v>
      </c>
      <c r="V1692">
        <v>53</v>
      </c>
      <c r="W1692">
        <v>52</v>
      </c>
      <c r="X1692">
        <v>50</v>
      </c>
      <c r="Y1692">
        <v>334</v>
      </c>
      <c r="Z1692">
        <v>53</v>
      </c>
      <c r="AA1692" t="s">
        <v>89</v>
      </c>
      <c r="AB1692" t="s">
        <v>16</v>
      </c>
      <c r="AC1692" t="s">
        <v>90</v>
      </c>
      <c r="AD1692" t="s">
        <v>91</v>
      </c>
    </row>
    <row r="1693" spans="1:30" x14ac:dyDescent="0.25">
      <c r="A1693" t="s">
        <v>1435</v>
      </c>
      <c r="B1693">
        <v>45139</v>
      </c>
      <c r="C1693">
        <v>45140</v>
      </c>
      <c r="D1693" t="s">
        <v>419</v>
      </c>
      <c r="E1693">
        <v>3480</v>
      </c>
      <c r="F1693">
        <v>114</v>
      </c>
      <c r="G1693">
        <v>23</v>
      </c>
      <c r="H1693">
        <v>50</v>
      </c>
      <c r="I1693">
        <v>0</v>
      </c>
      <c r="J1693">
        <v>54</v>
      </c>
      <c r="K1693">
        <v>6</v>
      </c>
      <c r="L1693">
        <v>0</v>
      </c>
      <c r="M1693">
        <v>3</v>
      </c>
      <c r="N1693">
        <v>37</v>
      </c>
      <c r="O1693">
        <v>26</v>
      </c>
      <c r="P1693">
        <v>59</v>
      </c>
      <c r="Q1693">
        <v>1</v>
      </c>
      <c r="R1693">
        <v>36</v>
      </c>
      <c r="S1693">
        <v>59</v>
      </c>
      <c r="T1693">
        <v>38</v>
      </c>
      <c r="U1693">
        <v>1</v>
      </c>
      <c r="V1693">
        <v>38</v>
      </c>
      <c r="W1693">
        <v>38</v>
      </c>
      <c r="X1693">
        <v>38</v>
      </c>
      <c r="Y1693">
        <v>59</v>
      </c>
      <c r="Z1693">
        <v>38</v>
      </c>
      <c r="AA1693" t="s">
        <v>420</v>
      </c>
      <c r="AB1693" t="s">
        <v>387</v>
      </c>
      <c r="AC1693" t="s">
        <v>389</v>
      </c>
      <c r="AD1693" t="s">
        <v>390</v>
      </c>
    </row>
    <row r="1694" spans="1:30" x14ac:dyDescent="0.25">
      <c r="A1694" t="s">
        <v>1435</v>
      </c>
      <c r="B1694">
        <v>45139</v>
      </c>
      <c r="C1694">
        <v>45140</v>
      </c>
      <c r="D1694" t="s">
        <v>490</v>
      </c>
      <c r="E1694">
        <v>14481</v>
      </c>
      <c r="F1694">
        <v>636</v>
      </c>
      <c r="G1694">
        <v>0</v>
      </c>
      <c r="H1694">
        <v>136</v>
      </c>
      <c r="I1694">
        <v>0</v>
      </c>
      <c r="J1694">
        <v>272</v>
      </c>
      <c r="K1694">
        <v>0</v>
      </c>
      <c r="L1694">
        <v>1</v>
      </c>
      <c r="M1694">
        <v>0</v>
      </c>
      <c r="N1694">
        <v>41</v>
      </c>
      <c r="O1694">
        <v>130</v>
      </c>
      <c r="P1694">
        <v>143</v>
      </c>
      <c r="Q1694">
        <v>0</v>
      </c>
      <c r="R1694">
        <v>113</v>
      </c>
      <c r="S1694">
        <v>153</v>
      </c>
      <c r="T1694">
        <v>77</v>
      </c>
      <c r="U1694">
        <v>0</v>
      </c>
      <c r="V1694">
        <v>84</v>
      </c>
      <c r="W1694">
        <v>80</v>
      </c>
      <c r="X1694">
        <v>86</v>
      </c>
      <c r="Y1694">
        <v>156</v>
      </c>
      <c r="Z1694">
        <v>87</v>
      </c>
      <c r="AA1694" t="s">
        <v>491</v>
      </c>
      <c r="AB1694" t="s">
        <v>387</v>
      </c>
      <c r="AC1694" t="s">
        <v>448</v>
      </c>
      <c r="AD1694" t="s">
        <v>449</v>
      </c>
    </row>
    <row r="1695" spans="1:30" x14ac:dyDescent="0.25">
      <c r="A1695" t="s">
        <v>1435</v>
      </c>
      <c r="B1695">
        <v>45139</v>
      </c>
      <c r="C1695">
        <v>45140</v>
      </c>
      <c r="D1695" t="s">
        <v>417</v>
      </c>
      <c r="E1695">
        <v>4308</v>
      </c>
      <c r="F1695">
        <v>200</v>
      </c>
      <c r="G1695">
        <v>60</v>
      </c>
      <c r="H1695">
        <v>86</v>
      </c>
      <c r="I1695">
        <v>1</v>
      </c>
      <c r="J1695">
        <v>71</v>
      </c>
      <c r="K1695">
        <v>6</v>
      </c>
      <c r="L1695">
        <v>29</v>
      </c>
      <c r="M1695">
        <v>37</v>
      </c>
      <c r="N1695">
        <v>35</v>
      </c>
      <c r="O1695">
        <v>76</v>
      </c>
      <c r="P1695">
        <v>85</v>
      </c>
      <c r="Q1695">
        <v>1</v>
      </c>
      <c r="R1695">
        <v>116</v>
      </c>
      <c r="S1695">
        <v>171</v>
      </c>
      <c r="T1695">
        <v>39</v>
      </c>
      <c r="U1695">
        <v>4</v>
      </c>
      <c r="V1695">
        <v>41</v>
      </c>
      <c r="W1695">
        <v>67</v>
      </c>
      <c r="X1695">
        <v>51</v>
      </c>
      <c r="Y1695">
        <v>191</v>
      </c>
      <c r="Z1695">
        <v>67</v>
      </c>
      <c r="AA1695" t="s">
        <v>418</v>
      </c>
      <c r="AB1695" t="s">
        <v>387</v>
      </c>
      <c r="AC1695" t="s">
        <v>389</v>
      </c>
      <c r="AD1695" t="s">
        <v>390</v>
      </c>
    </row>
    <row r="1696" spans="1:30" x14ac:dyDescent="0.25">
      <c r="A1696" t="s">
        <v>1435</v>
      </c>
      <c r="B1696">
        <v>45139</v>
      </c>
      <c r="C1696">
        <v>45140</v>
      </c>
      <c r="D1696" t="s">
        <v>506</v>
      </c>
      <c r="E1696">
        <v>3587</v>
      </c>
      <c r="F1696">
        <v>157</v>
      </c>
      <c r="G1696">
        <v>1</v>
      </c>
      <c r="H1696">
        <v>57</v>
      </c>
      <c r="I1696">
        <v>0</v>
      </c>
      <c r="J1696">
        <v>52</v>
      </c>
      <c r="K1696">
        <v>0</v>
      </c>
      <c r="L1696">
        <v>0</v>
      </c>
      <c r="M1696">
        <v>1</v>
      </c>
      <c r="N1696">
        <v>20</v>
      </c>
      <c r="O1696">
        <v>26</v>
      </c>
      <c r="P1696">
        <v>56</v>
      </c>
      <c r="Q1696">
        <v>0</v>
      </c>
      <c r="R1696">
        <v>34</v>
      </c>
      <c r="S1696">
        <v>58</v>
      </c>
      <c r="T1696">
        <v>20</v>
      </c>
      <c r="U1696">
        <v>0</v>
      </c>
      <c r="V1696">
        <v>20</v>
      </c>
      <c r="W1696">
        <v>20</v>
      </c>
      <c r="X1696">
        <v>16</v>
      </c>
      <c r="Y1696">
        <v>58</v>
      </c>
      <c r="Z1696">
        <v>20</v>
      </c>
      <c r="AA1696" t="s">
        <v>1456</v>
      </c>
      <c r="AB1696" t="s">
        <v>387</v>
      </c>
      <c r="AC1696" t="s">
        <v>508</v>
      </c>
      <c r="AD1696" t="s">
        <v>509</v>
      </c>
    </row>
    <row r="1697" spans="1:30" x14ac:dyDescent="0.25">
      <c r="A1697" t="s">
        <v>1435</v>
      </c>
      <c r="B1697">
        <v>45139</v>
      </c>
      <c r="C1697">
        <v>45140</v>
      </c>
      <c r="D1697" t="s">
        <v>132</v>
      </c>
      <c r="E1697">
        <v>5840</v>
      </c>
      <c r="F1697">
        <v>199</v>
      </c>
      <c r="G1697">
        <v>13</v>
      </c>
      <c r="H1697">
        <v>114</v>
      </c>
      <c r="I1697">
        <v>0</v>
      </c>
      <c r="J1697">
        <v>93</v>
      </c>
      <c r="K1697">
        <v>0</v>
      </c>
      <c r="L1697">
        <v>0</v>
      </c>
      <c r="M1697">
        <v>6</v>
      </c>
      <c r="N1697">
        <v>44</v>
      </c>
      <c r="O1697">
        <v>84</v>
      </c>
      <c r="P1697">
        <v>115</v>
      </c>
      <c r="Q1697">
        <v>2</v>
      </c>
      <c r="R1697">
        <v>118</v>
      </c>
      <c r="S1697">
        <v>152</v>
      </c>
      <c r="T1697">
        <v>46</v>
      </c>
      <c r="U1697">
        <v>0</v>
      </c>
      <c r="V1697">
        <v>48</v>
      </c>
      <c r="W1697">
        <v>49</v>
      </c>
      <c r="X1697">
        <v>47</v>
      </c>
      <c r="Y1697">
        <v>160</v>
      </c>
      <c r="Z1697">
        <v>50</v>
      </c>
      <c r="AA1697" t="s">
        <v>133</v>
      </c>
      <c r="AB1697" t="s">
        <v>16</v>
      </c>
      <c r="AC1697" t="s">
        <v>127</v>
      </c>
      <c r="AD1697" t="s">
        <v>128</v>
      </c>
    </row>
    <row r="1698" spans="1:30" x14ac:dyDescent="0.25">
      <c r="A1698" t="s">
        <v>1435</v>
      </c>
      <c r="B1698">
        <v>45139</v>
      </c>
      <c r="C1698">
        <v>45140</v>
      </c>
      <c r="D1698" t="s">
        <v>95</v>
      </c>
      <c r="E1698">
        <v>2095</v>
      </c>
      <c r="F1698">
        <v>68</v>
      </c>
      <c r="G1698">
        <v>13</v>
      </c>
      <c r="H1698">
        <v>15</v>
      </c>
      <c r="I1698">
        <v>0</v>
      </c>
      <c r="J1698">
        <v>22</v>
      </c>
      <c r="K1698">
        <v>0</v>
      </c>
      <c r="L1698">
        <v>2</v>
      </c>
      <c r="M1698">
        <v>2</v>
      </c>
      <c r="N1698">
        <v>2</v>
      </c>
      <c r="O1698">
        <v>14</v>
      </c>
      <c r="P1698">
        <v>15</v>
      </c>
      <c r="Q1698">
        <v>0</v>
      </c>
      <c r="R1698">
        <v>13</v>
      </c>
      <c r="S1698">
        <v>16</v>
      </c>
      <c r="T1698">
        <v>2</v>
      </c>
      <c r="U1698">
        <v>0</v>
      </c>
      <c r="V1698">
        <v>2</v>
      </c>
      <c r="W1698">
        <v>2</v>
      </c>
      <c r="X1698">
        <v>2</v>
      </c>
      <c r="Y1698">
        <v>16</v>
      </c>
      <c r="Z1698">
        <v>2</v>
      </c>
      <c r="AA1698" t="s">
        <v>96</v>
      </c>
      <c r="AB1698" t="s">
        <v>16</v>
      </c>
      <c r="AC1698" t="s">
        <v>69</v>
      </c>
      <c r="AD1698" t="s">
        <v>1583</v>
      </c>
    </row>
    <row r="1699" spans="1:30" x14ac:dyDescent="0.25">
      <c r="A1699" t="s">
        <v>1435</v>
      </c>
      <c r="B1699">
        <v>45139</v>
      </c>
      <c r="C1699">
        <v>45140</v>
      </c>
      <c r="D1699" t="s">
        <v>531</v>
      </c>
      <c r="E1699">
        <v>10274</v>
      </c>
      <c r="F1699">
        <v>400</v>
      </c>
      <c r="G1699">
        <v>6</v>
      </c>
      <c r="H1699">
        <v>120</v>
      </c>
      <c r="I1699">
        <v>0</v>
      </c>
      <c r="J1699">
        <v>146</v>
      </c>
      <c r="K1699">
        <v>3</v>
      </c>
      <c r="L1699">
        <v>19</v>
      </c>
      <c r="M1699">
        <v>2</v>
      </c>
      <c r="N1699">
        <v>49</v>
      </c>
      <c r="O1699">
        <v>59</v>
      </c>
      <c r="P1699">
        <v>122</v>
      </c>
      <c r="Q1699">
        <v>0</v>
      </c>
      <c r="R1699">
        <v>49</v>
      </c>
      <c r="S1699">
        <v>122</v>
      </c>
      <c r="T1699">
        <v>57</v>
      </c>
      <c r="U1699">
        <v>0</v>
      </c>
      <c r="V1699">
        <v>61</v>
      </c>
      <c r="W1699">
        <v>58</v>
      </c>
      <c r="X1699">
        <v>61</v>
      </c>
      <c r="Y1699">
        <v>122</v>
      </c>
      <c r="Z1699">
        <v>63</v>
      </c>
      <c r="AA1699" t="s">
        <v>1455</v>
      </c>
      <c r="AB1699" t="s">
        <v>387</v>
      </c>
      <c r="AC1699" t="s">
        <v>508</v>
      </c>
      <c r="AD1699" t="s">
        <v>509</v>
      </c>
    </row>
    <row r="1700" spans="1:30" x14ac:dyDescent="0.25">
      <c r="A1700" t="s">
        <v>1435</v>
      </c>
      <c r="B1700">
        <v>45139</v>
      </c>
      <c r="C1700">
        <v>45140</v>
      </c>
      <c r="D1700" t="s">
        <v>46</v>
      </c>
      <c r="E1700">
        <v>5180</v>
      </c>
      <c r="F1700">
        <v>212</v>
      </c>
      <c r="G1700">
        <v>8</v>
      </c>
      <c r="H1700">
        <v>82</v>
      </c>
      <c r="I1700">
        <v>0</v>
      </c>
      <c r="J1700">
        <v>103</v>
      </c>
      <c r="K1700">
        <v>7</v>
      </c>
      <c r="L1700">
        <v>23</v>
      </c>
      <c r="M1700">
        <v>11</v>
      </c>
      <c r="N1700">
        <v>49</v>
      </c>
      <c r="O1700">
        <v>65</v>
      </c>
      <c r="P1700">
        <v>82</v>
      </c>
      <c r="Q1700">
        <v>0</v>
      </c>
      <c r="R1700">
        <v>55</v>
      </c>
      <c r="S1700">
        <v>82</v>
      </c>
      <c r="T1700">
        <v>51</v>
      </c>
      <c r="U1700">
        <v>0</v>
      </c>
      <c r="V1700">
        <v>52</v>
      </c>
      <c r="W1700">
        <v>52</v>
      </c>
      <c r="X1700">
        <v>52</v>
      </c>
      <c r="Y1700">
        <v>82</v>
      </c>
      <c r="Z1700">
        <v>52</v>
      </c>
      <c r="AA1700" t="s">
        <v>47</v>
      </c>
      <c r="AB1700" t="s">
        <v>16</v>
      </c>
      <c r="AC1700" t="s">
        <v>41</v>
      </c>
      <c r="AD1700" t="s">
        <v>42</v>
      </c>
    </row>
    <row r="1701" spans="1:30" x14ac:dyDescent="0.25">
      <c r="A1701" t="s">
        <v>1435</v>
      </c>
      <c r="B1701">
        <v>45139</v>
      </c>
      <c r="C1701">
        <v>45140</v>
      </c>
      <c r="D1701" t="s">
        <v>24</v>
      </c>
      <c r="E1701">
        <v>6783</v>
      </c>
      <c r="F1701">
        <v>236</v>
      </c>
      <c r="G1701">
        <v>52</v>
      </c>
      <c r="H1701">
        <v>78</v>
      </c>
      <c r="I1701">
        <v>14</v>
      </c>
      <c r="J1701">
        <v>132</v>
      </c>
      <c r="K1701">
        <v>5</v>
      </c>
      <c r="L1701">
        <v>13</v>
      </c>
      <c r="M1701">
        <v>22</v>
      </c>
      <c r="N1701">
        <v>22</v>
      </c>
      <c r="O1701">
        <v>73</v>
      </c>
      <c r="P1701">
        <v>88</v>
      </c>
      <c r="Q1701">
        <v>0</v>
      </c>
      <c r="R1701">
        <v>55</v>
      </c>
      <c r="S1701">
        <v>88</v>
      </c>
      <c r="T1701">
        <v>29</v>
      </c>
      <c r="U1701">
        <v>0</v>
      </c>
      <c r="V1701">
        <v>38</v>
      </c>
      <c r="W1701">
        <v>38</v>
      </c>
      <c r="X1701">
        <v>36</v>
      </c>
      <c r="Y1701">
        <v>88</v>
      </c>
      <c r="Z1701">
        <v>38</v>
      </c>
      <c r="AA1701" t="s">
        <v>25</v>
      </c>
      <c r="AB1701" t="s">
        <v>16</v>
      </c>
      <c r="AC1701" t="s">
        <v>18</v>
      </c>
      <c r="AD1701" t="s">
        <v>19</v>
      </c>
    </row>
    <row r="1702" spans="1:30" x14ac:dyDescent="0.25">
      <c r="A1702" t="s">
        <v>1435</v>
      </c>
      <c r="B1702">
        <v>45139</v>
      </c>
      <c r="C1702">
        <v>45140</v>
      </c>
      <c r="D1702" t="s">
        <v>566</v>
      </c>
      <c r="E1702">
        <v>12638</v>
      </c>
      <c r="F1702">
        <v>611</v>
      </c>
      <c r="G1702">
        <v>11</v>
      </c>
      <c r="H1702">
        <v>145</v>
      </c>
      <c r="I1702">
        <v>2</v>
      </c>
      <c r="J1702">
        <v>175</v>
      </c>
      <c r="K1702">
        <v>5</v>
      </c>
      <c r="L1702">
        <v>22</v>
      </c>
      <c r="M1702">
        <v>9</v>
      </c>
      <c r="N1702">
        <v>3</v>
      </c>
      <c r="O1702">
        <v>136</v>
      </c>
      <c r="P1702">
        <v>145</v>
      </c>
      <c r="Q1702">
        <v>0</v>
      </c>
      <c r="R1702">
        <v>79</v>
      </c>
      <c r="S1702">
        <v>146</v>
      </c>
      <c r="T1702">
        <v>25</v>
      </c>
      <c r="U1702">
        <v>0</v>
      </c>
      <c r="V1702">
        <v>27</v>
      </c>
      <c r="W1702">
        <v>26</v>
      </c>
      <c r="X1702">
        <v>27</v>
      </c>
      <c r="Y1702">
        <v>146</v>
      </c>
      <c r="Z1702">
        <v>27</v>
      </c>
      <c r="AA1702" t="s">
        <v>567</v>
      </c>
      <c r="AB1702" t="s">
        <v>387</v>
      </c>
      <c r="AC1702" t="s">
        <v>508</v>
      </c>
      <c r="AD1702" t="s">
        <v>509</v>
      </c>
    </row>
    <row r="1703" spans="1:30" x14ac:dyDescent="0.25">
      <c r="A1703" t="s">
        <v>1435</v>
      </c>
      <c r="B1703">
        <v>45139</v>
      </c>
      <c r="C1703">
        <v>45140</v>
      </c>
      <c r="D1703" t="s">
        <v>475</v>
      </c>
      <c r="E1703">
        <v>10930</v>
      </c>
      <c r="F1703">
        <v>489</v>
      </c>
      <c r="G1703">
        <v>39</v>
      </c>
      <c r="H1703">
        <v>95</v>
      </c>
      <c r="I1703">
        <v>1</v>
      </c>
      <c r="J1703">
        <v>175</v>
      </c>
      <c r="K1703">
        <v>3</v>
      </c>
      <c r="L1703">
        <v>5</v>
      </c>
      <c r="M1703">
        <v>15</v>
      </c>
      <c r="N1703">
        <v>20</v>
      </c>
      <c r="O1703">
        <v>73</v>
      </c>
      <c r="P1703">
        <v>104</v>
      </c>
      <c r="Q1703">
        <v>0</v>
      </c>
      <c r="R1703">
        <v>61</v>
      </c>
      <c r="S1703">
        <v>104</v>
      </c>
      <c r="T1703">
        <v>41</v>
      </c>
      <c r="U1703">
        <v>0</v>
      </c>
      <c r="V1703">
        <v>41</v>
      </c>
      <c r="W1703">
        <v>41</v>
      </c>
      <c r="X1703">
        <v>39</v>
      </c>
      <c r="Y1703">
        <v>104</v>
      </c>
      <c r="Z1703">
        <v>42</v>
      </c>
      <c r="AA1703" t="s">
        <v>476</v>
      </c>
      <c r="AB1703" t="s">
        <v>387</v>
      </c>
      <c r="AC1703" t="s">
        <v>448</v>
      </c>
      <c r="AD1703" t="s">
        <v>449</v>
      </c>
    </row>
    <row r="1704" spans="1:30" x14ac:dyDescent="0.25">
      <c r="A1704" t="s">
        <v>1435</v>
      </c>
      <c r="B1704">
        <v>45139</v>
      </c>
      <c r="C1704">
        <v>45140</v>
      </c>
      <c r="D1704" t="s">
        <v>14</v>
      </c>
      <c r="E1704">
        <v>5962</v>
      </c>
      <c r="F1704">
        <v>188</v>
      </c>
      <c r="G1704">
        <v>37</v>
      </c>
      <c r="H1704">
        <v>47</v>
      </c>
      <c r="I1704">
        <v>0</v>
      </c>
      <c r="J1704">
        <v>73</v>
      </c>
      <c r="K1704">
        <v>11</v>
      </c>
      <c r="L1704">
        <v>8</v>
      </c>
      <c r="M1704">
        <v>19</v>
      </c>
      <c r="N1704">
        <v>18</v>
      </c>
      <c r="O1704">
        <v>35</v>
      </c>
      <c r="P1704">
        <v>46</v>
      </c>
      <c r="Q1704">
        <v>0</v>
      </c>
      <c r="R1704">
        <v>22</v>
      </c>
      <c r="S1704">
        <v>47</v>
      </c>
      <c r="T1704">
        <v>19</v>
      </c>
      <c r="U1704">
        <v>0</v>
      </c>
      <c r="V1704">
        <v>19</v>
      </c>
      <c r="W1704">
        <v>16</v>
      </c>
      <c r="X1704">
        <v>19</v>
      </c>
      <c r="Y1704">
        <v>47</v>
      </c>
      <c r="Z1704">
        <v>19</v>
      </c>
      <c r="AA1704" t="s">
        <v>15</v>
      </c>
      <c r="AB1704" t="s">
        <v>16</v>
      </c>
      <c r="AC1704" t="s">
        <v>90</v>
      </c>
      <c r="AD1704" t="s">
        <v>91</v>
      </c>
    </row>
    <row r="1705" spans="1:30" x14ac:dyDescent="0.25">
      <c r="A1705" t="s">
        <v>1435</v>
      </c>
      <c r="B1705">
        <v>45139</v>
      </c>
      <c r="C1705">
        <v>45140</v>
      </c>
      <c r="D1705" t="s">
        <v>519</v>
      </c>
      <c r="E1705">
        <v>6690</v>
      </c>
      <c r="F1705">
        <v>309</v>
      </c>
      <c r="G1705">
        <v>30</v>
      </c>
      <c r="H1705">
        <v>52</v>
      </c>
      <c r="I1705">
        <v>1</v>
      </c>
      <c r="J1705">
        <v>74</v>
      </c>
      <c r="K1705">
        <v>2</v>
      </c>
      <c r="L1705">
        <v>8</v>
      </c>
      <c r="M1705">
        <v>5</v>
      </c>
      <c r="N1705">
        <v>8</v>
      </c>
      <c r="O1705">
        <v>48</v>
      </c>
      <c r="P1705">
        <v>55</v>
      </c>
      <c r="Q1705">
        <v>0</v>
      </c>
      <c r="R1705">
        <v>35</v>
      </c>
      <c r="S1705">
        <v>56</v>
      </c>
      <c r="T1705">
        <v>10</v>
      </c>
      <c r="U1705">
        <v>0</v>
      </c>
      <c r="V1705">
        <v>10</v>
      </c>
      <c r="W1705">
        <v>10</v>
      </c>
      <c r="X1705">
        <v>10</v>
      </c>
      <c r="Y1705">
        <v>56</v>
      </c>
      <c r="Z1705">
        <v>10</v>
      </c>
      <c r="AA1705" t="s">
        <v>520</v>
      </c>
      <c r="AB1705" t="s">
        <v>387</v>
      </c>
      <c r="AC1705" t="s">
        <v>508</v>
      </c>
      <c r="AD1705" t="s">
        <v>509</v>
      </c>
    </row>
    <row r="1706" spans="1:30" x14ac:dyDescent="0.25">
      <c r="A1706" t="s">
        <v>1435</v>
      </c>
      <c r="B1706">
        <v>45139</v>
      </c>
      <c r="C1706">
        <v>45140</v>
      </c>
      <c r="D1706" t="s">
        <v>39</v>
      </c>
      <c r="E1706">
        <v>5975</v>
      </c>
      <c r="F1706">
        <v>253</v>
      </c>
      <c r="G1706">
        <v>91</v>
      </c>
      <c r="H1706">
        <v>97</v>
      </c>
      <c r="I1706">
        <v>2</v>
      </c>
      <c r="J1706">
        <v>78</v>
      </c>
      <c r="K1706">
        <v>15</v>
      </c>
      <c r="L1706">
        <v>4</v>
      </c>
      <c r="M1706">
        <v>19</v>
      </c>
      <c r="N1706">
        <v>18</v>
      </c>
      <c r="O1706">
        <v>98</v>
      </c>
      <c r="P1706">
        <v>99</v>
      </c>
      <c r="Q1706">
        <v>0</v>
      </c>
      <c r="R1706">
        <v>49</v>
      </c>
      <c r="S1706">
        <v>99</v>
      </c>
      <c r="T1706">
        <v>19</v>
      </c>
      <c r="U1706">
        <v>0</v>
      </c>
      <c r="V1706">
        <v>19</v>
      </c>
      <c r="W1706">
        <v>18</v>
      </c>
      <c r="X1706">
        <v>19</v>
      </c>
      <c r="Y1706">
        <v>99</v>
      </c>
      <c r="Z1706">
        <v>19</v>
      </c>
      <c r="AA1706" t="s">
        <v>40</v>
      </c>
      <c r="AB1706" t="s">
        <v>16</v>
      </c>
      <c r="AC1706" t="s">
        <v>41</v>
      </c>
      <c r="AD1706" t="s">
        <v>42</v>
      </c>
    </row>
    <row r="1707" spans="1:30" x14ac:dyDescent="0.25">
      <c r="A1707" t="s">
        <v>1435</v>
      </c>
      <c r="B1707">
        <v>45139</v>
      </c>
      <c r="C1707">
        <v>45140</v>
      </c>
      <c r="D1707" t="s">
        <v>525</v>
      </c>
      <c r="E1707">
        <v>13917</v>
      </c>
      <c r="F1707">
        <v>645</v>
      </c>
      <c r="G1707">
        <v>4</v>
      </c>
      <c r="H1707">
        <v>222</v>
      </c>
      <c r="I1707">
        <v>0</v>
      </c>
      <c r="J1707">
        <v>268</v>
      </c>
      <c r="K1707">
        <v>3</v>
      </c>
      <c r="L1707">
        <v>13</v>
      </c>
      <c r="M1707">
        <v>20</v>
      </c>
      <c r="N1707">
        <v>99</v>
      </c>
      <c r="O1707">
        <v>198</v>
      </c>
      <c r="P1707">
        <v>224</v>
      </c>
      <c r="Q1707">
        <v>0</v>
      </c>
      <c r="R1707">
        <v>158</v>
      </c>
      <c r="S1707">
        <v>224</v>
      </c>
      <c r="T1707">
        <v>99</v>
      </c>
      <c r="U1707">
        <v>0</v>
      </c>
      <c r="V1707">
        <v>98</v>
      </c>
      <c r="W1707">
        <v>99</v>
      </c>
      <c r="X1707">
        <v>87</v>
      </c>
      <c r="Y1707">
        <v>224</v>
      </c>
      <c r="Z1707">
        <v>100</v>
      </c>
      <c r="AA1707" t="s">
        <v>526</v>
      </c>
      <c r="AB1707" t="s">
        <v>387</v>
      </c>
      <c r="AC1707" t="s">
        <v>508</v>
      </c>
      <c r="AD1707" t="s">
        <v>509</v>
      </c>
    </row>
    <row r="1708" spans="1:30" x14ac:dyDescent="0.25">
      <c r="A1708" t="s">
        <v>1435</v>
      </c>
      <c r="B1708">
        <v>45139</v>
      </c>
      <c r="C1708">
        <v>45140</v>
      </c>
      <c r="D1708" t="s">
        <v>125</v>
      </c>
      <c r="E1708">
        <v>3971</v>
      </c>
      <c r="F1708">
        <v>133</v>
      </c>
      <c r="G1708">
        <v>67</v>
      </c>
      <c r="H1708">
        <v>66</v>
      </c>
      <c r="I1708">
        <v>0</v>
      </c>
      <c r="J1708">
        <v>105</v>
      </c>
      <c r="K1708">
        <v>2</v>
      </c>
      <c r="L1708">
        <v>1</v>
      </c>
      <c r="M1708">
        <v>56</v>
      </c>
      <c r="N1708">
        <v>51</v>
      </c>
      <c r="O1708">
        <v>14</v>
      </c>
      <c r="P1708">
        <v>66</v>
      </c>
      <c r="Q1708">
        <v>0</v>
      </c>
      <c r="R1708">
        <v>47</v>
      </c>
      <c r="S1708">
        <v>67</v>
      </c>
      <c r="T1708">
        <v>57</v>
      </c>
      <c r="U1708">
        <v>0</v>
      </c>
      <c r="V1708">
        <v>56</v>
      </c>
      <c r="W1708">
        <v>51</v>
      </c>
      <c r="X1708">
        <v>48</v>
      </c>
      <c r="Y1708">
        <v>68</v>
      </c>
      <c r="Z1708">
        <v>58</v>
      </c>
      <c r="AA1708" t="s">
        <v>126</v>
      </c>
      <c r="AB1708" t="s">
        <v>16</v>
      </c>
      <c r="AC1708" t="s">
        <v>127</v>
      </c>
      <c r="AD1708" t="s">
        <v>128</v>
      </c>
    </row>
    <row r="1709" spans="1:30" x14ac:dyDescent="0.25">
      <c r="A1709" t="s">
        <v>1435</v>
      </c>
      <c r="B1709">
        <v>45139</v>
      </c>
      <c r="C1709">
        <v>45140</v>
      </c>
      <c r="D1709" t="s">
        <v>430</v>
      </c>
      <c r="E1709">
        <v>17845</v>
      </c>
      <c r="F1709">
        <v>688</v>
      </c>
      <c r="G1709">
        <v>5</v>
      </c>
      <c r="H1709">
        <v>178</v>
      </c>
      <c r="I1709">
        <v>1</v>
      </c>
      <c r="J1709">
        <v>198</v>
      </c>
      <c r="K1709">
        <v>5</v>
      </c>
      <c r="L1709">
        <v>3</v>
      </c>
      <c r="M1709">
        <v>6</v>
      </c>
      <c r="N1709">
        <v>12</v>
      </c>
      <c r="O1709">
        <v>26</v>
      </c>
      <c r="P1709">
        <v>181</v>
      </c>
      <c r="Q1709">
        <v>0</v>
      </c>
      <c r="R1709">
        <v>62</v>
      </c>
      <c r="S1709">
        <v>183</v>
      </c>
      <c r="T1709">
        <v>18</v>
      </c>
      <c r="U1709">
        <v>0</v>
      </c>
      <c r="V1709">
        <v>18</v>
      </c>
      <c r="W1709">
        <v>15</v>
      </c>
      <c r="X1709">
        <v>18</v>
      </c>
      <c r="Y1709">
        <v>183</v>
      </c>
      <c r="Z1709">
        <v>18</v>
      </c>
      <c r="AA1709" t="s">
        <v>431</v>
      </c>
      <c r="AB1709" t="s">
        <v>387</v>
      </c>
      <c r="AC1709" t="s">
        <v>432</v>
      </c>
      <c r="AD1709" t="s">
        <v>433</v>
      </c>
    </row>
    <row r="1710" spans="1:30" x14ac:dyDescent="0.25">
      <c r="A1710" t="s">
        <v>1435</v>
      </c>
      <c r="B1710">
        <v>45139</v>
      </c>
      <c r="C1710">
        <v>45140</v>
      </c>
      <c r="D1710" t="s">
        <v>469</v>
      </c>
      <c r="E1710">
        <v>7437</v>
      </c>
      <c r="F1710">
        <v>348</v>
      </c>
      <c r="G1710">
        <v>33</v>
      </c>
      <c r="H1710">
        <v>108</v>
      </c>
      <c r="I1710">
        <v>1</v>
      </c>
      <c r="J1710">
        <v>172</v>
      </c>
      <c r="K1710">
        <v>0</v>
      </c>
      <c r="L1710">
        <v>34</v>
      </c>
      <c r="M1710">
        <v>16</v>
      </c>
      <c r="N1710">
        <v>32</v>
      </c>
      <c r="O1710">
        <v>49</v>
      </c>
      <c r="P1710">
        <v>106</v>
      </c>
      <c r="Q1710">
        <v>0</v>
      </c>
      <c r="R1710">
        <v>63</v>
      </c>
      <c r="S1710">
        <v>107</v>
      </c>
      <c r="T1710">
        <v>47</v>
      </c>
      <c r="U1710">
        <v>0</v>
      </c>
      <c r="V1710">
        <v>47</v>
      </c>
      <c r="W1710">
        <v>47</v>
      </c>
      <c r="X1710">
        <v>45</v>
      </c>
      <c r="Y1710">
        <v>109</v>
      </c>
      <c r="Z1710">
        <v>48</v>
      </c>
      <c r="AA1710" t="s">
        <v>470</v>
      </c>
      <c r="AB1710" t="s">
        <v>387</v>
      </c>
      <c r="AC1710" t="s">
        <v>448</v>
      </c>
      <c r="AD1710" t="s">
        <v>449</v>
      </c>
    </row>
    <row r="1711" spans="1:30" x14ac:dyDescent="0.25">
      <c r="A1711" t="s">
        <v>1435</v>
      </c>
      <c r="B1711">
        <v>45139</v>
      </c>
      <c r="C1711">
        <v>45140</v>
      </c>
      <c r="D1711" t="s">
        <v>442</v>
      </c>
      <c r="E1711">
        <v>20703</v>
      </c>
      <c r="F1711">
        <v>864</v>
      </c>
      <c r="G1711">
        <v>11</v>
      </c>
      <c r="H1711">
        <v>209</v>
      </c>
      <c r="I1711">
        <v>2</v>
      </c>
      <c r="J1711">
        <v>273</v>
      </c>
      <c r="K1711">
        <v>16</v>
      </c>
      <c r="L1711">
        <v>30</v>
      </c>
      <c r="M1711">
        <v>5</v>
      </c>
      <c r="N1711">
        <v>108</v>
      </c>
      <c r="O1711">
        <v>157</v>
      </c>
      <c r="P1711">
        <v>209</v>
      </c>
      <c r="Q1711">
        <v>0</v>
      </c>
      <c r="R1711">
        <v>125</v>
      </c>
      <c r="S1711">
        <v>209</v>
      </c>
      <c r="T1711">
        <v>107</v>
      </c>
      <c r="U1711">
        <v>0</v>
      </c>
      <c r="V1711">
        <v>106</v>
      </c>
      <c r="W1711">
        <v>106</v>
      </c>
      <c r="X1711">
        <v>98</v>
      </c>
      <c r="Y1711">
        <v>211</v>
      </c>
      <c r="Z1711">
        <v>108</v>
      </c>
      <c r="AA1711" t="s">
        <v>443</v>
      </c>
      <c r="AB1711" t="s">
        <v>387</v>
      </c>
      <c r="AC1711" t="s">
        <v>432</v>
      </c>
      <c r="AD1711" t="s">
        <v>433</v>
      </c>
    </row>
    <row r="1712" spans="1:30" x14ac:dyDescent="0.25">
      <c r="A1712" t="s">
        <v>1435</v>
      </c>
      <c r="B1712">
        <v>45139</v>
      </c>
      <c r="C1712">
        <v>45140</v>
      </c>
      <c r="D1712" t="s">
        <v>451</v>
      </c>
      <c r="E1712">
        <v>8394</v>
      </c>
      <c r="F1712">
        <v>379</v>
      </c>
      <c r="G1712">
        <v>0</v>
      </c>
      <c r="H1712">
        <v>30</v>
      </c>
      <c r="I1712">
        <v>0</v>
      </c>
      <c r="J1712">
        <v>262</v>
      </c>
      <c r="K1712">
        <v>2</v>
      </c>
      <c r="L1712">
        <v>0</v>
      </c>
      <c r="M1712">
        <v>0</v>
      </c>
      <c r="N1712">
        <v>2</v>
      </c>
      <c r="O1712">
        <v>1</v>
      </c>
      <c r="P1712">
        <v>34</v>
      </c>
      <c r="Q1712">
        <v>0</v>
      </c>
      <c r="R1712">
        <v>23</v>
      </c>
      <c r="S1712">
        <v>92</v>
      </c>
      <c r="T1712">
        <v>21</v>
      </c>
      <c r="U1712">
        <v>0</v>
      </c>
      <c r="V1712">
        <v>21</v>
      </c>
      <c r="W1712">
        <v>17</v>
      </c>
      <c r="X1712">
        <v>16</v>
      </c>
      <c r="Y1712">
        <v>120</v>
      </c>
      <c r="Z1712">
        <v>24</v>
      </c>
      <c r="AA1712" t="s">
        <v>452</v>
      </c>
      <c r="AB1712" t="s">
        <v>387</v>
      </c>
      <c r="AC1712" t="s">
        <v>448</v>
      </c>
      <c r="AD1712" t="s">
        <v>449</v>
      </c>
    </row>
    <row r="1713" spans="1:30" x14ac:dyDescent="0.25">
      <c r="A1713" t="s">
        <v>1435</v>
      </c>
      <c r="B1713">
        <v>45139</v>
      </c>
      <c r="C1713">
        <v>45140</v>
      </c>
      <c r="D1713" t="s">
        <v>385</v>
      </c>
      <c r="E1713">
        <v>9973</v>
      </c>
      <c r="F1713">
        <v>451</v>
      </c>
      <c r="G1713">
        <v>1</v>
      </c>
      <c r="H1713">
        <v>30</v>
      </c>
      <c r="I1713">
        <v>1</v>
      </c>
      <c r="J1713">
        <v>181</v>
      </c>
      <c r="K1713">
        <v>0</v>
      </c>
      <c r="L1713">
        <v>3</v>
      </c>
      <c r="M1713">
        <v>0</v>
      </c>
      <c r="N1713">
        <v>4</v>
      </c>
      <c r="O1713">
        <v>22</v>
      </c>
      <c r="P1713">
        <v>35</v>
      </c>
      <c r="Q1713">
        <v>0</v>
      </c>
      <c r="R1713">
        <v>20</v>
      </c>
      <c r="S1713">
        <v>35</v>
      </c>
      <c r="T1713">
        <v>10</v>
      </c>
      <c r="U1713">
        <v>0</v>
      </c>
      <c r="V1713">
        <v>13</v>
      </c>
      <c r="W1713">
        <v>14</v>
      </c>
      <c r="X1713">
        <v>14</v>
      </c>
      <c r="Y1713">
        <v>35</v>
      </c>
      <c r="Z1713">
        <v>14</v>
      </c>
      <c r="AA1713" t="s">
        <v>386</v>
      </c>
      <c r="AB1713" t="s">
        <v>387</v>
      </c>
      <c r="AC1713" t="s">
        <v>389</v>
      </c>
      <c r="AD1713" t="s">
        <v>390</v>
      </c>
    </row>
    <row r="1714" spans="1:30" x14ac:dyDescent="0.25">
      <c r="A1714" t="s">
        <v>1435</v>
      </c>
      <c r="B1714">
        <v>45139</v>
      </c>
      <c r="C1714">
        <v>45140</v>
      </c>
      <c r="D1714" t="s">
        <v>78</v>
      </c>
      <c r="E1714">
        <v>7524</v>
      </c>
      <c r="F1714">
        <v>289</v>
      </c>
      <c r="G1714">
        <v>17</v>
      </c>
      <c r="H1714">
        <v>113</v>
      </c>
      <c r="I1714">
        <v>1</v>
      </c>
      <c r="J1714">
        <v>58</v>
      </c>
      <c r="K1714">
        <v>3</v>
      </c>
      <c r="L1714">
        <v>6</v>
      </c>
      <c r="M1714">
        <v>3</v>
      </c>
      <c r="N1714">
        <v>15</v>
      </c>
      <c r="O1714">
        <v>67</v>
      </c>
      <c r="P1714">
        <v>117</v>
      </c>
      <c r="Q1714">
        <v>0</v>
      </c>
      <c r="R1714">
        <v>51</v>
      </c>
      <c r="S1714">
        <v>122</v>
      </c>
      <c r="T1714">
        <v>19</v>
      </c>
      <c r="U1714">
        <v>0</v>
      </c>
      <c r="V1714">
        <v>21</v>
      </c>
      <c r="W1714">
        <v>19</v>
      </c>
      <c r="X1714">
        <v>21</v>
      </c>
      <c r="Y1714">
        <v>122</v>
      </c>
      <c r="Z1714">
        <v>21</v>
      </c>
      <c r="AA1714" t="s">
        <v>79</v>
      </c>
      <c r="AB1714" t="s">
        <v>16</v>
      </c>
      <c r="AC1714" t="s">
        <v>69</v>
      </c>
      <c r="AD1714" t="s">
        <v>1583</v>
      </c>
    </row>
    <row r="1715" spans="1:30" x14ac:dyDescent="0.25">
      <c r="A1715" t="s">
        <v>1435</v>
      </c>
      <c r="B1715">
        <v>45139</v>
      </c>
      <c r="C1715">
        <v>45140</v>
      </c>
      <c r="D1715" t="s">
        <v>546</v>
      </c>
      <c r="E1715">
        <v>5936</v>
      </c>
      <c r="F1715">
        <v>196</v>
      </c>
      <c r="G1715">
        <v>1</v>
      </c>
      <c r="H1715">
        <v>66</v>
      </c>
      <c r="I1715">
        <v>0</v>
      </c>
      <c r="J1715">
        <v>86</v>
      </c>
      <c r="K1715">
        <v>2</v>
      </c>
      <c r="L1715">
        <v>0</v>
      </c>
      <c r="M1715">
        <v>0</v>
      </c>
      <c r="N1715">
        <v>10</v>
      </c>
      <c r="O1715">
        <v>54</v>
      </c>
      <c r="P1715">
        <v>70</v>
      </c>
      <c r="Q1715">
        <v>0</v>
      </c>
      <c r="R1715">
        <v>41</v>
      </c>
      <c r="S1715">
        <v>74</v>
      </c>
      <c r="T1715">
        <v>16</v>
      </c>
      <c r="U1715">
        <v>0</v>
      </c>
      <c r="V1715">
        <v>16</v>
      </c>
      <c r="W1715">
        <v>16</v>
      </c>
      <c r="X1715">
        <v>16</v>
      </c>
      <c r="Y1715">
        <v>74</v>
      </c>
      <c r="Z1715">
        <v>18</v>
      </c>
      <c r="AA1715" t="s">
        <v>1476</v>
      </c>
      <c r="AB1715" t="s">
        <v>387</v>
      </c>
      <c r="AC1715" t="s">
        <v>508</v>
      </c>
      <c r="AD1715" t="s">
        <v>509</v>
      </c>
    </row>
    <row r="1716" spans="1:30" x14ac:dyDescent="0.25">
      <c r="A1716" t="s">
        <v>1435</v>
      </c>
      <c r="B1716">
        <v>45139</v>
      </c>
      <c r="C1716">
        <v>45140</v>
      </c>
      <c r="D1716" t="s">
        <v>496</v>
      </c>
      <c r="E1716">
        <v>7290</v>
      </c>
      <c r="F1716">
        <v>338</v>
      </c>
      <c r="G1716">
        <v>35</v>
      </c>
      <c r="H1716">
        <v>73</v>
      </c>
      <c r="I1716">
        <v>7</v>
      </c>
      <c r="J1716">
        <v>154</v>
      </c>
      <c r="K1716">
        <v>14</v>
      </c>
      <c r="L1716">
        <v>15</v>
      </c>
      <c r="M1716">
        <v>19</v>
      </c>
      <c r="N1716">
        <v>10</v>
      </c>
      <c r="O1716">
        <v>36</v>
      </c>
      <c r="P1716">
        <v>74</v>
      </c>
      <c r="Q1716">
        <v>6</v>
      </c>
      <c r="R1716">
        <v>36</v>
      </c>
      <c r="S1716">
        <v>72</v>
      </c>
      <c r="T1716">
        <v>36</v>
      </c>
      <c r="U1716">
        <v>1</v>
      </c>
      <c r="V1716">
        <v>37</v>
      </c>
      <c r="W1716">
        <v>38</v>
      </c>
      <c r="X1716">
        <v>37</v>
      </c>
      <c r="Y1716">
        <v>74</v>
      </c>
      <c r="Z1716">
        <v>38</v>
      </c>
      <c r="AA1716" t="s">
        <v>497</v>
      </c>
      <c r="AB1716" t="s">
        <v>387</v>
      </c>
      <c r="AC1716" t="s">
        <v>448</v>
      </c>
      <c r="AD1716" t="s">
        <v>449</v>
      </c>
    </row>
    <row r="1717" spans="1:30" x14ac:dyDescent="0.25">
      <c r="A1717" t="s">
        <v>1435</v>
      </c>
      <c r="B1717">
        <v>45139</v>
      </c>
      <c r="C1717">
        <v>45140</v>
      </c>
      <c r="D1717" t="s">
        <v>542</v>
      </c>
      <c r="E1717">
        <v>4015</v>
      </c>
      <c r="F1717">
        <v>112</v>
      </c>
      <c r="G1717">
        <v>11</v>
      </c>
      <c r="H1717">
        <v>49</v>
      </c>
      <c r="I1717">
        <v>0</v>
      </c>
      <c r="J1717">
        <v>73</v>
      </c>
      <c r="K1717">
        <v>3</v>
      </c>
      <c r="L1717">
        <v>5</v>
      </c>
      <c r="M1717">
        <v>4</v>
      </c>
      <c r="N1717">
        <v>14</v>
      </c>
      <c r="O1717">
        <v>25</v>
      </c>
      <c r="P1717">
        <v>50</v>
      </c>
      <c r="Q1717">
        <v>0</v>
      </c>
      <c r="R1717">
        <v>33</v>
      </c>
      <c r="S1717">
        <v>51</v>
      </c>
      <c r="T1717">
        <v>36</v>
      </c>
      <c r="U1717">
        <v>0</v>
      </c>
      <c r="V1717">
        <v>37</v>
      </c>
      <c r="W1717">
        <v>33</v>
      </c>
      <c r="X1717">
        <v>34</v>
      </c>
      <c r="Y1717">
        <v>51</v>
      </c>
      <c r="Z1717">
        <v>37</v>
      </c>
      <c r="AA1717" t="s">
        <v>1475</v>
      </c>
      <c r="AB1717" t="s">
        <v>387</v>
      </c>
      <c r="AC1717" t="s">
        <v>508</v>
      </c>
      <c r="AD1717" t="s">
        <v>509</v>
      </c>
    </row>
    <row r="1718" spans="1:30" x14ac:dyDescent="0.25">
      <c r="A1718" t="s">
        <v>1435</v>
      </c>
      <c r="B1718">
        <v>45139</v>
      </c>
      <c r="C1718">
        <v>45140</v>
      </c>
      <c r="D1718" t="s">
        <v>56</v>
      </c>
      <c r="E1718">
        <v>43</v>
      </c>
      <c r="F1718">
        <v>0</v>
      </c>
      <c r="G1718">
        <v>0</v>
      </c>
      <c r="H1718">
        <v>0</v>
      </c>
      <c r="I1718">
        <v>0</v>
      </c>
      <c r="J1718">
        <v>1</v>
      </c>
      <c r="K1718">
        <v>0</v>
      </c>
      <c r="L1718">
        <v>0</v>
      </c>
      <c r="M1718">
        <v>0</v>
      </c>
      <c r="N1718">
        <v>0</v>
      </c>
      <c r="O1718">
        <v>0</v>
      </c>
      <c r="P1718">
        <v>0</v>
      </c>
      <c r="Q1718">
        <v>0</v>
      </c>
      <c r="R1718">
        <v>0</v>
      </c>
      <c r="S1718">
        <v>0</v>
      </c>
      <c r="T1718">
        <v>0</v>
      </c>
      <c r="U1718">
        <v>0</v>
      </c>
      <c r="V1718">
        <v>0</v>
      </c>
      <c r="W1718">
        <v>0</v>
      </c>
      <c r="X1718">
        <v>0</v>
      </c>
      <c r="Y1718">
        <v>0</v>
      </c>
      <c r="Z1718">
        <v>0</v>
      </c>
    </row>
    <row r="1719" spans="1:30" x14ac:dyDescent="0.25">
      <c r="A1719" t="s">
        <v>1435</v>
      </c>
      <c r="B1719">
        <v>45139</v>
      </c>
      <c r="C1719">
        <v>45140</v>
      </c>
      <c r="D1719" t="s">
        <v>576</v>
      </c>
      <c r="E1719">
        <v>4243</v>
      </c>
      <c r="F1719">
        <v>221</v>
      </c>
      <c r="G1719">
        <v>14</v>
      </c>
      <c r="H1719">
        <v>96</v>
      </c>
      <c r="I1719">
        <v>0</v>
      </c>
      <c r="J1719">
        <v>68</v>
      </c>
      <c r="K1719">
        <v>2</v>
      </c>
      <c r="L1719">
        <v>0</v>
      </c>
      <c r="M1719">
        <v>1</v>
      </c>
      <c r="N1719">
        <v>6</v>
      </c>
      <c r="O1719">
        <v>7</v>
      </c>
      <c r="P1719">
        <v>96</v>
      </c>
      <c r="Q1719">
        <v>0</v>
      </c>
      <c r="R1719">
        <v>37</v>
      </c>
      <c r="S1719">
        <v>96</v>
      </c>
      <c r="T1719">
        <v>14</v>
      </c>
      <c r="U1719">
        <v>0</v>
      </c>
      <c r="V1719">
        <v>28</v>
      </c>
      <c r="W1719">
        <v>25</v>
      </c>
      <c r="X1719">
        <v>28</v>
      </c>
      <c r="Y1719">
        <v>96</v>
      </c>
      <c r="Z1719">
        <v>28</v>
      </c>
      <c r="AA1719" t="s">
        <v>577</v>
      </c>
      <c r="AB1719" t="s">
        <v>387</v>
      </c>
      <c r="AC1719" t="s">
        <v>508</v>
      </c>
      <c r="AD1719" t="s">
        <v>509</v>
      </c>
    </row>
    <row r="1720" spans="1:30" x14ac:dyDescent="0.25">
      <c r="A1720" t="s">
        <v>1435</v>
      </c>
      <c r="B1720">
        <v>45139</v>
      </c>
      <c r="C1720">
        <v>45140</v>
      </c>
      <c r="D1720" t="s">
        <v>57</v>
      </c>
      <c r="E1720">
        <v>6103</v>
      </c>
      <c r="F1720">
        <v>142</v>
      </c>
      <c r="G1720">
        <v>2</v>
      </c>
      <c r="H1720">
        <v>34</v>
      </c>
      <c r="I1720">
        <v>0</v>
      </c>
      <c r="J1720">
        <v>81</v>
      </c>
      <c r="K1720">
        <v>0</v>
      </c>
      <c r="L1720">
        <v>0</v>
      </c>
      <c r="M1720">
        <v>1</v>
      </c>
      <c r="N1720">
        <v>3</v>
      </c>
      <c r="O1720">
        <v>18</v>
      </c>
      <c r="P1720">
        <v>34</v>
      </c>
      <c r="Q1720">
        <v>0</v>
      </c>
      <c r="R1720">
        <v>17</v>
      </c>
      <c r="S1720">
        <v>33</v>
      </c>
      <c r="T1720">
        <v>5</v>
      </c>
      <c r="U1720">
        <v>0</v>
      </c>
      <c r="V1720">
        <v>5</v>
      </c>
      <c r="W1720">
        <v>5</v>
      </c>
      <c r="X1720">
        <v>5</v>
      </c>
      <c r="Y1720">
        <v>34</v>
      </c>
      <c r="Z1720">
        <v>5</v>
      </c>
      <c r="AA1720" t="s">
        <v>58</v>
      </c>
      <c r="AB1720" t="s">
        <v>16</v>
      </c>
      <c r="AC1720" t="s">
        <v>41</v>
      </c>
      <c r="AD1720" t="s">
        <v>42</v>
      </c>
    </row>
    <row r="1721" spans="1:30" x14ac:dyDescent="0.25">
      <c r="A1721" t="s">
        <v>1435</v>
      </c>
      <c r="B1721">
        <v>45139</v>
      </c>
      <c r="C1721">
        <v>45140</v>
      </c>
      <c r="D1721" t="s">
        <v>457</v>
      </c>
      <c r="E1721">
        <v>3658</v>
      </c>
      <c r="F1721">
        <v>133</v>
      </c>
      <c r="G1721">
        <v>0</v>
      </c>
      <c r="H1721">
        <v>19</v>
      </c>
      <c r="I1721">
        <v>0</v>
      </c>
      <c r="J1721">
        <v>65</v>
      </c>
      <c r="K1721">
        <v>0</v>
      </c>
      <c r="L1721">
        <v>0</v>
      </c>
      <c r="M1721">
        <v>0</v>
      </c>
      <c r="N1721">
        <v>1</v>
      </c>
      <c r="O1721">
        <v>15</v>
      </c>
      <c r="P1721">
        <v>24</v>
      </c>
      <c r="Q1721">
        <v>0</v>
      </c>
      <c r="R1721">
        <v>21</v>
      </c>
      <c r="S1721">
        <v>35</v>
      </c>
      <c r="T1721">
        <v>9</v>
      </c>
      <c r="U1721">
        <v>0</v>
      </c>
      <c r="V1721">
        <v>10</v>
      </c>
      <c r="W1721">
        <v>10</v>
      </c>
      <c r="X1721">
        <v>10</v>
      </c>
      <c r="Y1721">
        <v>41</v>
      </c>
      <c r="Z1721">
        <v>11</v>
      </c>
      <c r="AA1721" t="s">
        <v>458</v>
      </c>
      <c r="AB1721" t="s">
        <v>387</v>
      </c>
      <c r="AC1721" t="s">
        <v>448</v>
      </c>
      <c r="AD1721" t="s">
        <v>449</v>
      </c>
    </row>
    <row r="1722" spans="1:30" x14ac:dyDescent="0.25">
      <c r="A1722" t="s">
        <v>1435</v>
      </c>
      <c r="B1722">
        <v>45139</v>
      </c>
      <c r="C1722">
        <v>45140</v>
      </c>
      <c r="D1722" t="s">
        <v>550</v>
      </c>
      <c r="E1722">
        <v>4445</v>
      </c>
      <c r="F1722">
        <v>225</v>
      </c>
      <c r="G1722">
        <v>4</v>
      </c>
      <c r="H1722">
        <v>73</v>
      </c>
      <c r="I1722">
        <v>0</v>
      </c>
      <c r="J1722">
        <v>91</v>
      </c>
      <c r="K1722">
        <v>1</v>
      </c>
      <c r="L1722">
        <v>0</v>
      </c>
      <c r="M1722">
        <v>0</v>
      </c>
      <c r="N1722">
        <v>7</v>
      </c>
      <c r="O1722">
        <v>13</v>
      </c>
      <c r="P1722">
        <v>74</v>
      </c>
      <c r="Q1722">
        <v>0</v>
      </c>
      <c r="R1722">
        <v>36</v>
      </c>
      <c r="S1722">
        <v>73</v>
      </c>
      <c r="T1722">
        <v>19</v>
      </c>
      <c r="U1722">
        <v>0</v>
      </c>
      <c r="V1722">
        <v>22</v>
      </c>
      <c r="W1722">
        <v>22</v>
      </c>
      <c r="X1722">
        <v>18</v>
      </c>
      <c r="Y1722">
        <v>74</v>
      </c>
      <c r="Z1722">
        <v>22</v>
      </c>
      <c r="AA1722" t="s">
        <v>551</v>
      </c>
      <c r="AB1722" t="s">
        <v>387</v>
      </c>
      <c r="AC1722" t="s">
        <v>508</v>
      </c>
      <c r="AD1722" t="s">
        <v>509</v>
      </c>
    </row>
    <row r="1723" spans="1:30" x14ac:dyDescent="0.25">
      <c r="A1723" t="s">
        <v>1435</v>
      </c>
      <c r="B1723">
        <v>45139</v>
      </c>
      <c r="C1723">
        <v>45140</v>
      </c>
      <c r="D1723" t="s">
        <v>115</v>
      </c>
      <c r="E1723">
        <v>9585</v>
      </c>
      <c r="F1723">
        <v>302</v>
      </c>
      <c r="G1723">
        <v>9</v>
      </c>
      <c r="H1723">
        <v>50</v>
      </c>
      <c r="I1723">
        <v>2</v>
      </c>
      <c r="J1723">
        <v>89</v>
      </c>
      <c r="K1723">
        <v>3</v>
      </c>
      <c r="L1723">
        <v>1</v>
      </c>
      <c r="M1723">
        <v>0</v>
      </c>
      <c r="N1723">
        <v>10</v>
      </c>
      <c r="O1723">
        <v>40</v>
      </c>
      <c r="P1723">
        <v>49</v>
      </c>
      <c r="Q1723">
        <v>0</v>
      </c>
      <c r="R1723">
        <v>22</v>
      </c>
      <c r="S1723">
        <v>52</v>
      </c>
      <c r="T1723">
        <v>11</v>
      </c>
      <c r="U1723">
        <v>0</v>
      </c>
      <c r="V1723">
        <v>11</v>
      </c>
      <c r="W1723">
        <v>8</v>
      </c>
      <c r="X1723">
        <v>9</v>
      </c>
      <c r="Y1723">
        <v>52</v>
      </c>
      <c r="Z1723">
        <v>11</v>
      </c>
      <c r="AA1723" t="s">
        <v>116</v>
      </c>
      <c r="AB1723" t="s">
        <v>16</v>
      </c>
      <c r="AC1723" t="s">
        <v>90</v>
      </c>
      <c r="AD1723" t="s">
        <v>91</v>
      </c>
    </row>
    <row r="1724" spans="1:30" x14ac:dyDescent="0.25">
      <c r="A1724" t="s">
        <v>1435</v>
      </c>
      <c r="B1724">
        <v>45139</v>
      </c>
      <c r="C1724">
        <v>45140</v>
      </c>
      <c r="D1724" t="s">
        <v>406</v>
      </c>
      <c r="E1724">
        <v>7152</v>
      </c>
      <c r="F1724">
        <v>240</v>
      </c>
      <c r="G1724">
        <v>8</v>
      </c>
      <c r="H1724">
        <v>37</v>
      </c>
      <c r="I1724">
        <v>0</v>
      </c>
      <c r="J1724">
        <v>77</v>
      </c>
      <c r="K1724">
        <v>2</v>
      </c>
      <c r="L1724">
        <v>3</v>
      </c>
      <c r="M1724">
        <v>3</v>
      </c>
      <c r="N1724">
        <v>17</v>
      </c>
      <c r="O1724">
        <v>22</v>
      </c>
      <c r="P1724">
        <v>37</v>
      </c>
      <c r="Q1724">
        <v>2</v>
      </c>
      <c r="R1724">
        <v>24</v>
      </c>
      <c r="S1724">
        <v>38</v>
      </c>
      <c r="T1724">
        <v>21</v>
      </c>
      <c r="U1724">
        <v>0</v>
      </c>
      <c r="V1724">
        <v>21</v>
      </c>
      <c r="W1724">
        <v>21</v>
      </c>
      <c r="X1724">
        <v>19</v>
      </c>
      <c r="Y1724">
        <v>39</v>
      </c>
      <c r="Z1724">
        <v>21</v>
      </c>
      <c r="AA1724" t="s">
        <v>407</v>
      </c>
      <c r="AB1724" t="s">
        <v>387</v>
      </c>
      <c r="AC1724" t="s">
        <v>389</v>
      </c>
      <c r="AD1724" t="s">
        <v>390</v>
      </c>
    </row>
    <row r="1725" spans="1:30" x14ac:dyDescent="0.25">
      <c r="A1725" t="s">
        <v>1435</v>
      </c>
      <c r="B1725">
        <v>45139</v>
      </c>
      <c r="C1725">
        <v>45140</v>
      </c>
      <c r="D1725" t="s">
        <v>147</v>
      </c>
      <c r="E1725">
        <v>7134</v>
      </c>
      <c r="F1725">
        <v>311</v>
      </c>
      <c r="G1725">
        <v>0</v>
      </c>
      <c r="H1725">
        <v>35</v>
      </c>
      <c r="I1725">
        <v>0</v>
      </c>
      <c r="J1725">
        <v>147</v>
      </c>
      <c r="K1725">
        <v>0</v>
      </c>
      <c r="L1725">
        <v>0</v>
      </c>
      <c r="M1725">
        <v>0</v>
      </c>
      <c r="N1725">
        <v>5</v>
      </c>
      <c r="O1725">
        <v>20</v>
      </c>
      <c r="P1725">
        <v>36</v>
      </c>
      <c r="Q1725">
        <v>0</v>
      </c>
      <c r="R1725">
        <v>20</v>
      </c>
      <c r="S1725">
        <v>36</v>
      </c>
      <c r="T1725">
        <v>5</v>
      </c>
      <c r="U1725">
        <v>0</v>
      </c>
      <c r="V1725">
        <v>11</v>
      </c>
      <c r="W1725">
        <v>8</v>
      </c>
      <c r="X1725">
        <v>9</v>
      </c>
      <c r="Y1725">
        <v>37</v>
      </c>
      <c r="Z1725">
        <v>11</v>
      </c>
      <c r="AA1725" t="s">
        <v>148</v>
      </c>
      <c r="AB1725" t="s">
        <v>16</v>
      </c>
      <c r="AC1725" t="s">
        <v>127</v>
      </c>
      <c r="AD1725" t="s">
        <v>128</v>
      </c>
    </row>
    <row r="1726" spans="1:30" x14ac:dyDescent="0.25">
      <c r="A1726" t="s">
        <v>1435</v>
      </c>
      <c r="B1726">
        <v>45139</v>
      </c>
      <c r="C1726">
        <v>45140</v>
      </c>
      <c r="D1726" t="s">
        <v>110</v>
      </c>
      <c r="E1726">
        <v>4991</v>
      </c>
      <c r="F1726">
        <v>149</v>
      </c>
      <c r="G1726">
        <v>44</v>
      </c>
      <c r="H1726">
        <v>71</v>
      </c>
      <c r="I1726">
        <v>1</v>
      </c>
      <c r="J1726">
        <v>31</v>
      </c>
      <c r="K1726">
        <v>3</v>
      </c>
      <c r="L1726">
        <v>4</v>
      </c>
      <c r="M1726">
        <v>9</v>
      </c>
      <c r="N1726">
        <v>12</v>
      </c>
      <c r="O1726">
        <v>59</v>
      </c>
      <c r="P1726">
        <v>73</v>
      </c>
      <c r="Q1726">
        <v>0</v>
      </c>
      <c r="R1726">
        <v>54</v>
      </c>
      <c r="S1726">
        <v>77</v>
      </c>
      <c r="T1726">
        <v>16</v>
      </c>
      <c r="U1726">
        <v>0</v>
      </c>
      <c r="V1726">
        <v>18</v>
      </c>
      <c r="W1726">
        <v>17</v>
      </c>
      <c r="X1726">
        <v>18</v>
      </c>
      <c r="Y1726">
        <v>77</v>
      </c>
      <c r="Z1726">
        <v>18</v>
      </c>
      <c r="AA1726" t="s">
        <v>111</v>
      </c>
      <c r="AB1726" t="s">
        <v>16</v>
      </c>
      <c r="AC1726" t="s">
        <v>90</v>
      </c>
      <c r="AD1726" t="s">
        <v>91</v>
      </c>
    </row>
    <row r="1727" spans="1:30" x14ac:dyDescent="0.25">
      <c r="A1727" t="s">
        <v>1435</v>
      </c>
      <c r="B1727">
        <v>45139</v>
      </c>
      <c r="C1727">
        <v>45140</v>
      </c>
      <c r="D1727" t="s">
        <v>105</v>
      </c>
      <c r="E1727">
        <v>6251</v>
      </c>
      <c r="F1727">
        <v>248</v>
      </c>
      <c r="G1727">
        <v>32</v>
      </c>
      <c r="H1727">
        <v>142</v>
      </c>
      <c r="I1727">
        <v>1</v>
      </c>
      <c r="J1727">
        <v>94</v>
      </c>
      <c r="K1727">
        <v>3</v>
      </c>
      <c r="L1727">
        <v>4</v>
      </c>
      <c r="M1727">
        <v>11</v>
      </c>
      <c r="N1727">
        <v>22</v>
      </c>
      <c r="O1727">
        <v>46</v>
      </c>
      <c r="P1727">
        <v>142</v>
      </c>
      <c r="Q1727">
        <v>0</v>
      </c>
      <c r="R1727">
        <v>57</v>
      </c>
      <c r="S1727">
        <v>143</v>
      </c>
      <c r="T1727">
        <v>56</v>
      </c>
      <c r="U1727">
        <v>0</v>
      </c>
      <c r="V1727">
        <v>58</v>
      </c>
      <c r="W1727">
        <v>39</v>
      </c>
      <c r="X1727">
        <v>57</v>
      </c>
      <c r="Y1727">
        <v>143</v>
      </c>
      <c r="Z1727">
        <v>58</v>
      </c>
      <c r="AA1727" t="s">
        <v>106</v>
      </c>
      <c r="AB1727" t="s">
        <v>16</v>
      </c>
      <c r="AC1727" t="s">
        <v>90</v>
      </c>
      <c r="AD1727" t="s">
        <v>91</v>
      </c>
    </row>
    <row r="1728" spans="1:30" x14ac:dyDescent="0.25">
      <c r="A1728" t="s">
        <v>1435</v>
      </c>
      <c r="B1728">
        <v>45139</v>
      </c>
      <c r="C1728">
        <v>45140</v>
      </c>
      <c r="D1728" t="s">
        <v>100</v>
      </c>
      <c r="E1728">
        <v>3434</v>
      </c>
      <c r="F1728">
        <v>99</v>
      </c>
      <c r="G1728">
        <v>2</v>
      </c>
      <c r="H1728">
        <v>50</v>
      </c>
      <c r="I1728">
        <v>0</v>
      </c>
      <c r="J1728">
        <v>40</v>
      </c>
      <c r="K1728">
        <v>0</v>
      </c>
      <c r="L1728">
        <v>14</v>
      </c>
      <c r="M1728">
        <v>0</v>
      </c>
      <c r="N1728">
        <v>20</v>
      </c>
      <c r="O1728">
        <v>19</v>
      </c>
      <c r="P1728">
        <v>47</v>
      </c>
      <c r="Q1728">
        <v>1</v>
      </c>
      <c r="R1728">
        <v>26</v>
      </c>
      <c r="S1728">
        <v>50</v>
      </c>
      <c r="T1728">
        <v>24</v>
      </c>
      <c r="U1728">
        <v>1</v>
      </c>
      <c r="V1728">
        <v>28</v>
      </c>
      <c r="W1728">
        <v>28</v>
      </c>
      <c r="X1728">
        <v>25</v>
      </c>
      <c r="Y1728">
        <v>50</v>
      </c>
      <c r="Z1728">
        <v>28</v>
      </c>
      <c r="AA1728" t="s">
        <v>101</v>
      </c>
      <c r="AB1728" t="s">
        <v>16</v>
      </c>
      <c r="AC1728" t="s">
        <v>90</v>
      </c>
      <c r="AD1728" t="s">
        <v>91</v>
      </c>
    </row>
    <row r="1729" spans="1:30" x14ac:dyDescent="0.25">
      <c r="A1729" t="s">
        <v>1435</v>
      </c>
      <c r="B1729">
        <v>45139</v>
      </c>
      <c r="C1729">
        <v>45140</v>
      </c>
      <c r="D1729" t="s">
        <v>74</v>
      </c>
      <c r="E1729">
        <v>20080</v>
      </c>
      <c r="F1729">
        <v>669</v>
      </c>
      <c r="G1729">
        <v>1</v>
      </c>
      <c r="H1729">
        <v>145</v>
      </c>
      <c r="I1729">
        <v>1</v>
      </c>
      <c r="J1729">
        <v>185</v>
      </c>
      <c r="K1729">
        <v>16</v>
      </c>
      <c r="L1729">
        <v>7</v>
      </c>
      <c r="M1729">
        <v>0</v>
      </c>
      <c r="N1729">
        <v>40</v>
      </c>
      <c r="O1729">
        <v>22</v>
      </c>
      <c r="P1729">
        <v>146</v>
      </c>
      <c r="Q1729">
        <v>2</v>
      </c>
      <c r="R1729">
        <v>71</v>
      </c>
      <c r="S1729">
        <v>145</v>
      </c>
      <c r="T1729">
        <v>58</v>
      </c>
      <c r="U1729">
        <v>0</v>
      </c>
      <c r="V1729">
        <v>61</v>
      </c>
      <c r="W1729">
        <v>61</v>
      </c>
      <c r="X1729">
        <v>53</v>
      </c>
      <c r="Y1729">
        <v>147</v>
      </c>
      <c r="Z1729">
        <v>63</v>
      </c>
      <c r="AA1729" t="s">
        <v>1412</v>
      </c>
      <c r="AB1729" t="s">
        <v>16</v>
      </c>
      <c r="AC1729" t="s">
        <v>69</v>
      </c>
      <c r="AD1729" t="s">
        <v>1583</v>
      </c>
    </row>
    <row r="1730" spans="1:30" x14ac:dyDescent="0.25">
      <c r="A1730" t="s">
        <v>1435</v>
      </c>
      <c r="B1730">
        <v>45139</v>
      </c>
      <c r="C1730">
        <v>45140</v>
      </c>
      <c r="D1730" t="s">
        <v>481</v>
      </c>
      <c r="E1730">
        <v>3530</v>
      </c>
      <c r="F1730">
        <v>136</v>
      </c>
      <c r="G1730">
        <v>0</v>
      </c>
      <c r="H1730">
        <v>29</v>
      </c>
      <c r="I1730">
        <v>0</v>
      </c>
      <c r="J1730">
        <v>50</v>
      </c>
      <c r="K1730">
        <v>0</v>
      </c>
      <c r="L1730">
        <v>2</v>
      </c>
      <c r="M1730">
        <v>0</v>
      </c>
      <c r="N1730">
        <v>3</v>
      </c>
      <c r="O1730">
        <v>0</v>
      </c>
      <c r="P1730">
        <v>30</v>
      </c>
      <c r="Q1730">
        <v>0</v>
      </c>
      <c r="R1730">
        <v>13</v>
      </c>
      <c r="S1730">
        <v>30</v>
      </c>
      <c r="T1730">
        <v>2</v>
      </c>
      <c r="U1730">
        <v>0</v>
      </c>
      <c r="V1730">
        <v>13</v>
      </c>
      <c r="W1730">
        <v>13</v>
      </c>
      <c r="X1730">
        <v>14</v>
      </c>
      <c r="Y1730">
        <v>30</v>
      </c>
      <c r="Z1730">
        <v>15</v>
      </c>
      <c r="AA1730" t="s">
        <v>482</v>
      </c>
      <c r="AB1730" t="s">
        <v>387</v>
      </c>
      <c r="AC1730" t="s">
        <v>448</v>
      </c>
      <c r="AD1730" t="s">
        <v>449</v>
      </c>
    </row>
    <row r="1731" spans="1:30" x14ac:dyDescent="0.25">
      <c r="A1731" t="s">
        <v>1435</v>
      </c>
      <c r="B1731">
        <v>45139</v>
      </c>
      <c r="C1731">
        <v>45140</v>
      </c>
      <c r="D1731" t="s">
        <v>67</v>
      </c>
      <c r="E1731">
        <v>5908</v>
      </c>
      <c r="F1731">
        <v>147</v>
      </c>
      <c r="G1731">
        <v>21</v>
      </c>
      <c r="H1731">
        <v>36</v>
      </c>
      <c r="I1731">
        <v>7</v>
      </c>
      <c r="J1731">
        <v>37</v>
      </c>
      <c r="K1731">
        <v>2</v>
      </c>
      <c r="L1731">
        <v>0</v>
      </c>
      <c r="M1731">
        <v>0</v>
      </c>
      <c r="N1731">
        <v>3</v>
      </c>
      <c r="O1731">
        <v>40</v>
      </c>
      <c r="P1731">
        <v>44</v>
      </c>
      <c r="Q1731">
        <v>0</v>
      </c>
      <c r="R1731">
        <v>15</v>
      </c>
      <c r="S1731">
        <v>43</v>
      </c>
      <c r="T1731">
        <v>3</v>
      </c>
      <c r="U1731">
        <v>0</v>
      </c>
      <c r="V1731">
        <v>4</v>
      </c>
      <c r="W1731">
        <v>3</v>
      </c>
      <c r="X1731">
        <v>3</v>
      </c>
      <c r="Y1731">
        <v>44</v>
      </c>
      <c r="Z1731">
        <v>4</v>
      </c>
      <c r="AA1731" t="s">
        <v>68</v>
      </c>
      <c r="AB1731" t="s">
        <v>16</v>
      </c>
      <c r="AC1731" t="s">
        <v>69</v>
      </c>
      <c r="AD1731" t="s">
        <v>1583</v>
      </c>
    </row>
    <row r="1732" spans="1:30" x14ac:dyDescent="0.25">
      <c r="A1732" t="s">
        <v>1435</v>
      </c>
      <c r="B1732">
        <v>45139</v>
      </c>
      <c r="C1732">
        <v>45140</v>
      </c>
      <c r="D1732" t="s">
        <v>137</v>
      </c>
      <c r="E1732">
        <v>5277</v>
      </c>
      <c r="F1732">
        <v>205</v>
      </c>
      <c r="G1732">
        <v>2</v>
      </c>
      <c r="H1732">
        <v>26</v>
      </c>
      <c r="I1732">
        <v>0</v>
      </c>
      <c r="J1732">
        <v>82</v>
      </c>
      <c r="K1732">
        <v>0</v>
      </c>
      <c r="L1732">
        <v>0</v>
      </c>
      <c r="M1732">
        <v>1</v>
      </c>
      <c r="N1732">
        <v>2</v>
      </c>
      <c r="O1732">
        <v>8</v>
      </c>
      <c r="P1732">
        <v>27</v>
      </c>
      <c r="Q1732">
        <v>0</v>
      </c>
      <c r="R1732">
        <v>17</v>
      </c>
      <c r="S1732">
        <v>28</v>
      </c>
      <c r="T1732">
        <v>3</v>
      </c>
      <c r="U1732">
        <v>0</v>
      </c>
      <c r="V1732">
        <v>6</v>
      </c>
      <c r="W1732">
        <v>6</v>
      </c>
      <c r="X1732">
        <v>5</v>
      </c>
      <c r="Y1732">
        <v>29</v>
      </c>
      <c r="Z1732">
        <v>6</v>
      </c>
      <c r="AA1732" t="s">
        <v>138</v>
      </c>
      <c r="AB1732" t="s">
        <v>16</v>
      </c>
      <c r="AC1732" t="s">
        <v>127</v>
      </c>
      <c r="AD1732" t="s">
        <v>128</v>
      </c>
    </row>
    <row r="1733" spans="1:30" x14ac:dyDescent="0.25">
      <c r="A1733" t="s">
        <v>1435</v>
      </c>
      <c r="B1733">
        <v>45139</v>
      </c>
      <c r="C1733">
        <v>45140</v>
      </c>
      <c r="D1733" t="s">
        <v>412</v>
      </c>
      <c r="E1733">
        <v>4164</v>
      </c>
      <c r="F1733">
        <v>116</v>
      </c>
      <c r="G1733">
        <v>0</v>
      </c>
      <c r="H1733">
        <v>36</v>
      </c>
      <c r="I1733">
        <v>0</v>
      </c>
      <c r="J1733">
        <v>50</v>
      </c>
      <c r="K1733">
        <v>1</v>
      </c>
      <c r="L1733">
        <v>0</v>
      </c>
      <c r="M1733">
        <v>0</v>
      </c>
      <c r="N1733">
        <v>11</v>
      </c>
      <c r="O1733">
        <v>39</v>
      </c>
      <c r="P1733">
        <v>43</v>
      </c>
      <c r="Q1733">
        <v>5</v>
      </c>
      <c r="R1733">
        <v>19</v>
      </c>
      <c r="S1733">
        <v>44</v>
      </c>
      <c r="T1733">
        <v>14</v>
      </c>
      <c r="U1733">
        <v>1</v>
      </c>
      <c r="V1733">
        <v>14</v>
      </c>
      <c r="W1733">
        <v>14</v>
      </c>
      <c r="X1733">
        <v>13</v>
      </c>
      <c r="Y1733">
        <v>45</v>
      </c>
      <c r="Z1733">
        <v>14</v>
      </c>
      <c r="AA1733" t="s">
        <v>413</v>
      </c>
      <c r="AB1733" t="s">
        <v>387</v>
      </c>
      <c r="AC1733" t="s">
        <v>389</v>
      </c>
      <c r="AD1733" t="s">
        <v>390</v>
      </c>
    </row>
    <row r="1734" spans="1:30" x14ac:dyDescent="0.25">
      <c r="A1734" t="s">
        <v>1435</v>
      </c>
      <c r="B1734">
        <v>45139</v>
      </c>
      <c r="C1734">
        <v>45140</v>
      </c>
      <c r="D1734" t="s">
        <v>142</v>
      </c>
      <c r="E1734">
        <v>11614</v>
      </c>
      <c r="F1734">
        <v>444</v>
      </c>
      <c r="G1734">
        <v>2</v>
      </c>
      <c r="H1734">
        <v>87</v>
      </c>
      <c r="I1734">
        <v>0</v>
      </c>
      <c r="J1734">
        <v>168</v>
      </c>
      <c r="K1734">
        <v>5</v>
      </c>
      <c r="L1734">
        <v>8</v>
      </c>
      <c r="M1734">
        <v>8</v>
      </c>
      <c r="N1734">
        <v>23</v>
      </c>
      <c r="O1734">
        <v>54</v>
      </c>
      <c r="P1734">
        <v>97</v>
      </c>
      <c r="Q1734">
        <v>0</v>
      </c>
      <c r="R1734">
        <v>57</v>
      </c>
      <c r="S1734">
        <v>93</v>
      </c>
      <c r="T1734">
        <v>51</v>
      </c>
      <c r="U1734">
        <v>0</v>
      </c>
      <c r="V1734">
        <v>91</v>
      </c>
      <c r="W1734">
        <v>84</v>
      </c>
      <c r="X1734">
        <v>78</v>
      </c>
      <c r="Y1734">
        <v>97</v>
      </c>
      <c r="Z1734">
        <v>95</v>
      </c>
      <c r="AA1734" t="s">
        <v>143</v>
      </c>
      <c r="AB1734" t="s">
        <v>16</v>
      </c>
      <c r="AC1734" t="s">
        <v>127</v>
      </c>
      <c r="AD1734" t="s">
        <v>128</v>
      </c>
    </row>
    <row r="1735" spans="1:30" x14ac:dyDescent="0.25">
      <c r="A1735" t="s">
        <v>1435</v>
      </c>
      <c r="B1735">
        <v>45139</v>
      </c>
      <c r="C1735">
        <v>45140</v>
      </c>
      <c r="D1735" t="s">
        <v>555</v>
      </c>
      <c r="E1735">
        <v>5474</v>
      </c>
      <c r="F1735">
        <v>244</v>
      </c>
      <c r="G1735">
        <v>13</v>
      </c>
      <c r="H1735">
        <v>39</v>
      </c>
      <c r="I1735">
        <v>0</v>
      </c>
      <c r="J1735">
        <v>69</v>
      </c>
      <c r="K1735">
        <v>5</v>
      </c>
      <c r="L1735">
        <v>0</v>
      </c>
      <c r="M1735">
        <v>5</v>
      </c>
      <c r="N1735">
        <v>16</v>
      </c>
      <c r="O1735">
        <v>3</v>
      </c>
      <c r="P1735">
        <v>64</v>
      </c>
      <c r="Q1735">
        <v>0</v>
      </c>
      <c r="R1735">
        <v>40</v>
      </c>
      <c r="S1735">
        <v>63</v>
      </c>
      <c r="T1735">
        <v>20</v>
      </c>
      <c r="U1735">
        <v>0</v>
      </c>
      <c r="V1735">
        <v>22</v>
      </c>
      <c r="W1735">
        <v>22</v>
      </c>
      <c r="X1735">
        <v>22</v>
      </c>
      <c r="Y1735">
        <v>64</v>
      </c>
      <c r="Z1735">
        <v>22</v>
      </c>
      <c r="AA1735" t="s">
        <v>1450</v>
      </c>
      <c r="AB1735" t="s">
        <v>387</v>
      </c>
      <c r="AC1735" t="s">
        <v>508</v>
      </c>
      <c r="AD1735" t="s">
        <v>509</v>
      </c>
    </row>
    <row r="1736" spans="1:30" x14ac:dyDescent="0.25">
      <c r="A1736" t="s">
        <v>1435</v>
      </c>
      <c r="B1736">
        <v>45139</v>
      </c>
      <c r="C1736">
        <v>45140</v>
      </c>
      <c r="D1736" t="s">
        <v>515</v>
      </c>
      <c r="E1736">
        <v>5051</v>
      </c>
      <c r="F1736">
        <v>242</v>
      </c>
      <c r="G1736">
        <v>40</v>
      </c>
      <c r="H1736">
        <v>43</v>
      </c>
      <c r="I1736">
        <v>0</v>
      </c>
      <c r="J1736">
        <v>110</v>
      </c>
      <c r="K1736">
        <v>1</v>
      </c>
      <c r="L1736">
        <v>0</v>
      </c>
      <c r="M1736">
        <v>19</v>
      </c>
      <c r="N1736">
        <v>16</v>
      </c>
      <c r="O1736">
        <v>0</v>
      </c>
      <c r="P1736">
        <v>45</v>
      </c>
      <c r="Q1736">
        <v>0</v>
      </c>
      <c r="R1736">
        <v>21</v>
      </c>
      <c r="S1736">
        <v>45</v>
      </c>
      <c r="T1736">
        <v>23</v>
      </c>
      <c r="U1736">
        <v>0</v>
      </c>
      <c r="V1736">
        <v>24</v>
      </c>
      <c r="W1736">
        <v>24</v>
      </c>
      <c r="X1736">
        <v>24</v>
      </c>
      <c r="Y1736">
        <v>45</v>
      </c>
      <c r="Z1736">
        <v>24</v>
      </c>
      <c r="AA1736" t="s">
        <v>1598</v>
      </c>
      <c r="AB1736" t="s">
        <v>387</v>
      </c>
      <c r="AC1736" t="s">
        <v>508</v>
      </c>
      <c r="AD1736" t="s">
        <v>509</v>
      </c>
    </row>
    <row r="1737" spans="1:30" x14ac:dyDescent="0.25">
      <c r="A1737" t="s">
        <v>1435</v>
      </c>
      <c r="B1737">
        <v>45139</v>
      </c>
      <c r="C1737">
        <v>45140</v>
      </c>
      <c r="D1737" t="s">
        <v>501</v>
      </c>
      <c r="E1737">
        <v>2861</v>
      </c>
      <c r="F1737">
        <v>122</v>
      </c>
      <c r="G1737">
        <v>32</v>
      </c>
      <c r="H1737">
        <v>45</v>
      </c>
      <c r="I1737">
        <v>0</v>
      </c>
      <c r="J1737">
        <v>42</v>
      </c>
      <c r="K1737">
        <v>2</v>
      </c>
      <c r="L1737">
        <v>2</v>
      </c>
      <c r="M1737">
        <v>8</v>
      </c>
      <c r="N1737">
        <v>11</v>
      </c>
      <c r="O1737">
        <v>26</v>
      </c>
      <c r="P1737">
        <v>45</v>
      </c>
      <c r="Q1737">
        <v>0</v>
      </c>
      <c r="R1737">
        <v>28</v>
      </c>
      <c r="S1737">
        <v>45</v>
      </c>
      <c r="T1737">
        <v>12</v>
      </c>
      <c r="U1737">
        <v>0</v>
      </c>
      <c r="V1737">
        <v>14</v>
      </c>
      <c r="W1737">
        <v>14</v>
      </c>
      <c r="X1737">
        <v>15</v>
      </c>
      <c r="Y1737">
        <v>45</v>
      </c>
      <c r="Z1737">
        <v>15</v>
      </c>
      <c r="AA1737" t="s">
        <v>502</v>
      </c>
      <c r="AB1737" t="s">
        <v>387</v>
      </c>
      <c r="AC1737" t="s">
        <v>448</v>
      </c>
      <c r="AD1737" t="s">
        <v>449</v>
      </c>
    </row>
    <row r="1738" spans="1:30" x14ac:dyDescent="0.25">
      <c r="A1738" t="s">
        <v>1435</v>
      </c>
      <c r="B1738">
        <v>45139</v>
      </c>
      <c r="C1738">
        <v>45140</v>
      </c>
      <c r="D1738" t="s">
        <v>571</v>
      </c>
      <c r="E1738">
        <v>3243</v>
      </c>
      <c r="F1738">
        <v>148</v>
      </c>
      <c r="G1738">
        <v>3</v>
      </c>
      <c r="H1738">
        <v>70</v>
      </c>
      <c r="I1738">
        <v>0</v>
      </c>
      <c r="J1738">
        <v>45</v>
      </c>
      <c r="K1738">
        <v>0</v>
      </c>
      <c r="L1738">
        <v>1</v>
      </c>
      <c r="M1738">
        <v>0</v>
      </c>
      <c r="N1738">
        <v>4</v>
      </c>
      <c r="O1738">
        <v>66</v>
      </c>
      <c r="P1738">
        <v>73</v>
      </c>
      <c r="Q1738">
        <v>0</v>
      </c>
      <c r="R1738">
        <v>42</v>
      </c>
      <c r="S1738">
        <v>73</v>
      </c>
      <c r="T1738">
        <v>10</v>
      </c>
      <c r="U1738">
        <v>0</v>
      </c>
      <c r="V1738">
        <v>13</v>
      </c>
      <c r="W1738">
        <v>13</v>
      </c>
      <c r="X1738">
        <v>11</v>
      </c>
      <c r="Y1738">
        <v>73</v>
      </c>
      <c r="Z1738">
        <v>13</v>
      </c>
      <c r="AA1738" t="s">
        <v>572</v>
      </c>
      <c r="AB1738" t="s">
        <v>387</v>
      </c>
      <c r="AC1738" t="s">
        <v>508</v>
      </c>
      <c r="AD1738" t="s">
        <v>509</v>
      </c>
    </row>
    <row r="1739" spans="1:30" x14ac:dyDescent="0.25">
      <c r="A1739" t="s">
        <v>1435</v>
      </c>
      <c r="B1739">
        <v>45139</v>
      </c>
      <c r="C1739">
        <v>45140</v>
      </c>
      <c r="D1739" t="s">
        <v>513</v>
      </c>
      <c r="E1739">
        <v>11261</v>
      </c>
      <c r="F1739">
        <v>487</v>
      </c>
      <c r="G1739">
        <v>3</v>
      </c>
      <c r="H1739">
        <v>131</v>
      </c>
      <c r="I1739">
        <v>0</v>
      </c>
      <c r="J1739">
        <v>127</v>
      </c>
      <c r="K1739">
        <v>18</v>
      </c>
      <c r="L1739">
        <v>31</v>
      </c>
      <c r="M1739">
        <v>0</v>
      </c>
      <c r="N1739">
        <v>41</v>
      </c>
      <c r="O1739">
        <v>40</v>
      </c>
      <c r="P1739">
        <v>131</v>
      </c>
      <c r="Q1739">
        <v>0</v>
      </c>
      <c r="R1739">
        <v>79</v>
      </c>
      <c r="S1739">
        <v>130</v>
      </c>
      <c r="T1739">
        <v>50</v>
      </c>
      <c r="U1739">
        <v>0</v>
      </c>
      <c r="V1739">
        <v>63</v>
      </c>
      <c r="W1739">
        <v>63</v>
      </c>
      <c r="X1739">
        <v>58</v>
      </c>
      <c r="Y1739">
        <v>132</v>
      </c>
      <c r="Z1739">
        <v>63</v>
      </c>
      <c r="AA1739" t="s">
        <v>514</v>
      </c>
      <c r="AB1739" t="s">
        <v>387</v>
      </c>
      <c r="AC1739" t="s">
        <v>508</v>
      </c>
      <c r="AD1739" t="s">
        <v>509</v>
      </c>
    </row>
    <row r="1740" spans="1:30" x14ac:dyDescent="0.25">
      <c r="A1740" t="s">
        <v>1435</v>
      </c>
      <c r="B1740">
        <v>45139</v>
      </c>
      <c r="C1740">
        <v>45140</v>
      </c>
      <c r="D1740" t="s">
        <v>166</v>
      </c>
      <c r="E1740">
        <v>5637</v>
      </c>
      <c r="F1740">
        <v>173</v>
      </c>
      <c r="G1740">
        <v>0</v>
      </c>
      <c r="H1740">
        <v>36</v>
      </c>
      <c r="I1740">
        <v>1</v>
      </c>
      <c r="J1740">
        <v>75</v>
      </c>
      <c r="K1740">
        <v>0</v>
      </c>
      <c r="L1740">
        <v>1</v>
      </c>
      <c r="M1740">
        <v>0</v>
      </c>
      <c r="N1740">
        <v>13</v>
      </c>
      <c r="O1740">
        <v>6</v>
      </c>
      <c r="P1740">
        <v>38</v>
      </c>
      <c r="Q1740">
        <v>0</v>
      </c>
      <c r="R1740">
        <v>19</v>
      </c>
      <c r="S1740">
        <v>39</v>
      </c>
      <c r="T1740">
        <v>18</v>
      </c>
      <c r="U1740">
        <v>0</v>
      </c>
      <c r="V1740">
        <v>20</v>
      </c>
      <c r="W1740">
        <v>19</v>
      </c>
      <c r="X1740">
        <v>20</v>
      </c>
      <c r="Y1740">
        <v>40</v>
      </c>
      <c r="Z1740">
        <v>20</v>
      </c>
      <c r="AA1740" t="s">
        <v>167</v>
      </c>
      <c r="AB1740" t="s">
        <v>16</v>
      </c>
      <c r="AC1740" t="s">
        <v>168</v>
      </c>
      <c r="AD1740" t="s">
        <v>1473</v>
      </c>
    </row>
    <row r="1741" spans="1:30" x14ac:dyDescent="0.25">
      <c r="A1741" t="s">
        <v>1435</v>
      </c>
      <c r="B1741">
        <v>45170</v>
      </c>
      <c r="C1741">
        <v>45173</v>
      </c>
      <c r="D1741" t="s">
        <v>940</v>
      </c>
      <c r="E1741">
        <v>10070</v>
      </c>
      <c r="F1741">
        <v>484</v>
      </c>
      <c r="G1741">
        <v>0</v>
      </c>
      <c r="H1741">
        <v>57</v>
      </c>
      <c r="I1741">
        <v>0</v>
      </c>
      <c r="J1741">
        <v>87</v>
      </c>
      <c r="K1741">
        <v>7</v>
      </c>
      <c r="L1741">
        <v>1</v>
      </c>
      <c r="M1741">
        <v>0</v>
      </c>
      <c r="N1741">
        <v>16</v>
      </c>
      <c r="O1741">
        <v>3</v>
      </c>
      <c r="P1741">
        <v>58</v>
      </c>
      <c r="Q1741">
        <v>1</v>
      </c>
      <c r="R1741">
        <v>18</v>
      </c>
      <c r="S1741">
        <v>59</v>
      </c>
      <c r="T1741">
        <v>17</v>
      </c>
      <c r="U1741">
        <v>0</v>
      </c>
      <c r="V1741">
        <v>18</v>
      </c>
      <c r="W1741">
        <v>18</v>
      </c>
      <c r="X1741">
        <v>16</v>
      </c>
      <c r="Y1741">
        <v>60</v>
      </c>
      <c r="Z1741">
        <v>18</v>
      </c>
      <c r="AA1741" t="s">
        <v>941</v>
      </c>
      <c r="AB1741" t="s">
        <v>803</v>
      </c>
      <c r="AC1741" t="s">
        <v>942</v>
      </c>
      <c r="AD1741" t="s">
        <v>943</v>
      </c>
    </row>
    <row r="1742" spans="1:30" x14ac:dyDescent="0.25">
      <c r="A1742" t="s">
        <v>1435</v>
      </c>
      <c r="B1742">
        <v>45170</v>
      </c>
      <c r="C1742">
        <v>45173</v>
      </c>
      <c r="D1742" t="s">
        <v>930</v>
      </c>
      <c r="E1742">
        <v>10745</v>
      </c>
      <c r="F1742">
        <v>386</v>
      </c>
      <c r="G1742">
        <v>27</v>
      </c>
      <c r="H1742">
        <v>177</v>
      </c>
      <c r="I1742">
        <v>0</v>
      </c>
      <c r="J1742">
        <v>49</v>
      </c>
      <c r="K1742">
        <v>2</v>
      </c>
      <c r="L1742">
        <v>2</v>
      </c>
      <c r="M1742">
        <v>7</v>
      </c>
      <c r="N1742">
        <v>10</v>
      </c>
      <c r="O1742">
        <v>152</v>
      </c>
      <c r="P1742">
        <v>176</v>
      </c>
      <c r="Q1742">
        <v>0</v>
      </c>
      <c r="R1742">
        <v>80</v>
      </c>
      <c r="S1742">
        <v>178</v>
      </c>
      <c r="T1742">
        <v>10</v>
      </c>
      <c r="U1742">
        <v>0</v>
      </c>
      <c r="V1742">
        <v>10</v>
      </c>
      <c r="W1742">
        <v>10</v>
      </c>
      <c r="X1742">
        <v>6</v>
      </c>
      <c r="Y1742">
        <v>180</v>
      </c>
      <c r="Z1742">
        <v>10</v>
      </c>
      <c r="AA1742" t="s">
        <v>931</v>
      </c>
      <c r="AB1742" t="s">
        <v>803</v>
      </c>
      <c r="AC1742" t="s">
        <v>897</v>
      </c>
      <c r="AD1742" t="s">
        <v>898</v>
      </c>
    </row>
    <row r="1743" spans="1:30" x14ac:dyDescent="0.25">
      <c r="A1743" t="s">
        <v>1435</v>
      </c>
      <c r="B1743">
        <v>45170</v>
      </c>
      <c r="C1743">
        <v>45173</v>
      </c>
      <c r="D1743" t="s">
        <v>948</v>
      </c>
      <c r="E1743">
        <v>9231</v>
      </c>
      <c r="F1743">
        <v>435</v>
      </c>
      <c r="G1743">
        <v>0</v>
      </c>
      <c r="H1743">
        <v>105</v>
      </c>
      <c r="I1743">
        <v>0</v>
      </c>
      <c r="J1743">
        <v>99</v>
      </c>
      <c r="K1743">
        <v>1</v>
      </c>
      <c r="L1743">
        <v>1</v>
      </c>
      <c r="M1743">
        <v>0</v>
      </c>
      <c r="N1743">
        <v>21</v>
      </c>
      <c r="O1743">
        <v>11</v>
      </c>
      <c r="P1743">
        <v>102</v>
      </c>
      <c r="Q1743">
        <v>0</v>
      </c>
      <c r="R1743">
        <v>49</v>
      </c>
      <c r="S1743">
        <v>101</v>
      </c>
      <c r="T1743">
        <v>15</v>
      </c>
      <c r="U1743">
        <v>0</v>
      </c>
      <c r="V1743">
        <v>24</v>
      </c>
      <c r="W1743">
        <v>20</v>
      </c>
      <c r="X1743">
        <v>22</v>
      </c>
      <c r="Y1743">
        <v>105</v>
      </c>
      <c r="Z1743">
        <v>24</v>
      </c>
      <c r="AA1743" t="s">
        <v>949</v>
      </c>
      <c r="AB1743" t="s">
        <v>803</v>
      </c>
      <c r="AC1743" t="s">
        <v>942</v>
      </c>
      <c r="AD1743" t="s">
        <v>943</v>
      </c>
    </row>
    <row r="1744" spans="1:30" x14ac:dyDescent="0.25">
      <c r="A1744" t="s">
        <v>1435</v>
      </c>
      <c r="B1744">
        <v>45170</v>
      </c>
      <c r="C1744">
        <v>45173</v>
      </c>
      <c r="D1744" t="s">
        <v>991</v>
      </c>
      <c r="E1744">
        <v>9470</v>
      </c>
      <c r="F1744">
        <v>464</v>
      </c>
      <c r="G1744">
        <v>15</v>
      </c>
      <c r="H1744">
        <v>165</v>
      </c>
      <c r="I1744">
        <v>1</v>
      </c>
      <c r="J1744">
        <v>108</v>
      </c>
      <c r="K1744">
        <v>1</v>
      </c>
      <c r="L1744">
        <v>1</v>
      </c>
      <c r="M1744">
        <v>0</v>
      </c>
      <c r="N1744">
        <v>34</v>
      </c>
      <c r="O1744">
        <v>14</v>
      </c>
      <c r="P1744">
        <v>166</v>
      </c>
      <c r="Q1744">
        <v>0</v>
      </c>
      <c r="R1744">
        <v>96</v>
      </c>
      <c r="S1744">
        <v>162</v>
      </c>
      <c r="T1744">
        <v>40</v>
      </c>
      <c r="U1744">
        <v>0</v>
      </c>
      <c r="V1744">
        <v>40</v>
      </c>
      <c r="W1744">
        <v>40</v>
      </c>
      <c r="X1744">
        <v>37</v>
      </c>
      <c r="Y1744">
        <v>168</v>
      </c>
      <c r="Z1744">
        <v>40</v>
      </c>
      <c r="AA1744" t="s">
        <v>992</v>
      </c>
      <c r="AB1744" t="s">
        <v>803</v>
      </c>
      <c r="AC1744" t="s">
        <v>942</v>
      </c>
      <c r="AD1744" t="s">
        <v>943</v>
      </c>
    </row>
    <row r="1745" spans="1:30" x14ac:dyDescent="0.25">
      <c r="A1745" t="s">
        <v>1435</v>
      </c>
      <c r="B1745">
        <v>45170</v>
      </c>
      <c r="C1745">
        <v>45173</v>
      </c>
      <c r="D1745" t="s">
        <v>968</v>
      </c>
      <c r="E1745">
        <v>5909</v>
      </c>
      <c r="F1745">
        <v>313</v>
      </c>
      <c r="G1745">
        <v>18</v>
      </c>
      <c r="H1745">
        <v>98</v>
      </c>
      <c r="I1745">
        <v>1</v>
      </c>
      <c r="J1745">
        <v>46</v>
      </c>
      <c r="K1745">
        <v>1</v>
      </c>
      <c r="L1745">
        <v>3</v>
      </c>
      <c r="M1745">
        <v>2</v>
      </c>
      <c r="N1745">
        <v>5</v>
      </c>
      <c r="O1745">
        <v>78</v>
      </c>
      <c r="P1745">
        <v>99</v>
      </c>
      <c r="Q1745">
        <v>3</v>
      </c>
      <c r="R1745">
        <v>49</v>
      </c>
      <c r="S1745">
        <v>96</v>
      </c>
      <c r="T1745">
        <v>4</v>
      </c>
      <c r="U1745">
        <v>0</v>
      </c>
      <c r="V1745">
        <v>5</v>
      </c>
      <c r="W1745">
        <v>5</v>
      </c>
      <c r="X1745">
        <v>5</v>
      </c>
      <c r="Y1745">
        <v>100</v>
      </c>
      <c r="Z1745">
        <v>5</v>
      </c>
      <c r="AA1745" t="s">
        <v>969</v>
      </c>
      <c r="AB1745" t="s">
        <v>803</v>
      </c>
      <c r="AC1745" t="s">
        <v>942</v>
      </c>
      <c r="AD1745" t="s">
        <v>943</v>
      </c>
    </row>
    <row r="1746" spans="1:30" x14ac:dyDescent="0.25">
      <c r="A1746" t="s">
        <v>1435</v>
      </c>
      <c r="B1746">
        <v>45170</v>
      </c>
      <c r="C1746">
        <v>45173</v>
      </c>
      <c r="D1746" t="s">
        <v>996</v>
      </c>
      <c r="E1746">
        <v>14699</v>
      </c>
      <c r="F1746">
        <v>545</v>
      </c>
      <c r="G1746">
        <v>1</v>
      </c>
      <c r="H1746">
        <v>128</v>
      </c>
      <c r="I1746">
        <v>0</v>
      </c>
      <c r="J1746">
        <v>144</v>
      </c>
      <c r="K1746">
        <v>4</v>
      </c>
      <c r="L1746">
        <v>6</v>
      </c>
      <c r="M1746">
        <v>0</v>
      </c>
      <c r="N1746">
        <v>29</v>
      </c>
      <c r="O1746">
        <v>102</v>
      </c>
      <c r="P1746">
        <v>137</v>
      </c>
      <c r="Q1746">
        <v>19</v>
      </c>
      <c r="R1746">
        <v>52</v>
      </c>
      <c r="S1746">
        <v>135</v>
      </c>
      <c r="T1746">
        <v>29</v>
      </c>
      <c r="U1746">
        <v>10</v>
      </c>
      <c r="V1746">
        <v>30</v>
      </c>
      <c r="W1746">
        <v>24</v>
      </c>
      <c r="X1746">
        <v>26</v>
      </c>
      <c r="Y1746">
        <v>138</v>
      </c>
      <c r="Z1746">
        <v>30</v>
      </c>
      <c r="AA1746" t="s">
        <v>997</v>
      </c>
      <c r="AB1746" t="s">
        <v>803</v>
      </c>
      <c r="AC1746" t="s">
        <v>998</v>
      </c>
      <c r="AD1746" t="s">
        <v>999</v>
      </c>
    </row>
    <row r="1747" spans="1:30" x14ac:dyDescent="0.25">
      <c r="A1747" t="s">
        <v>1435</v>
      </c>
      <c r="B1747">
        <v>45170</v>
      </c>
      <c r="C1747">
        <v>45173</v>
      </c>
      <c r="D1747" t="s">
        <v>924</v>
      </c>
      <c r="E1747">
        <v>6605</v>
      </c>
      <c r="F1747">
        <v>249</v>
      </c>
      <c r="G1747">
        <v>14</v>
      </c>
      <c r="H1747">
        <v>89</v>
      </c>
      <c r="I1747">
        <v>1</v>
      </c>
      <c r="J1747">
        <v>49</v>
      </c>
      <c r="K1747">
        <v>1</v>
      </c>
      <c r="L1747">
        <v>4</v>
      </c>
      <c r="M1747">
        <v>0</v>
      </c>
      <c r="N1747">
        <v>13</v>
      </c>
      <c r="O1747">
        <v>58</v>
      </c>
      <c r="P1747">
        <v>87</v>
      </c>
      <c r="Q1747">
        <v>0</v>
      </c>
      <c r="R1747">
        <v>54</v>
      </c>
      <c r="S1747">
        <v>89</v>
      </c>
      <c r="T1747">
        <v>16</v>
      </c>
      <c r="U1747">
        <v>0</v>
      </c>
      <c r="V1747">
        <v>19</v>
      </c>
      <c r="W1747">
        <v>43</v>
      </c>
      <c r="X1747">
        <v>37</v>
      </c>
      <c r="Y1747">
        <v>89</v>
      </c>
      <c r="Z1747">
        <v>47</v>
      </c>
      <c r="AA1747" t="s">
        <v>925</v>
      </c>
      <c r="AB1747" t="s">
        <v>803</v>
      </c>
      <c r="AC1747" t="s">
        <v>897</v>
      </c>
      <c r="AD1747" t="s">
        <v>898</v>
      </c>
    </row>
    <row r="1748" spans="1:30" x14ac:dyDescent="0.25">
      <c r="A1748" t="s">
        <v>1435</v>
      </c>
      <c r="B1748">
        <v>45170</v>
      </c>
      <c r="C1748">
        <v>45173</v>
      </c>
      <c r="D1748" t="s">
        <v>903</v>
      </c>
      <c r="E1748">
        <v>15976</v>
      </c>
      <c r="F1748">
        <v>571</v>
      </c>
      <c r="G1748">
        <v>0</v>
      </c>
      <c r="H1748">
        <v>322</v>
      </c>
      <c r="I1748">
        <v>0</v>
      </c>
      <c r="J1748">
        <v>74</v>
      </c>
      <c r="K1748">
        <v>4</v>
      </c>
      <c r="L1748">
        <v>0</v>
      </c>
      <c r="M1748">
        <v>0</v>
      </c>
      <c r="N1748">
        <v>21</v>
      </c>
      <c r="O1748">
        <v>56</v>
      </c>
      <c r="P1748">
        <v>322</v>
      </c>
      <c r="Q1748">
        <v>0</v>
      </c>
      <c r="R1748">
        <v>173</v>
      </c>
      <c r="S1748">
        <v>334</v>
      </c>
      <c r="T1748">
        <v>37</v>
      </c>
      <c r="U1748">
        <v>0</v>
      </c>
      <c r="V1748">
        <v>43</v>
      </c>
      <c r="W1748">
        <v>44</v>
      </c>
      <c r="X1748">
        <v>45</v>
      </c>
      <c r="Y1748">
        <v>334</v>
      </c>
      <c r="Z1748">
        <v>47</v>
      </c>
      <c r="AA1748" t="s">
        <v>904</v>
      </c>
      <c r="AB1748" t="s">
        <v>803</v>
      </c>
      <c r="AC1748" t="s">
        <v>1451</v>
      </c>
      <c r="AD1748" t="s">
        <v>1452</v>
      </c>
    </row>
    <row r="1749" spans="1:30" x14ac:dyDescent="0.25">
      <c r="A1749" t="s">
        <v>1435</v>
      </c>
      <c r="B1749">
        <v>45170</v>
      </c>
      <c r="C1749">
        <v>45173</v>
      </c>
      <c r="D1749" t="s">
        <v>973</v>
      </c>
      <c r="E1749">
        <v>4767</v>
      </c>
      <c r="F1749">
        <v>228</v>
      </c>
      <c r="G1749">
        <v>0</v>
      </c>
      <c r="H1749">
        <v>71</v>
      </c>
      <c r="I1749">
        <v>0</v>
      </c>
      <c r="J1749">
        <v>41</v>
      </c>
      <c r="K1749">
        <v>0</v>
      </c>
      <c r="L1749">
        <v>1</v>
      </c>
      <c r="M1749">
        <v>0</v>
      </c>
      <c r="N1749">
        <v>1</v>
      </c>
      <c r="O1749">
        <v>20</v>
      </c>
      <c r="P1749">
        <v>69</v>
      </c>
      <c r="Q1749">
        <v>0</v>
      </c>
      <c r="R1749">
        <v>46</v>
      </c>
      <c r="S1749">
        <v>70</v>
      </c>
      <c r="T1749">
        <v>3</v>
      </c>
      <c r="U1749">
        <v>0</v>
      </c>
      <c r="V1749">
        <v>3</v>
      </c>
      <c r="W1749">
        <v>2</v>
      </c>
      <c r="X1749">
        <v>3</v>
      </c>
      <c r="Y1749">
        <v>71</v>
      </c>
      <c r="Z1749">
        <v>3</v>
      </c>
      <c r="AA1749" t="s">
        <v>974</v>
      </c>
      <c r="AB1749" t="s">
        <v>803</v>
      </c>
      <c r="AC1749" t="s">
        <v>942</v>
      </c>
      <c r="AD1749" t="s">
        <v>943</v>
      </c>
    </row>
    <row r="1750" spans="1:30" x14ac:dyDescent="0.25">
      <c r="A1750" t="s">
        <v>1435</v>
      </c>
      <c r="B1750">
        <v>45170</v>
      </c>
      <c r="C1750">
        <v>45173</v>
      </c>
      <c r="D1750" t="s">
        <v>959</v>
      </c>
      <c r="E1750">
        <v>7974</v>
      </c>
      <c r="F1750">
        <v>337</v>
      </c>
      <c r="G1750">
        <v>0</v>
      </c>
      <c r="H1750">
        <v>96</v>
      </c>
      <c r="I1750">
        <v>0</v>
      </c>
      <c r="J1750">
        <v>66</v>
      </c>
      <c r="K1750">
        <v>1</v>
      </c>
      <c r="L1750">
        <v>2</v>
      </c>
      <c r="M1750">
        <v>0</v>
      </c>
      <c r="N1750">
        <v>14</v>
      </c>
      <c r="O1750">
        <v>43</v>
      </c>
      <c r="P1750">
        <v>96</v>
      </c>
      <c r="Q1750">
        <v>0</v>
      </c>
      <c r="R1750">
        <v>42</v>
      </c>
      <c r="S1750">
        <v>95</v>
      </c>
      <c r="T1750">
        <v>16</v>
      </c>
      <c r="U1750">
        <v>0</v>
      </c>
      <c r="V1750">
        <v>18</v>
      </c>
      <c r="W1750">
        <v>17</v>
      </c>
      <c r="X1750">
        <v>17</v>
      </c>
      <c r="Y1750">
        <v>101</v>
      </c>
      <c r="Z1750">
        <v>18</v>
      </c>
      <c r="AA1750" t="s">
        <v>960</v>
      </c>
      <c r="AB1750" t="s">
        <v>803</v>
      </c>
      <c r="AC1750" t="s">
        <v>942</v>
      </c>
      <c r="AD1750" t="s">
        <v>943</v>
      </c>
    </row>
    <row r="1751" spans="1:30" x14ac:dyDescent="0.25">
      <c r="A1751" t="s">
        <v>1435</v>
      </c>
      <c r="B1751">
        <v>45170</v>
      </c>
      <c r="C1751">
        <v>45173</v>
      </c>
      <c r="D1751" t="s">
        <v>157</v>
      </c>
      <c r="E1751">
        <v>5800</v>
      </c>
      <c r="F1751">
        <v>149</v>
      </c>
      <c r="G1751">
        <v>1</v>
      </c>
      <c r="H1751">
        <v>26</v>
      </c>
      <c r="I1751">
        <v>0</v>
      </c>
      <c r="J1751">
        <v>58</v>
      </c>
      <c r="K1751">
        <v>1</v>
      </c>
      <c r="L1751">
        <v>0</v>
      </c>
      <c r="M1751">
        <v>0</v>
      </c>
      <c r="N1751">
        <v>3</v>
      </c>
      <c r="O1751">
        <v>9</v>
      </c>
      <c r="P1751">
        <v>30</v>
      </c>
      <c r="Q1751">
        <v>0</v>
      </c>
      <c r="R1751">
        <v>7</v>
      </c>
      <c r="S1751">
        <v>29</v>
      </c>
      <c r="T1751">
        <v>3</v>
      </c>
      <c r="U1751">
        <v>0</v>
      </c>
      <c r="V1751">
        <v>15</v>
      </c>
      <c r="W1751">
        <v>15</v>
      </c>
      <c r="X1751">
        <v>14</v>
      </c>
      <c r="Y1751">
        <v>30</v>
      </c>
      <c r="Z1751">
        <v>16</v>
      </c>
      <c r="AA1751" t="s">
        <v>158</v>
      </c>
      <c r="AB1751" t="s">
        <v>16</v>
      </c>
      <c r="AC1751" t="s">
        <v>127</v>
      </c>
      <c r="AD1751" t="s">
        <v>128</v>
      </c>
    </row>
    <row r="1752" spans="1:30" x14ac:dyDescent="0.25">
      <c r="A1752" t="s">
        <v>1435</v>
      </c>
      <c r="B1752">
        <v>45170</v>
      </c>
      <c r="C1752">
        <v>45173</v>
      </c>
      <c r="D1752" t="s">
        <v>826</v>
      </c>
      <c r="E1752">
        <v>6250</v>
      </c>
      <c r="F1752">
        <v>209</v>
      </c>
      <c r="G1752">
        <v>108</v>
      </c>
      <c r="H1752">
        <v>120</v>
      </c>
      <c r="I1752">
        <v>0</v>
      </c>
      <c r="J1752">
        <v>17</v>
      </c>
      <c r="K1752">
        <v>0</v>
      </c>
      <c r="L1752">
        <v>0</v>
      </c>
      <c r="M1752">
        <v>2</v>
      </c>
      <c r="N1752">
        <v>2</v>
      </c>
      <c r="O1752">
        <v>111</v>
      </c>
      <c r="P1752">
        <v>124</v>
      </c>
      <c r="Q1752">
        <v>0</v>
      </c>
      <c r="R1752">
        <v>105</v>
      </c>
      <c r="S1752">
        <v>203</v>
      </c>
      <c r="T1752">
        <v>1</v>
      </c>
      <c r="U1752">
        <v>0</v>
      </c>
      <c r="V1752">
        <v>2</v>
      </c>
      <c r="W1752">
        <v>4</v>
      </c>
      <c r="X1752">
        <v>4</v>
      </c>
      <c r="Y1752">
        <v>208</v>
      </c>
      <c r="Z1752">
        <v>4</v>
      </c>
      <c r="AA1752" t="s">
        <v>827</v>
      </c>
      <c r="AB1752" t="s">
        <v>803</v>
      </c>
      <c r="AC1752" t="s">
        <v>805</v>
      </c>
      <c r="AD1752" t="s">
        <v>806</v>
      </c>
    </row>
    <row r="1753" spans="1:30" x14ac:dyDescent="0.25">
      <c r="A1753" t="s">
        <v>1435</v>
      </c>
      <c r="B1753">
        <v>45170</v>
      </c>
      <c r="C1753">
        <v>45173</v>
      </c>
      <c r="D1753" t="s">
        <v>887</v>
      </c>
      <c r="E1753">
        <v>6630</v>
      </c>
      <c r="F1753">
        <v>286</v>
      </c>
      <c r="G1753">
        <v>62</v>
      </c>
      <c r="H1753">
        <v>112</v>
      </c>
      <c r="I1753">
        <v>26</v>
      </c>
      <c r="J1753">
        <v>83</v>
      </c>
      <c r="K1753">
        <v>21</v>
      </c>
      <c r="L1753">
        <v>6</v>
      </c>
      <c r="M1753">
        <v>27</v>
      </c>
      <c r="N1753">
        <v>42</v>
      </c>
      <c r="O1753">
        <v>114</v>
      </c>
      <c r="P1753">
        <v>157</v>
      </c>
      <c r="Q1753">
        <v>4</v>
      </c>
      <c r="R1753">
        <v>67</v>
      </c>
      <c r="S1753">
        <v>159</v>
      </c>
      <c r="T1753">
        <v>45</v>
      </c>
      <c r="U1753">
        <v>9</v>
      </c>
      <c r="V1753">
        <v>46</v>
      </c>
      <c r="W1753">
        <v>36</v>
      </c>
      <c r="X1753">
        <v>44</v>
      </c>
      <c r="Y1753">
        <v>160</v>
      </c>
      <c r="Z1753">
        <v>46</v>
      </c>
      <c r="AA1753" t="s">
        <v>888</v>
      </c>
      <c r="AB1753" t="s">
        <v>803</v>
      </c>
      <c r="AC1753" t="s">
        <v>849</v>
      </c>
      <c r="AD1753" t="s">
        <v>850</v>
      </c>
    </row>
    <row r="1754" spans="1:30" x14ac:dyDescent="0.25">
      <c r="A1754" t="s">
        <v>1435</v>
      </c>
      <c r="B1754">
        <v>45170</v>
      </c>
      <c r="C1754">
        <v>45173</v>
      </c>
      <c r="D1754" t="s">
        <v>876</v>
      </c>
      <c r="E1754">
        <v>16140</v>
      </c>
      <c r="F1754">
        <v>568</v>
      </c>
      <c r="G1754">
        <v>0</v>
      </c>
      <c r="H1754">
        <v>201</v>
      </c>
      <c r="I1754">
        <v>1</v>
      </c>
      <c r="J1754">
        <v>124</v>
      </c>
      <c r="K1754">
        <v>1</v>
      </c>
      <c r="L1754">
        <v>0</v>
      </c>
      <c r="M1754">
        <v>0</v>
      </c>
      <c r="N1754">
        <v>0</v>
      </c>
      <c r="O1754">
        <v>86</v>
      </c>
      <c r="P1754">
        <v>219</v>
      </c>
      <c r="Q1754">
        <v>1</v>
      </c>
      <c r="R1754">
        <v>91</v>
      </c>
      <c r="S1754">
        <v>221</v>
      </c>
      <c r="T1754">
        <v>38</v>
      </c>
      <c r="U1754">
        <v>0</v>
      </c>
      <c r="V1754">
        <v>46</v>
      </c>
      <c r="W1754">
        <v>44</v>
      </c>
      <c r="X1754">
        <v>48</v>
      </c>
      <c r="Y1754">
        <v>221</v>
      </c>
      <c r="Z1754">
        <v>48</v>
      </c>
      <c r="AA1754" t="s">
        <v>877</v>
      </c>
      <c r="AB1754" t="s">
        <v>803</v>
      </c>
      <c r="AC1754" t="s">
        <v>1451</v>
      </c>
      <c r="AD1754" t="s">
        <v>1452</v>
      </c>
    </row>
    <row r="1755" spans="1:30" x14ac:dyDescent="0.25">
      <c r="A1755" t="s">
        <v>1435</v>
      </c>
      <c r="B1755">
        <v>45170</v>
      </c>
      <c r="C1755">
        <v>45173</v>
      </c>
      <c r="D1755" t="s">
        <v>462</v>
      </c>
      <c r="E1755">
        <v>3319</v>
      </c>
      <c r="F1755">
        <v>104</v>
      </c>
      <c r="G1755">
        <v>0</v>
      </c>
      <c r="H1755">
        <v>35</v>
      </c>
      <c r="I1755">
        <v>1</v>
      </c>
      <c r="J1755">
        <v>77</v>
      </c>
      <c r="K1755">
        <v>1</v>
      </c>
      <c r="L1755">
        <v>1</v>
      </c>
      <c r="M1755">
        <v>0</v>
      </c>
      <c r="N1755">
        <v>36</v>
      </c>
      <c r="O1755">
        <v>6</v>
      </c>
      <c r="P1755">
        <v>35</v>
      </c>
      <c r="Q1755">
        <v>1</v>
      </c>
      <c r="R1755">
        <v>12</v>
      </c>
      <c r="S1755">
        <v>35</v>
      </c>
      <c r="T1755">
        <v>44</v>
      </c>
      <c r="U1755">
        <v>0</v>
      </c>
      <c r="V1755">
        <v>44</v>
      </c>
      <c r="W1755">
        <v>42</v>
      </c>
      <c r="X1755">
        <v>43</v>
      </c>
      <c r="Y1755">
        <v>35</v>
      </c>
      <c r="Z1755">
        <v>44</v>
      </c>
      <c r="AA1755" t="s">
        <v>463</v>
      </c>
      <c r="AB1755" t="s">
        <v>387</v>
      </c>
      <c r="AC1755" t="s">
        <v>448</v>
      </c>
      <c r="AD1755" t="s">
        <v>449</v>
      </c>
    </row>
    <row r="1756" spans="1:30" x14ac:dyDescent="0.25">
      <c r="A1756" t="s">
        <v>1435</v>
      </c>
      <c r="B1756">
        <v>45170</v>
      </c>
      <c r="C1756">
        <v>45173</v>
      </c>
      <c r="D1756" t="s">
        <v>560</v>
      </c>
      <c r="E1756">
        <v>5468</v>
      </c>
      <c r="F1756">
        <v>249</v>
      </c>
      <c r="G1756">
        <v>11</v>
      </c>
      <c r="H1756">
        <v>187</v>
      </c>
      <c r="I1756">
        <v>0</v>
      </c>
      <c r="J1756">
        <v>87</v>
      </c>
      <c r="K1756">
        <v>29</v>
      </c>
      <c r="L1756">
        <v>12</v>
      </c>
      <c r="M1756">
        <v>23</v>
      </c>
      <c r="N1756">
        <v>42</v>
      </c>
      <c r="O1756">
        <v>24</v>
      </c>
      <c r="P1756">
        <v>187</v>
      </c>
      <c r="Q1756">
        <v>0</v>
      </c>
      <c r="R1756">
        <v>79</v>
      </c>
      <c r="S1756">
        <v>188</v>
      </c>
      <c r="T1756">
        <v>44</v>
      </c>
      <c r="U1756">
        <v>1</v>
      </c>
      <c r="V1756">
        <v>56</v>
      </c>
      <c r="W1756">
        <v>57</v>
      </c>
      <c r="X1756">
        <v>52</v>
      </c>
      <c r="Y1756">
        <v>188</v>
      </c>
      <c r="Z1756">
        <v>57</v>
      </c>
      <c r="AA1756" t="s">
        <v>561</v>
      </c>
      <c r="AB1756" t="s">
        <v>387</v>
      </c>
      <c r="AC1756" t="s">
        <v>508</v>
      </c>
      <c r="AD1756" t="s">
        <v>509</v>
      </c>
    </row>
    <row r="1757" spans="1:30" x14ac:dyDescent="0.25">
      <c r="A1757" t="s">
        <v>1435</v>
      </c>
      <c r="B1757">
        <v>45170</v>
      </c>
      <c r="C1757">
        <v>45173</v>
      </c>
      <c r="D1757" t="s">
        <v>425</v>
      </c>
      <c r="E1757">
        <v>3732</v>
      </c>
      <c r="F1757">
        <v>153</v>
      </c>
      <c r="G1757">
        <v>9</v>
      </c>
      <c r="H1757">
        <v>56</v>
      </c>
      <c r="I1757">
        <v>0</v>
      </c>
      <c r="J1757">
        <v>58</v>
      </c>
      <c r="K1757">
        <v>1</v>
      </c>
      <c r="L1757">
        <v>3</v>
      </c>
      <c r="M1757">
        <v>0</v>
      </c>
      <c r="N1757">
        <v>4</v>
      </c>
      <c r="O1757">
        <v>29</v>
      </c>
      <c r="P1757">
        <v>53</v>
      </c>
      <c r="Q1757">
        <v>1</v>
      </c>
      <c r="R1757">
        <v>29</v>
      </c>
      <c r="S1757">
        <v>54</v>
      </c>
      <c r="T1757">
        <v>7</v>
      </c>
      <c r="U1757">
        <v>0</v>
      </c>
      <c r="V1757">
        <v>13</v>
      </c>
      <c r="W1757">
        <v>13</v>
      </c>
      <c r="X1757">
        <v>13</v>
      </c>
      <c r="Y1757">
        <v>56</v>
      </c>
      <c r="Z1757">
        <v>13</v>
      </c>
      <c r="AA1757" t="s">
        <v>426</v>
      </c>
      <c r="AB1757" t="s">
        <v>387</v>
      </c>
      <c r="AC1757" t="s">
        <v>508</v>
      </c>
      <c r="AD1757" t="s">
        <v>509</v>
      </c>
    </row>
    <row r="1758" spans="1:30" x14ac:dyDescent="0.25">
      <c r="A1758" t="s">
        <v>1435</v>
      </c>
      <c r="B1758">
        <v>45170</v>
      </c>
      <c r="C1758">
        <v>45173</v>
      </c>
      <c r="D1758" t="s">
        <v>152</v>
      </c>
      <c r="E1758">
        <v>4185</v>
      </c>
      <c r="F1758">
        <v>101</v>
      </c>
      <c r="G1758">
        <v>0</v>
      </c>
      <c r="H1758">
        <v>81</v>
      </c>
      <c r="I1758">
        <v>0</v>
      </c>
      <c r="J1758">
        <v>28</v>
      </c>
      <c r="K1758">
        <v>3</v>
      </c>
      <c r="L1758">
        <v>2</v>
      </c>
      <c r="M1758">
        <v>0</v>
      </c>
      <c r="N1758">
        <v>20</v>
      </c>
      <c r="O1758">
        <v>23</v>
      </c>
      <c r="P1758">
        <v>81</v>
      </c>
      <c r="Q1758">
        <v>0</v>
      </c>
      <c r="R1758">
        <v>41</v>
      </c>
      <c r="S1758">
        <v>81</v>
      </c>
      <c r="T1758">
        <v>22</v>
      </c>
      <c r="U1758">
        <v>0</v>
      </c>
      <c r="V1758">
        <v>21</v>
      </c>
      <c r="W1758">
        <v>18</v>
      </c>
      <c r="X1758">
        <v>22</v>
      </c>
      <c r="Y1758">
        <v>81</v>
      </c>
      <c r="Z1758">
        <v>22</v>
      </c>
      <c r="AA1758" t="s">
        <v>153</v>
      </c>
      <c r="AB1758" t="s">
        <v>16</v>
      </c>
      <c r="AC1758" t="s">
        <v>127</v>
      </c>
      <c r="AD1758" t="s">
        <v>128</v>
      </c>
    </row>
    <row r="1759" spans="1:30" x14ac:dyDescent="0.25">
      <c r="A1759" t="s">
        <v>1435</v>
      </c>
      <c r="B1759">
        <v>45170</v>
      </c>
      <c r="C1759">
        <v>45173</v>
      </c>
      <c r="D1759" t="s">
        <v>395</v>
      </c>
      <c r="E1759">
        <v>4130</v>
      </c>
      <c r="F1759">
        <v>106</v>
      </c>
      <c r="G1759">
        <v>16</v>
      </c>
      <c r="H1759">
        <v>21</v>
      </c>
      <c r="I1759">
        <v>0</v>
      </c>
      <c r="J1759">
        <v>48</v>
      </c>
      <c r="K1759">
        <v>0</v>
      </c>
      <c r="L1759">
        <v>7</v>
      </c>
      <c r="M1759">
        <v>4</v>
      </c>
      <c r="N1759">
        <v>7</v>
      </c>
      <c r="O1759">
        <v>19</v>
      </c>
      <c r="P1759">
        <v>21</v>
      </c>
      <c r="Q1759">
        <v>2</v>
      </c>
      <c r="R1759">
        <v>5</v>
      </c>
      <c r="S1759">
        <v>21</v>
      </c>
      <c r="T1759">
        <v>7</v>
      </c>
      <c r="U1759">
        <v>0</v>
      </c>
      <c r="V1759">
        <v>7</v>
      </c>
      <c r="W1759">
        <v>5</v>
      </c>
      <c r="X1759">
        <v>7</v>
      </c>
      <c r="Y1759">
        <v>21</v>
      </c>
      <c r="Z1759">
        <v>7</v>
      </c>
      <c r="AA1759" t="s">
        <v>396</v>
      </c>
      <c r="AB1759" t="s">
        <v>387</v>
      </c>
      <c r="AC1759" t="s">
        <v>389</v>
      </c>
      <c r="AD1759" t="s">
        <v>390</v>
      </c>
    </row>
    <row r="1760" spans="1:30" x14ac:dyDescent="0.25">
      <c r="A1760" t="s">
        <v>1435</v>
      </c>
      <c r="B1760">
        <v>45170</v>
      </c>
      <c r="C1760">
        <v>45173</v>
      </c>
      <c r="D1760" t="s">
        <v>465</v>
      </c>
      <c r="E1760">
        <v>3929</v>
      </c>
      <c r="F1760">
        <v>188</v>
      </c>
      <c r="G1760">
        <v>12</v>
      </c>
      <c r="H1760">
        <v>37</v>
      </c>
      <c r="I1760">
        <v>1</v>
      </c>
      <c r="J1760">
        <v>58</v>
      </c>
      <c r="K1760">
        <v>0</v>
      </c>
      <c r="L1760">
        <v>0</v>
      </c>
      <c r="M1760">
        <v>3</v>
      </c>
      <c r="N1760">
        <v>5</v>
      </c>
      <c r="O1760">
        <v>26</v>
      </c>
      <c r="P1760">
        <v>37</v>
      </c>
      <c r="Q1760">
        <v>0</v>
      </c>
      <c r="R1760">
        <v>22</v>
      </c>
      <c r="S1760">
        <v>38</v>
      </c>
      <c r="T1760">
        <v>16</v>
      </c>
      <c r="U1760">
        <v>0</v>
      </c>
      <c r="V1760">
        <v>16</v>
      </c>
      <c r="W1760">
        <v>16</v>
      </c>
      <c r="X1760">
        <v>16</v>
      </c>
      <c r="Y1760">
        <v>38</v>
      </c>
      <c r="Z1760">
        <v>17</v>
      </c>
      <c r="AA1760" t="s">
        <v>1474</v>
      </c>
      <c r="AB1760" t="s">
        <v>387</v>
      </c>
      <c r="AC1760" t="s">
        <v>448</v>
      </c>
      <c r="AD1760" t="s">
        <v>449</v>
      </c>
    </row>
    <row r="1761" spans="1:30" x14ac:dyDescent="0.25">
      <c r="A1761" t="s">
        <v>1435</v>
      </c>
      <c r="B1761">
        <v>45170</v>
      </c>
      <c r="C1761">
        <v>45173</v>
      </c>
      <c r="D1761" t="s">
        <v>178</v>
      </c>
      <c r="E1761">
        <v>7372</v>
      </c>
      <c r="F1761">
        <v>330</v>
      </c>
      <c r="G1761">
        <v>23</v>
      </c>
      <c r="H1761">
        <v>147</v>
      </c>
      <c r="I1761">
        <v>1</v>
      </c>
      <c r="J1761">
        <v>110</v>
      </c>
      <c r="K1761">
        <v>2</v>
      </c>
      <c r="L1761">
        <v>0</v>
      </c>
      <c r="M1761">
        <v>5</v>
      </c>
      <c r="N1761">
        <v>13</v>
      </c>
      <c r="O1761">
        <v>75</v>
      </c>
      <c r="P1761">
        <v>148</v>
      </c>
      <c r="Q1761">
        <v>1</v>
      </c>
      <c r="R1761">
        <v>123</v>
      </c>
      <c r="S1761">
        <v>150</v>
      </c>
      <c r="T1761">
        <v>37</v>
      </c>
      <c r="U1761">
        <v>0</v>
      </c>
      <c r="V1761">
        <v>37</v>
      </c>
      <c r="W1761">
        <v>38</v>
      </c>
      <c r="X1761">
        <v>38</v>
      </c>
      <c r="Y1761">
        <v>152</v>
      </c>
      <c r="Z1761">
        <v>39</v>
      </c>
      <c r="AA1761" t="s">
        <v>179</v>
      </c>
      <c r="AB1761" t="s">
        <v>16</v>
      </c>
      <c r="AC1761" t="s">
        <v>168</v>
      </c>
      <c r="AD1761" t="s">
        <v>1473</v>
      </c>
    </row>
    <row r="1762" spans="1:30" x14ac:dyDescent="0.25">
      <c r="A1762" t="s">
        <v>1435</v>
      </c>
      <c r="B1762">
        <v>45170</v>
      </c>
      <c r="C1762">
        <v>45173</v>
      </c>
      <c r="D1762" t="s">
        <v>893</v>
      </c>
      <c r="E1762">
        <v>13731</v>
      </c>
      <c r="F1762">
        <v>624</v>
      </c>
      <c r="G1762">
        <v>9</v>
      </c>
      <c r="H1762">
        <v>256</v>
      </c>
      <c r="I1762">
        <v>2</v>
      </c>
      <c r="J1762">
        <v>140</v>
      </c>
      <c r="K1762">
        <v>2</v>
      </c>
      <c r="L1762">
        <v>0</v>
      </c>
      <c r="M1762">
        <v>1</v>
      </c>
      <c r="N1762">
        <v>22</v>
      </c>
      <c r="O1762">
        <v>222</v>
      </c>
      <c r="P1762">
        <v>295</v>
      </c>
      <c r="Q1762">
        <v>6</v>
      </c>
      <c r="R1762">
        <v>178</v>
      </c>
      <c r="S1762">
        <v>303</v>
      </c>
      <c r="T1762">
        <v>54</v>
      </c>
      <c r="U1762">
        <v>4</v>
      </c>
      <c r="V1762">
        <v>62</v>
      </c>
      <c r="W1762">
        <v>59</v>
      </c>
      <c r="X1762">
        <v>62</v>
      </c>
      <c r="Y1762">
        <v>304</v>
      </c>
      <c r="Z1762">
        <v>62</v>
      </c>
      <c r="AA1762" t="s">
        <v>894</v>
      </c>
      <c r="AB1762" t="s">
        <v>803</v>
      </c>
      <c r="AC1762" t="s">
        <v>849</v>
      </c>
      <c r="AD1762" t="s">
        <v>850</v>
      </c>
    </row>
    <row r="1763" spans="1:30" x14ac:dyDescent="0.25">
      <c r="A1763" t="s">
        <v>1435</v>
      </c>
      <c r="B1763">
        <v>45170</v>
      </c>
      <c r="C1763">
        <v>45173</v>
      </c>
      <c r="D1763" t="s">
        <v>836</v>
      </c>
      <c r="E1763">
        <v>11797</v>
      </c>
      <c r="F1763">
        <v>368</v>
      </c>
      <c r="G1763">
        <v>0</v>
      </c>
      <c r="H1763">
        <v>80</v>
      </c>
      <c r="I1763">
        <v>0</v>
      </c>
      <c r="J1763">
        <v>39</v>
      </c>
      <c r="K1763">
        <v>0</v>
      </c>
      <c r="L1763">
        <v>0</v>
      </c>
      <c r="M1763">
        <v>0</v>
      </c>
      <c r="N1763">
        <v>1</v>
      </c>
      <c r="O1763">
        <v>56</v>
      </c>
      <c r="P1763">
        <v>80</v>
      </c>
      <c r="Q1763">
        <v>1</v>
      </c>
      <c r="R1763">
        <v>41</v>
      </c>
      <c r="S1763">
        <v>81</v>
      </c>
      <c r="T1763">
        <v>2</v>
      </c>
      <c r="U1763">
        <v>0</v>
      </c>
      <c r="V1763">
        <v>2</v>
      </c>
      <c r="W1763">
        <v>2</v>
      </c>
      <c r="X1763">
        <v>2</v>
      </c>
      <c r="Y1763">
        <v>81</v>
      </c>
      <c r="Z1763">
        <v>2</v>
      </c>
      <c r="AA1763" t="s">
        <v>837</v>
      </c>
      <c r="AB1763" t="s">
        <v>803</v>
      </c>
      <c r="AC1763" t="s">
        <v>805</v>
      </c>
      <c r="AD1763" t="s">
        <v>806</v>
      </c>
    </row>
    <row r="1764" spans="1:30" x14ac:dyDescent="0.25">
      <c r="A1764" t="s">
        <v>1435</v>
      </c>
      <c r="B1764">
        <v>45170</v>
      </c>
      <c r="C1764">
        <v>45173</v>
      </c>
      <c r="D1764" t="s">
        <v>895</v>
      </c>
      <c r="E1764">
        <v>7584</v>
      </c>
      <c r="F1764">
        <v>327</v>
      </c>
      <c r="G1764">
        <v>0</v>
      </c>
      <c r="H1764">
        <v>81</v>
      </c>
      <c r="I1764">
        <v>0</v>
      </c>
      <c r="J1764">
        <v>41</v>
      </c>
      <c r="K1764">
        <v>0</v>
      </c>
      <c r="L1764">
        <v>0</v>
      </c>
      <c r="M1764">
        <v>0</v>
      </c>
      <c r="N1764">
        <v>0</v>
      </c>
      <c r="O1764">
        <v>57</v>
      </c>
      <c r="P1764">
        <v>83</v>
      </c>
      <c r="Q1764">
        <v>1</v>
      </c>
      <c r="R1764">
        <v>53</v>
      </c>
      <c r="S1764">
        <v>83</v>
      </c>
      <c r="T1764">
        <v>9</v>
      </c>
      <c r="U1764">
        <v>0</v>
      </c>
      <c r="V1764">
        <v>8</v>
      </c>
      <c r="W1764">
        <v>6</v>
      </c>
      <c r="X1764">
        <v>9</v>
      </c>
      <c r="Y1764">
        <v>85</v>
      </c>
      <c r="Z1764">
        <v>9</v>
      </c>
      <c r="AA1764" t="s">
        <v>896</v>
      </c>
      <c r="AB1764" t="s">
        <v>803</v>
      </c>
      <c r="AC1764" t="s">
        <v>897</v>
      </c>
      <c r="AD1764" t="s">
        <v>898</v>
      </c>
    </row>
    <row r="1765" spans="1:30" x14ac:dyDescent="0.25">
      <c r="A1765" t="s">
        <v>1435</v>
      </c>
      <c r="B1765">
        <v>45170</v>
      </c>
      <c r="C1765">
        <v>45173</v>
      </c>
      <c r="D1765" t="s">
        <v>60</v>
      </c>
      <c r="E1765">
        <v>5006</v>
      </c>
      <c r="F1765">
        <v>209</v>
      </c>
      <c r="G1765">
        <v>3</v>
      </c>
      <c r="H1765">
        <v>44</v>
      </c>
      <c r="I1765">
        <v>0</v>
      </c>
      <c r="J1765">
        <v>119</v>
      </c>
      <c r="K1765">
        <v>1</v>
      </c>
      <c r="L1765">
        <v>19</v>
      </c>
      <c r="M1765">
        <v>10</v>
      </c>
      <c r="N1765">
        <v>30</v>
      </c>
      <c r="O1765">
        <v>31</v>
      </c>
      <c r="P1765">
        <v>44</v>
      </c>
      <c r="Q1765">
        <v>0</v>
      </c>
      <c r="R1765">
        <v>36</v>
      </c>
      <c r="S1765">
        <v>45</v>
      </c>
      <c r="T1765">
        <v>55</v>
      </c>
      <c r="U1765">
        <v>0</v>
      </c>
      <c r="V1765">
        <v>59</v>
      </c>
      <c r="W1765">
        <v>57</v>
      </c>
      <c r="X1765">
        <v>59</v>
      </c>
      <c r="Y1765">
        <v>45</v>
      </c>
      <c r="Z1765">
        <v>60</v>
      </c>
      <c r="AA1765" t="s">
        <v>61</v>
      </c>
      <c r="AB1765" t="s">
        <v>16</v>
      </c>
      <c r="AC1765" t="s">
        <v>41</v>
      </c>
      <c r="AD1765" t="s">
        <v>42</v>
      </c>
    </row>
    <row r="1766" spans="1:30" x14ac:dyDescent="0.25">
      <c r="A1766" t="s">
        <v>1435</v>
      </c>
      <c r="B1766">
        <v>45170</v>
      </c>
      <c r="C1766">
        <v>45173</v>
      </c>
      <c r="D1766" t="s">
        <v>62</v>
      </c>
      <c r="E1766">
        <v>5719</v>
      </c>
      <c r="F1766">
        <v>164</v>
      </c>
      <c r="G1766">
        <v>0</v>
      </c>
      <c r="H1766">
        <v>26</v>
      </c>
      <c r="I1766">
        <v>0</v>
      </c>
      <c r="J1766">
        <v>68</v>
      </c>
      <c r="K1766">
        <v>2</v>
      </c>
      <c r="L1766">
        <v>0</v>
      </c>
      <c r="M1766">
        <v>0</v>
      </c>
      <c r="N1766">
        <v>15</v>
      </c>
      <c r="O1766">
        <v>8</v>
      </c>
      <c r="P1766">
        <v>25</v>
      </c>
      <c r="Q1766">
        <v>0</v>
      </c>
      <c r="R1766">
        <v>11</v>
      </c>
      <c r="S1766">
        <v>25</v>
      </c>
      <c r="T1766">
        <v>15</v>
      </c>
      <c r="U1766">
        <v>0</v>
      </c>
      <c r="V1766">
        <v>16</v>
      </c>
      <c r="W1766">
        <v>15</v>
      </c>
      <c r="X1766">
        <v>13</v>
      </c>
      <c r="Y1766">
        <v>26</v>
      </c>
      <c r="Z1766">
        <v>16</v>
      </c>
      <c r="AA1766" t="s">
        <v>63</v>
      </c>
      <c r="AB1766" t="s">
        <v>16</v>
      </c>
      <c r="AC1766" t="s">
        <v>41</v>
      </c>
      <c r="AD1766" t="s">
        <v>42</v>
      </c>
    </row>
    <row r="1767" spans="1:30" x14ac:dyDescent="0.25">
      <c r="A1767" t="s">
        <v>1435</v>
      </c>
      <c r="B1767">
        <v>45170</v>
      </c>
      <c r="C1767">
        <v>45173</v>
      </c>
      <c r="D1767" t="s">
        <v>447</v>
      </c>
      <c r="E1767">
        <v>4277</v>
      </c>
      <c r="F1767">
        <v>122</v>
      </c>
      <c r="G1767">
        <v>17</v>
      </c>
      <c r="H1767">
        <v>32</v>
      </c>
      <c r="I1767">
        <v>0</v>
      </c>
      <c r="J1767">
        <v>17</v>
      </c>
      <c r="K1767">
        <v>0</v>
      </c>
      <c r="L1767">
        <v>0</v>
      </c>
      <c r="M1767">
        <v>0</v>
      </c>
      <c r="N1767">
        <v>1</v>
      </c>
      <c r="O1767">
        <v>25</v>
      </c>
      <c r="P1767">
        <v>31</v>
      </c>
      <c r="Q1767">
        <v>0</v>
      </c>
      <c r="R1767">
        <v>16</v>
      </c>
      <c r="S1767">
        <v>33</v>
      </c>
      <c r="T1767">
        <v>0</v>
      </c>
      <c r="U1767">
        <v>0</v>
      </c>
      <c r="V1767">
        <v>1</v>
      </c>
      <c r="W1767">
        <v>1</v>
      </c>
      <c r="X1767">
        <v>1</v>
      </c>
      <c r="Y1767">
        <v>33</v>
      </c>
      <c r="Z1767">
        <v>1</v>
      </c>
      <c r="AA1767" t="s">
        <v>1529</v>
      </c>
      <c r="AB1767" t="s">
        <v>387</v>
      </c>
      <c r="AC1767" t="s">
        <v>448</v>
      </c>
      <c r="AD1767" t="s">
        <v>449</v>
      </c>
    </row>
    <row r="1768" spans="1:30" x14ac:dyDescent="0.25">
      <c r="A1768" t="s">
        <v>1435</v>
      </c>
      <c r="B1768">
        <v>45170</v>
      </c>
      <c r="C1768">
        <v>45173</v>
      </c>
      <c r="D1768" t="s">
        <v>953</v>
      </c>
      <c r="E1768">
        <v>4644</v>
      </c>
      <c r="F1768">
        <v>231</v>
      </c>
      <c r="G1768">
        <v>1</v>
      </c>
      <c r="H1768">
        <v>138</v>
      </c>
      <c r="I1768">
        <v>1</v>
      </c>
      <c r="J1768">
        <v>48</v>
      </c>
      <c r="K1768">
        <v>2</v>
      </c>
      <c r="L1768">
        <v>1</v>
      </c>
      <c r="M1768">
        <v>1</v>
      </c>
      <c r="N1768">
        <v>17</v>
      </c>
      <c r="O1768">
        <v>17</v>
      </c>
      <c r="P1768">
        <v>131</v>
      </c>
      <c r="Q1768">
        <v>0</v>
      </c>
      <c r="R1768">
        <v>66</v>
      </c>
      <c r="S1768">
        <v>142</v>
      </c>
      <c r="T1768">
        <v>28</v>
      </c>
      <c r="U1768">
        <v>0</v>
      </c>
      <c r="V1768">
        <v>30</v>
      </c>
      <c r="W1768">
        <v>29</v>
      </c>
      <c r="X1768">
        <v>28</v>
      </c>
      <c r="Y1768">
        <v>142</v>
      </c>
      <c r="Z1768">
        <v>30</v>
      </c>
      <c r="AA1768" t="s">
        <v>954</v>
      </c>
      <c r="AB1768" t="s">
        <v>803</v>
      </c>
      <c r="AC1768" t="s">
        <v>942</v>
      </c>
      <c r="AD1768" t="s">
        <v>943</v>
      </c>
    </row>
    <row r="1769" spans="1:30" x14ac:dyDescent="0.25">
      <c r="A1769" t="s">
        <v>1435</v>
      </c>
      <c r="B1769">
        <v>45170</v>
      </c>
      <c r="C1769">
        <v>45173</v>
      </c>
      <c r="D1769" t="s">
        <v>919</v>
      </c>
      <c r="E1769">
        <v>8256</v>
      </c>
      <c r="F1769">
        <v>371</v>
      </c>
      <c r="G1769">
        <v>0</v>
      </c>
      <c r="H1769">
        <v>210</v>
      </c>
      <c r="I1769">
        <v>0</v>
      </c>
      <c r="J1769">
        <v>60</v>
      </c>
      <c r="K1769">
        <v>2</v>
      </c>
      <c r="L1769">
        <v>1</v>
      </c>
      <c r="M1769">
        <v>0</v>
      </c>
      <c r="N1769">
        <v>20</v>
      </c>
      <c r="O1769">
        <v>154</v>
      </c>
      <c r="P1769">
        <v>212</v>
      </c>
      <c r="Q1769">
        <v>0</v>
      </c>
      <c r="R1769">
        <v>114</v>
      </c>
      <c r="S1769">
        <v>211</v>
      </c>
      <c r="T1769">
        <v>23</v>
      </c>
      <c r="U1769">
        <v>0</v>
      </c>
      <c r="V1769">
        <v>25</v>
      </c>
      <c r="W1769">
        <v>24</v>
      </c>
      <c r="X1769">
        <v>24</v>
      </c>
      <c r="Y1769">
        <v>212</v>
      </c>
      <c r="Z1769">
        <v>25</v>
      </c>
      <c r="AA1769" t="s">
        <v>920</v>
      </c>
      <c r="AB1769" t="s">
        <v>803</v>
      </c>
      <c r="AC1769" t="s">
        <v>897</v>
      </c>
      <c r="AD1769" t="s">
        <v>898</v>
      </c>
    </row>
    <row r="1770" spans="1:30" x14ac:dyDescent="0.25">
      <c r="A1770" t="s">
        <v>1435</v>
      </c>
      <c r="B1770">
        <v>45170</v>
      </c>
      <c r="C1770">
        <v>45173</v>
      </c>
      <c r="D1770" t="s">
        <v>473</v>
      </c>
      <c r="E1770">
        <v>4803</v>
      </c>
      <c r="F1770">
        <v>209</v>
      </c>
      <c r="G1770">
        <v>3</v>
      </c>
      <c r="H1770">
        <v>99</v>
      </c>
      <c r="I1770">
        <v>0</v>
      </c>
      <c r="J1770">
        <v>57</v>
      </c>
      <c r="K1770">
        <v>1</v>
      </c>
      <c r="L1770">
        <v>1</v>
      </c>
      <c r="M1770">
        <v>0</v>
      </c>
      <c r="N1770">
        <v>7</v>
      </c>
      <c r="O1770">
        <v>85</v>
      </c>
      <c r="P1770">
        <v>101</v>
      </c>
      <c r="Q1770">
        <v>0</v>
      </c>
      <c r="R1770">
        <v>43</v>
      </c>
      <c r="S1770">
        <v>102</v>
      </c>
      <c r="T1770">
        <v>26</v>
      </c>
      <c r="U1770">
        <v>0</v>
      </c>
      <c r="V1770">
        <v>32</v>
      </c>
      <c r="W1770">
        <v>29</v>
      </c>
      <c r="X1770">
        <v>31</v>
      </c>
      <c r="Y1770">
        <v>103</v>
      </c>
      <c r="Z1770">
        <v>32</v>
      </c>
      <c r="AA1770" t="s">
        <v>474</v>
      </c>
      <c r="AB1770" t="s">
        <v>387</v>
      </c>
      <c r="AC1770" t="s">
        <v>448</v>
      </c>
      <c r="AD1770" t="s">
        <v>449</v>
      </c>
    </row>
    <row r="1771" spans="1:30" x14ac:dyDescent="0.25">
      <c r="A1771" t="s">
        <v>1435</v>
      </c>
      <c r="B1771">
        <v>45170</v>
      </c>
      <c r="C1771">
        <v>45173</v>
      </c>
      <c r="D1771" t="s">
        <v>816</v>
      </c>
      <c r="E1771">
        <v>5048</v>
      </c>
      <c r="F1771">
        <v>219</v>
      </c>
      <c r="G1771">
        <v>0</v>
      </c>
      <c r="H1771">
        <v>56</v>
      </c>
      <c r="I1771">
        <v>0</v>
      </c>
      <c r="J1771">
        <v>25</v>
      </c>
      <c r="K1771">
        <v>1</v>
      </c>
      <c r="L1771">
        <v>0</v>
      </c>
      <c r="M1771">
        <v>0</v>
      </c>
      <c r="N1771">
        <v>0</v>
      </c>
      <c r="O1771">
        <v>59</v>
      </c>
      <c r="P1771">
        <v>70</v>
      </c>
      <c r="Q1771">
        <v>0</v>
      </c>
      <c r="R1771">
        <v>84</v>
      </c>
      <c r="S1771">
        <v>182</v>
      </c>
      <c r="T1771">
        <v>3</v>
      </c>
      <c r="U1771">
        <v>0</v>
      </c>
      <c r="V1771">
        <v>6</v>
      </c>
      <c r="W1771">
        <v>6</v>
      </c>
      <c r="X1771">
        <v>5</v>
      </c>
      <c r="Y1771">
        <v>197</v>
      </c>
      <c r="Z1771">
        <v>6</v>
      </c>
      <c r="AA1771" t="s">
        <v>817</v>
      </c>
      <c r="AB1771" t="s">
        <v>803</v>
      </c>
      <c r="AC1771" t="s">
        <v>805</v>
      </c>
      <c r="AD1771" t="s">
        <v>806</v>
      </c>
    </row>
    <row r="1772" spans="1:30" x14ac:dyDescent="0.25">
      <c r="A1772" t="s">
        <v>1435</v>
      </c>
      <c r="B1772">
        <v>45170</v>
      </c>
      <c r="C1772">
        <v>45173</v>
      </c>
      <c r="D1772" t="s">
        <v>842</v>
      </c>
      <c r="E1772">
        <v>3797</v>
      </c>
      <c r="F1772">
        <v>185</v>
      </c>
      <c r="G1772">
        <v>1</v>
      </c>
      <c r="H1772">
        <v>3</v>
      </c>
      <c r="I1772">
        <v>0</v>
      </c>
      <c r="J1772">
        <v>17</v>
      </c>
      <c r="K1772">
        <v>0</v>
      </c>
      <c r="L1772">
        <v>0</v>
      </c>
      <c r="M1772">
        <v>0</v>
      </c>
      <c r="N1772">
        <v>0</v>
      </c>
      <c r="O1772">
        <v>1</v>
      </c>
      <c r="P1772">
        <v>1</v>
      </c>
      <c r="Q1772">
        <v>0</v>
      </c>
      <c r="R1772">
        <v>1</v>
      </c>
      <c r="S1772">
        <v>3</v>
      </c>
      <c r="T1772">
        <v>0</v>
      </c>
      <c r="U1772">
        <v>0</v>
      </c>
      <c r="V1772">
        <v>0</v>
      </c>
      <c r="W1772">
        <v>0</v>
      </c>
      <c r="X1772">
        <v>0</v>
      </c>
      <c r="Y1772">
        <v>3</v>
      </c>
      <c r="Z1772">
        <v>0</v>
      </c>
      <c r="AA1772" t="s">
        <v>843</v>
      </c>
      <c r="AB1772" t="s">
        <v>803</v>
      </c>
      <c r="AC1772" t="s">
        <v>805</v>
      </c>
      <c r="AD1772" t="s">
        <v>806</v>
      </c>
    </row>
    <row r="1773" spans="1:30" x14ac:dyDescent="0.25">
      <c r="A1773" t="s">
        <v>1435</v>
      </c>
      <c r="B1773">
        <v>45170</v>
      </c>
      <c r="C1773">
        <v>45173</v>
      </c>
      <c r="D1773" t="s">
        <v>871</v>
      </c>
      <c r="E1773">
        <v>6718</v>
      </c>
      <c r="F1773">
        <v>237</v>
      </c>
      <c r="G1773">
        <v>9</v>
      </c>
      <c r="H1773">
        <v>111</v>
      </c>
      <c r="I1773">
        <v>2</v>
      </c>
      <c r="J1773">
        <v>64</v>
      </c>
      <c r="K1773">
        <v>7</v>
      </c>
      <c r="L1773">
        <v>12</v>
      </c>
      <c r="M1773">
        <v>11</v>
      </c>
      <c r="N1773">
        <v>35</v>
      </c>
      <c r="O1773">
        <v>103</v>
      </c>
      <c r="P1773">
        <v>111</v>
      </c>
      <c r="Q1773">
        <v>1</v>
      </c>
      <c r="R1773">
        <v>65</v>
      </c>
      <c r="S1773">
        <v>113</v>
      </c>
      <c r="T1773">
        <v>37</v>
      </c>
      <c r="U1773">
        <v>0</v>
      </c>
      <c r="V1773">
        <v>37</v>
      </c>
      <c r="W1773">
        <v>36</v>
      </c>
      <c r="X1773">
        <v>37</v>
      </c>
      <c r="Y1773">
        <v>113</v>
      </c>
      <c r="Z1773">
        <v>37</v>
      </c>
      <c r="AA1773" t="s">
        <v>872</v>
      </c>
      <c r="AB1773" t="s">
        <v>803</v>
      </c>
      <c r="AC1773" t="s">
        <v>849</v>
      </c>
      <c r="AD1773" t="s">
        <v>850</v>
      </c>
    </row>
    <row r="1774" spans="1:30" x14ac:dyDescent="0.25">
      <c r="A1774" t="s">
        <v>1435</v>
      </c>
      <c r="B1774">
        <v>45170</v>
      </c>
      <c r="C1774">
        <v>45173</v>
      </c>
      <c r="D1774" t="s">
        <v>821</v>
      </c>
      <c r="E1774">
        <v>6705</v>
      </c>
      <c r="F1774">
        <v>358</v>
      </c>
      <c r="G1774">
        <v>17</v>
      </c>
      <c r="H1774">
        <v>158</v>
      </c>
      <c r="I1774">
        <v>60</v>
      </c>
      <c r="J1774">
        <v>25</v>
      </c>
      <c r="K1774">
        <v>3</v>
      </c>
      <c r="L1774">
        <v>0</v>
      </c>
      <c r="M1774">
        <v>1</v>
      </c>
      <c r="N1774">
        <v>2</v>
      </c>
      <c r="O1774">
        <v>80</v>
      </c>
      <c r="P1774">
        <v>161</v>
      </c>
      <c r="Q1774">
        <v>1</v>
      </c>
      <c r="R1774">
        <v>85</v>
      </c>
      <c r="S1774">
        <v>160</v>
      </c>
      <c r="T1774">
        <v>8</v>
      </c>
      <c r="U1774">
        <v>0</v>
      </c>
      <c r="V1774">
        <v>9</v>
      </c>
      <c r="W1774">
        <v>8</v>
      </c>
      <c r="X1774">
        <v>8</v>
      </c>
      <c r="Y1774">
        <v>161</v>
      </c>
      <c r="Z1774">
        <v>9</v>
      </c>
      <c r="AA1774" t="s">
        <v>822</v>
      </c>
      <c r="AB1774" t="s">
        <v>803</v>
      </c>
      <c r="AC1774" t="s">
        <v>805</v>
      </c>
      <c r="AD1774" t="s">
        <v>806</v>
      </c>
    </row>
    <row r="1775" spans="1:30" x14ac:dyDescent="0.25">
      <c r="A1775" t="s">
        <v>1435</v>
      </c>
      <c r="B1775">
        <v>45170</v>
      </c>
      <c r="C1775">
        <v>45173</v>
      </c>
      <c r="D1775" t="s">
        <v>34</v>
      </c>
      <c r="E1775">
        <v>21172</v>
      </c>
      <c r="F1775">
        <v>441</v>
      </c>
      <c r="G1775">
        <v>7</v>
      </c>
      <c r="H1775">
        <v>241</v>
      </c>
      <c r="I1775">
        <v>0</v>
      </c>
      <c r="J1775">
        <v>97</v>
      </c>
      <c r="K1775">
        <v>10</v>
      </c>
      <c r="L1775">
        <v>2</v>
      </c>
      <c r="M1775">
        <v>1</v>
      </c>
      <c r="N1775">
        <v>19</v>
      </c>
      <c r="O1775">
        <v>195</v>
      </c>
      <c r="P1775">
        <v>251</v>
      </c>
      <c r="Q1775">
        <v>2</v>
      </c>
      <c r="R1775">
        <v>110</v>
      </c>
      <c r="S1775">
        <v>255</v>
      </c>
      <c r="T1775">
        <v>35</v>
      </c>
      <c r="U1775">
        <v>1</v>
      </c>
      <c r="V1775">
        <v>40</v>
      </c>
      <c r="W1775">
        <v>36</v>
      </c>
      <c r="X1775">
        <v>39</v>
      </c>
      <c r="Y1775">
        <v>256</v>
      </c>
      <c r="Z1775">
        <v>42</v>
      </c>
      <c r="AA1775" t="s">
        <v>35</v>
      </c>
      <c r="AB1775" t="s">
        <v>16</v>
      </c>
      <c r="AC1775" t="s">
        <v>18</v>
      </c>
      <c r="AD1775" t="s">
        <v>19</v>
      </c>
    </row>
    <row r="1776" spans="1:30" x14ac:dyDescent="0.25">
      <c r="A1776" t="s">
        <v>1435</v>
      </c>
      <c r="B1776">
        <v>45170</v>
      </c>
      <c r="C1776">
        <v>45173</v>
      </c>
      <c r="D1776" t="s">
        <v>486</v>
      </c>
      <c r="E1776">
        <v>8743</v>
      </c>
      <c r="F1776">
        <v>307</v>
      </c>
      <c r="G1776">
        <v>0</v>
      </c>
      <c r="H1776">
        <v>115</v>
      </c>
      <c r="I1776">
        <v>39</v>
      </c>
      <c r="J1776">
        <v>66</v>
      </c>
      <c r="K1776">
        <v>2</v>
      </c>
      <c r="L1776">
        <v>7</v>
      </c>
      <c r="M1776">
        <v>5</v>
      </c>
      <c r="N1776">
        <v>8</v>
      </c>
      <c r="O1776">
        <v>47</v>
      </c>
      <c r="P1776">
        <v>116</v>
      </c>
      <c r="Q1776">
        <v>0</v>
      </c>
      <c r="R1776">
        <v>34</v>
      </c>
      <c r="S1776">
        <v>115</v>
      </c>
      <c r="T1776">
        <v>26</v>
      </c>
      <c r="U1776">
        <v>0</v>
      </c>
      <c r="V1776">
        <v>27</v>
      </c>
      <c r="W1776">
        <v>25</v>
      </c>
      <c r="X1776">
        <v>26</v>
      </c>
      <c r="Y1776">
        <v>116</v>
      </c>
      <c r="Z1776">
        <v>27</v>
      </c>
      <c r="AA1776" t="s">
        <v>1454</v>
      </c>
      <c r="AB1776" t="s">
        <v>387</v>
      </c>
      <c r="AC1776" t="s">
        <v>448</v>
      </c>
      <c r="AD1776" t="s">
        <v>449</v>
      </c>
    </row>
    <row r="1777" spans="1:30" x14ac:dyDescent="0.25">
      <c r="A1777" t="s">
        <v>1435</v>
      </c>
      <c r="B1777">
        <v>45170</v>
      </c>
      <c r="C1777">
        <v>45173</v>
      </c>
      <c r="D1777" t="s">
        <v>1008</v>
      </c>
      <c r="E1777">
        <v>31317</v>
      </c>
      <c r="F1777">
        <v>663</v>
      </c>
      <c r="G1777">
        <v>0</v>
      </c>
      <c r="H1777">
        <v>221</v>
      </c>
      <c r="I1777">
        <v>0</v>
      </c>
      <c r="J1777">
        <v>101</v>
      </c>
      <c r="K1777">
        <v>7</v>
      </c>
      <c r="L1777">
        <v>53</v>
      </c>
      <c r="M1777">
        <v>0</v>
      </c>
      <c r="N1777">
        <v>53</v>
      </c>
      <c r="O1777">
        <v>191</v>
      </c>
      <c r="P1777">
        <v>227</v>
      </c>
      <c r="Q1777">
        <v>33</v>
      </c>
      <c r="R1777">
        <v>66</v>
      </c>
      <c r="S1777">
        <v>229</v>
      </c>
      <c r="T1777">
        <v>67</v>
      </c>
      <c r="U1777">
        <v>3</v>
      </c>
      <c r="V1777">
        <v>68</v>
      </c>
      <c r="W1777">
        <v>53</v>
      </c>
      <c r="X1777">
        <v>63</v>
      </c>
      <c r="Y1777">
        <v>229</v>
      </c>
      <c r="Z1777">
        <v>70</v>
      </c>
      <c r="AA1777" t="s">
        <v>1009</v>
      </c>
      <c r="AB1777" t="s">
        <v>803</v>
      </c>
      <c r="AC1777" t="s">
        <v>998</v>
      </c>
      <c r="AD1777" t="s">
        <v>999</v>
      </c>
    </row>
    <row r="1778" spans="1:30" x14ac:dyDescent="0.25">
      <c r="A1778" t="s">
        <v>1435</v>
      </c>
      <c r="B1778">
        <v>45170</v>
      </c>
      <c r="C1778">
        <v>45173</v>
      </c>
      <c r="D1778" t="s">
        <v>83</v>
      </c>
      <c r="E1778">
        <v>2393</v>
      </c>
      <c r="F1778">
        <v>49</v>
      </c>
      <c r="G1778">
        <v>0</v>
      </c>
      <c r="H1778">
        <v>31</v>
      </c>
      <c r="I1778">
        <v>0</v>
      </c>
      <c r="J1778">
        <v>7</v>
      </c>
      <c r="K1778">
        <v>0</v>
      </c>
      <c r="L1778">
        <v>0</v>
      </c>
      <c r="M1778">
        <v>0</v>
      </c>
      <c r="N1778">
        <v>2</v>
      </c>
      <c r="O1778">
        <v>1</v>
      </c>
      <c r="P1778">
        <v>31</v>
      </c>
      <c r="Q1778">
        <v>0</v>
      </c>
      <c r="R1778">
        <v>10</v>
      </c>
      <c r="S1778">
        <v>31</v>
      </c>
      <c r="T1778">
        <v>3</v>
      </c>
      <c r="U1778">
        <v>0</v>
      </c>
      <c r="V1778">
        <v>4</v>
      </c>
      <c r="W1778">
        <v>2</v>
      </c>
      <c r="X1778">
        <v>3</v>
      </c>
      <c r="Y1778">
        <v>31</v>
      </c>
      <c r="Z1778">
        <v>4</v>
      </c>
      <c r="AA1778" t="s">
        <v>84</v>
      </c>
      <c r="AB1778" t="s">
        <v>16</v>
      </c>
      <c r="AC1778" t="s">
        <v>69</v>
      </c>
      <c r="AD1778" t="s">
        <v>1583</v>
      </c>
    </row>
    <row r="1779" spans="1:30" x14ac:dyDescent="0.25">
      <c r="A1779" t="s">
        <v>1435</v>
      </c>
      <c r="B1779">
        <v>45170</v>
      </c>
      <c r="C1779">
        <v>45173</v>
      </c>
      <c r="D1779" t="s">
        <v>29</v>
      </c>
      <c r="E1779">
        <v>8106</v>
      </c>
      <c r="F1779">
        <v>256</v>
      </c>
      <c r="G1779">
        <v>14</v>
      </c>
      <c r="H1779">
        <v>109</v>
      </c>
      <c r="I1779">
        <v>0</v>
      </c>
      <c r="J1779">
        <v>77</v>
      </c>
      <c r="K1779">
        <v>6</v>
      </c>
      <c r="L1779">
        <v>3</v>
      </c>
      <c r="M1779">
        <v>4</v>
      </c>
      <c r="N1779">
        <v>18</v>
      </c>
      <c r="O1779">
        <v>56</v>
      </c>
      <c r="P1779">
        <v>112</v>
      </c>
      <c r="Q1779">
        <v>2</v>
      </c>
      <c r="R1779">
        <v>37</v>
      </c>
      <c r="S1779">
        <v>117</v>
      </c>
      <c r="T1779">
        <v>36</v>
      </c>
      <c r="U1779">
        <v>0</v>
      </c>
      <c r="V1779">
        <v>43</v>
      </c>
      <c r="W1779">
        <v>35</v>
      </c>
      <c r="X1779">
        <v>44</v>
      </c>
      <c r="Y1779">
        <v>119</v>
      </c>
      <c r="Z1779">
        <v>44</v>
      </c>
      <c r="AA1779" t="s">
        <v>30</v>
      </c>
      <c r="AB1779" t="s">
        <v>16</v>
      </c>
      <c r="AC1779" t="s">
        <v>18</v>
      </c>
      <c r="AD1779" t="s">
        <v>19</v>
      </c>
    </row>
    <row r="1780" spans="1:30" x14ac:dyDescent="0.25">
      <c r="A1780" t="s">
        <v>1435</v>
      </c>
      <c r="B1780">
        <v>45170</v>
      </c>
      <c r="C1780">
        <v>45173</v>
      </c>
      <c r="D1780" t="s">
        <v>162</v>
      </c>
      <c r="E1780">
        <v>6655</v>
      </c>
      <c r="F1780">
        <v>233</v>
      </c>
      <c r="G1780">
        <v>26</v>
      </c>
      <c r="H1780">
        <v>88</v>
      </c>
      <c r="I1780">
        <v>0</v>
      </c>
      <c r="J1780">
        <v>77</v>
      </c>
      <c r="K1780">
        <v>2</v>
      </c>
      <c r="L1780">
        <v>0</v>
      </c>
      <c r="M1780">
        <v>2</v>
      </c>
      <c r="N1780">
        <v>9</v>
      </c>
      <c r="O1780">
        <v>54</v>
      </c>
      <c r="P1780">
        <v>95</v>
      </c>
      <c r="Q1780">
        <v>0</v>
      </c>
      <c r="R1780">
        <v>52</v>
      </c>
      <c r="S1780">
        <v>96</v>
      </c>
      <c r="T1780">
        <v>18</v>
      </c>
      <c r="U1780">
        <v>0</v>
      </c>
      <c r="V1780">
        <v>23</v>
      </c>
      <c r="W1780">
        <v>23</v>
      </c>
      <c r="X1780">
        <v>22</v>
      </c>
      <c r="Y1780">
        <v>96</v>
      </c>
      <c r="Z1780">
        <v>23</v>
      </c>
      <c r="AA1780" t="s">
        <v>1584</v>
      </c>
      <c r="AB1780" t="s">
        <v>16</v>
      </c>
      <c r="AC1780" t="s">
        <v>127</v>
      </c>
      <c r="AD1780" t="s">
        <v>128</v>
      </c>
    </row>
    <row r="1781" spans="1:30" x14ac:dyDescent="0.25">
      <c r="A1781" t="s">
        <v>1435</v>
      </c>
      <c r="B1781">
        <v>45170</v>
      </c>
      <c r="C1781">
        <v>45173</v>
      </c>
      <c r="D1781" t="s">
        <v>831</v>
      </c>
      <c r="E1781">
        <v>5622</v>
      </c>
      <c r="F1781">
        <v>280</v>
      </c>
      <c r="G1781">
        <v>112</v>
      </c>
      <c r="H1781">
        <v>125</v>
      </c>
      <c r="I1781">
        <v>0</v>
      </c>
      <c r="J1781">
        <v>32</v>
      </c>
      <c r="K1781">
        <v>6</v>
      </c>
      <c r="L1781">
        <v>5</v>
      </c>
      <c r="M1781">
        <v>15</v>
      </c>
      <c r="N1781">
        <v>13</v>
      </c>
      <c r="O1781">
        <v>115</v>
      </c>
      <c r="P1781">
        <v>125</v>
      </c>
      <c r="Q1781">
        <v>0</v>
      </c>
      <c r="R1781">
        <v>72</v>
      </c>
      <c r="S1781">
        <v>127</v>
      </c>
      <c r="T1781">
        <v>16</v>
      </c>
      <c r="U1781">
        <v>0</v>
      </c>
      <c r="V1781">
        <v>16</v>
      </c>
      <c r="W1781">
        <v>16</v>
      </c>
      <c r="X1781">
        <v>15</v>
      </c>
      <c r="Y1781">
        <v>127</v>
      </c>
      <c r="Z1781">
        <v>16</v>
      </c>
      <c r="AA1781" t="s">
        <v>832</v>
      </c>
      <c r="AB1781" t="s">
        <v>803</v>
      </c>
      <c r="AC1781" t="s">
        <v>805</v>
      </c>
      <c r="AD1781" t="s">
        <v>806</v>
      </c>
    </row>
    <row r="1782" spans="1:30" x14ac:dyDescent="0.25">
      <c r="A1782" t="s">
        <v>1435</v>
      </c>
      <c r="B1782">
        <v>45170</v>
      </c>
      <c r="C1782">
        <v>45173</v>
      </c>
      <c r="D1782" t="s">
        <v>908</v>
      </c>
      <c r="E1782">
        <v>7567</v>
      </c>
      <c r="F1782">
        <v>206</v>
      </c>
      <c r="G1782">
        <v>3</v>
      </c>
      <c r="H1782">
        <v>89</v>
      </c>
      <c r="I1782">
        <v>0</v>
      </c>
      <c r="J1782">
        <v>41</v>
      </c>
      <c r="K1782">
        <v>1</v>
      </c>
      <c r="L1782">
        <v>0</v>
      </c>
      <c r="M1782">
        <v>0</v>
      </c>
      <c r="N1782">
        <v>6</v>
      </c>
      <c r="O1782">
        <v>48</v>
      </c>
      <c r="P1782">
        <v>92</v>
      </c>
      <c r="Q1782">
        <v>0</v>
      </c>
      <c r="R1782">
        <v>60</v>
      </c>
      <c r="S1782">
        <v>92</v>
      </c>
      <c r="T1782">
        <v>5</v>
      </c>
      <c r="U1782">
        <v>0</v>
      </c>
      <c r="V1782">
        <v>7</v>
      </c>
      <c r="W1782">
        <v>6</v>
      </c>
      <c r="X1782">
        <v>6</v>
      </c>
      <c r="Y1782">
        <v>94</v>
      </c>
      <c r="Z1782">
        <v>7</v>
      </c>
      <c r="AA1782" t="s">
        <v>909</v>
      </c>
      <c r="AB1782" t="s">
        <v>803</v>
      </c>
      <c r="AC1782" t="s">
        <v>897</v>
      </c>
      <c r="AD1782" t="s">
        <v>898</v>
      </c>
    </row>
    <row r="1783" spans="1:30" x14ac:dyDescent="0.25">
      <c r="A1783" t="s">
        <v>1435</v>
      </c>
      <c r="B1783">
        <v>45170</v>
      </c>
      <c r="C1783">
        <v>45173</v>
      </c>
      <c r="D1783" t="s">
        <v>859</v>
      </c>
      <c r="E1783">
        <v>3277</v>
      </c>
      <c r="F1783">
        <v>152</v>
      </c>
      <c r="G1783">
        <v>2</v>
      </c>
      <c r="H1783">
        <v>19</v>
      </c>
      <c r="I1783">
        <v>0</v>
      </c>
      <c r="J1783">
        <v>23</v>
      </c>
      <c r="K1783">
        <v>0</v>
      </c>
      <c r="L1783">
        <v>0</v>
      </c>
      <c r="M1783">
        <v>0</v>
      </c>
      <c r="N1783">
        <v>1</v>
      </c>
      <c r="O1783">
        <v>7</v>
      </c>
      <c r="P1783">
        <v>21</v>
      </c>
      <c r="Q1783">
        <v>1</v>
      </c>
      <c r="R1783">
        <v>15</v>
      </c>
      <c r="S1783">
        <v>24</v>
      </c>
      <c r="T1783">
        <v>1</v>
      </c>
      <c r="U1783">
        <v>0</v>
      </c>
      <c r="V1783">
        <v>2</v>
      </c>
      <c r="W1783">
        <v>2</v>
      </c>
      <c r="X1783">
        <v>2</v>
      </c>
      <c r="Y1783">
        <v>24</v>
      </c>
      <c r="Z1783">
        <v>2</v>
      </c>
      <c r="AA1783" t="s">
        <v>860</v>
      </c>
      <c r="AB1783" t="s">
        <v>803</v>
      </c>
      <c r="AC1783" t="s">
        <v>849</v>
      </c>
      <c r="AD1783" t="s">
        <v>850</v>
      </c>
    </row>
    <row r="1784" spans="1:30" x14ac:dyDescent="0.25">
      <c r="A1784" t="s">
        <v>1435</v>
      </c>
      <c r="B1784">
        <v>45170</v>
      </c>
      <c r="C1784">
        <v>45173</v>
      </c>
      <c r="D1784" t="s">
        <v>865</v>
      </c>
      <c r="E1784">
        <v>3155</v>
      </c>
      <c r="F1784">
        <v>129</v>
      </c>
      <c r="G1784">
        <v>0</v>
      </c>
      <c r="H1784">
        <v>22</v>
      </c>
      <c r="I1784">
        <v>0</v>
      </c>
      <c r="J1784">
        <v>18</v>
      </c>
      <c r="K1784">
        <v>1</v>
      </c>
      <c r="L1784">
        <v>0</v>
      </c>
      <c r="M1784">
        <v>0</v>
      </c>
      <c r="N1784">
        <v>3</v>
      </c>
      <c r="O1784">
        <v>13</v>
      </c>
      <c r="P1784">
        <v>27</v>
      </c>
      <c r="Q1784">
        <v>0</v>
      </c>
      <c r="R1784">
        <v>10</v>
      </c>
      <c r="S1784">
        <v>27</v>
      </c>
      <c r="T1784">
        <v>3</v>
      </c>
      <c r="U1784">
        <v>0</v>
      </c>
      <c r="V1784">
        <v>3</v>
      </c>
      <c r="W1784">
        <v>3</v>
      </c>
      <c r="X1784">
        <v>3</v>
      </c>
      <c r="Y1784">
        <v>27</v>
      </c>
      <c r="Z1784">
        <v>3</v>
      </c>
      <c r="AA1784" t="s">
        <v>866</v>
      </c>
      <c r="AB1784" t="s">
        <v>803</v>
      </c>
      <c r="AC1784" t="s">
        <v>849</v>
      </c>
      <c r="AD1784" t="s">
        <v>850</v>
      </c>
    </row>
    <row r="1785" spans="1:30" x14ac:dyDescent="0.25">
      <c r="A1785" t="s">
        <v>1435</v>
      </c>
      <c r="B1785">
        <v>45170</v>
      </c>
      <c r="C1785">
        <v>45173</v>
      </c>
      <c r="D1785" t="s">
        <v>847</v>
      </c>
      <c r="E1785">
        <v>6613</v>
      </c>
      <c r="F1785">
        <v>261</v>
      </c>
      <c r="G1785">
        <v>16</v>
      </c>
      <c r="H1785">
        <v>64</v>
      </c>
      <c r="I1785">
        <v>0</v>
      </c>
      <c r="J1785">
        <v>34</v>
      </c>
      <c r="K1785">
        <v>0</v>
      </c>
      <c r="L1785">
        <v>2</v>
      </c>
      <c r="M1785">
        <v>2</v>
      </c>
      <c r="N1785">
        <v>7</v>
      </c>
      <c r="O1785">
        <v>47</v>
      </c>
      <c r="P1785">
        <v>71</v>
      </c>
      <c r="Q1785">
        <v>0</v>
      </c>
      <c r="R1785">
        <v>42</v>
      </c>
      <c r="S1785">
        <v>71</v>
      </c>
      <c r="T1785">
        <v>9</v>
      </c>
      <c r="U1785">
        <v>0</v>
      </c>
      <c r="V1785">
        <v>11</v>
      </c>
      <c r="W1785">
        <v>11</v>
      </c>
      <c r="X1785">
        <v>11</v>
      </c>
      <c r="Y1785">
        <v>71</v>
      </c>
      <c r="Z1785">
        <v>11</v>
      </c>
      <c r="AA1785" t="s">
        <v>848</v>
      </c>
      <c r="AB1785" t="s">
        <v>803</v>
      </c>
      <c r="AC1785" t="s">
        <v>849</v>
      </c>
      <c r="AD1785" t="s">
        <v>850</v>
      </c>
    </row>
    <row r="1786" spans="1:30" x14ac:dyDescent="0.25">
      <c r="A1786" t="s">
        <v>1435</v>
      </c>
      <c r="B1786">
        <v>45170</v>
      </c>
      <c r="C1786">
        <v>45173</v>
      </c>
      <c r="D1786" t="s">
        <v>854</v>
      </c>
      <c r="E1786">
        <v>6840</v>
      </c>
      <c r="F1786">
        <v>303</v>
      </c>
      <c r="G1786">
        <v>16</v>
      </c>
      <c r="H1786">
        <v>93</v>
      </c>
      <c r="I1786">
        <v>0</v>
      </c>
      <c r="J1786">
        <v>35</v>
      </c>
      <c r="K1786">
        <v>1</v>
      </c>
      <c r="L1786">
        <v>0</v>
      </c>
      <c r="M1786">
        <v>1</v>
      </c>
      <c r="N1786">
        <v>4</v>
      </c>
      <c r="O1786">
        <v>69</v>
      </c>
      <c r="P1786">
        <v>93</v>
      </c>
      <c r="Q1786">
        <v>0</v>
      </c>
      <c r="R1786">
        <v>54</v>
      </c>
      <c r="S1786">
        <v>98</v>
      </c>
      <c r="T1786">
        <v>4</v>
      </c>
      <c r="U1786">
        <v>0</v>
      </c>
      <c r="V1786">
        <v>4</v>
      </c>
      <c r="W1786">
        <v>5</v>
      </c>
      <c r="X1786">
        <v>5</v>
      </c>
      <c r="Y1786">
        <v>98</v>
      </c>
      <c r="Z1786">
        <v>5</v>
      </c>
      <c r="AA1786" t="s">
        <v>855</v>
      </c>
      <c r="AB1786" t="s">
        <v>803</v>
      </c>
      <c r="AC1786" t="s">
        <v>849</v>
      </c>
      <c r="AD1786" t="s">
        <v>850</v>
      </c>
    </row>
    <row r="1787" spans="1:30" x14ac:dyDescent="0.25">
      <c r="A1787" t="s">
        <v>1435</v>
      </c>
      <c r="B1787">
        <v>45170</v>
      </c>
      <c r="C1787">
        <v>45173</v>
      </c>
      <c r="D1787" t="s">
        <v>881</v>
      </c>
      <c r="E1787">
        <v>3496</v>
      </c>
      <c r="F1787">
        <v>114</v>
      </c>
      <c r="G1787">
        <v>0</v>
      </c>
      <c r="H1787">
        <v>16</v>
      </c>
      <c r="I1787">
        <v>0</v>
      </c>
      <c r="J1787">
        <v>28</v>
      </c>
      <c r="K1787">
        <v>1</v>
      </c>
      <c r="L1787">
        <v>0</v>
      </c>
      <c r="M1787">
        <v>0</v>
      </c>
      <c r="N1787">
        <v>2</v>
      </c>
      <c r="O1787">
        <v>8</v>
      </c>
      <c r="P1787">
        <v>16</v>
      </c>
      <c r="Q1787">
        <v>0</v>
      </c>
      <c r="R1787">
        <v>8</v>
      </c>
      <c r="S1787">
        <v>17</v>
      </c>
      <c r="T1787">
        <v>1</v>
      </c>
      <c r="U1787">
        <v>0</v>
      </c>
      <c r="V1787">
        <v>2</v>
      </c>
      <c r="W1787">
        <v>2</v>
      </c>
      <c r="X1787">
        <v>2</v>
      </c>
      <c r="Y1787">
        <v>17</v>
      </c>
      <c r="Z1787">
        <v>2</v>
      </c>
      <c r="AA1787" t="s">
        <v>882</v>
      </c>
      <c r="AB1787" t="s">
        <v>803</v>
      </c>
      <c r="AC1787" t="s">
        <v>1451</v>
      </c>
      <c r="AD1787" t="s">
        <v>1452</v>
      </c>
    </row>
    <row r="1788" spans="1:30" x14ac:dyDescent="0.25">
      <c r="A1788" t="s">
        <v>1435</v>
      </c>
      <c r="B1788">
        <v>45170</v>
      </c>
      <c r="C1788">
        <v>45173</v>
      </c>
      <c r="D1788" t="s">
        <v>914</v>
      </c>
      <c r="E1788">
        <v>4880</v>
      </c>
      <c r="F1788">
        <v>257</v>
      </c>
      <c r="G1788">
        <v>3</v>
      </c>
      <c r="H1788">
        <v>89</v>
      </c>
      <c r="I1788">
        <v>0</v>
      </c>
      <c r="J1788">
        <v>32</v>
      </c>
      <c r="K1788">
        <v>1</v>
      </c>
      <c r="L1788">
        <v>0</v>
      </c>
      <c r="M1788">
        <v>0</v>
      </c>
      <c r="N1788">
        <v>3</v>
      </c>
      <c r="O1788">
        <v>56</v>
      </c>
      <c r="P1788">
        <v>90</v>
      </c>
      <c r="Q1788">
        <v>0</v>
      </c>
      <c r="R1788">
        <v>41</v>
      </c>
      <c r="S1788">
        <v>88</v>
      </c>
      <c r="T1788">
        <v>3</v>
      </c>
      <c r="U1788">
        <v>0</v>
      </c>
      <c r="V1788">
        <v>4</v>
      </c>
      <c r="W1788">
        <v>4</v>
      </c>
      <c r="X1788">
        <v>4</v>
      </c>
      <c r="Y1788">
        <v>91</v>
      </c>
      <c r="Z1788">
        <v>4</v>
      </c>
      <c r="AA1788" t="s">
        <v>915</v>
      </c>
      <c r="AB1788" t="s">
        <v>803</v>
      </c>
      <c r="AC1788" t="s">
        <v>897</v>
      </c>
      <c r="AD1788" t="s">
        <v>898</v>
      </c>
    </row>
    <row r="1789" spans="1:30" x14ac:dyDescent="0.25">
      <c r="A1789" t="s">
        <v>1435</v>
      </c>
      <c r="B1789">
        <v>45170</v>
      </c>
      <c r="C1789">
        <v>45173</v>
      </c>
      <c r="D1789" t="s">
        <v>978</v>
      </c>
      <c r="E1789">
        <v>5745</v>
      </c>
      <c r="F1789">
        <v>233</v>
      </c>
      <c r="G1789">
        <v>0</v>
      </c>
      <c r="H1789">
        <v>46</v>
      </c>
      <c r="I1789">
        <v>0</v>
      </c>
      <c r="J1789">
        <v>23</v>
      </c>
      <c r="K1789">
        <v>5</v>
      </c>
      <c r="L1789">
        <v>6</v>
      </c>
      <c r="M1789">
        <v>1</v>
      </c>
      <c r="N1789">
        <v>13</v>
      </c>
      <c r="O1789">
        <v>27</v>
      </c>
      <c r="P1789">
        <v>46</v>
      </c>
      <c r="Q1789">
        <v>0</v>
      </c>
      <c r="R1789">
        <v>16</v>
      </c>
      <c r="S1789">
        <v>46</v>
      </c>
      <c r="T1789">
        <v>13</v>
      </c>
      <c r="U1789">
        <v>0</v>
      </c>
      <c r="V1789">
        <v>13</v>
      </c>
      <c r="W1789">
        <v>13</v>
      </c>
      <c r="X1789">
        <v>12</v>
      </c>
      <c r="Y1789">
        <v>46</v>
      </c>
      <c r="Z1789">
        <v>13</v>
      </c>
      <c r="AA1789" t="s">
        <v>979</v>
      </c>
      <c r="AB1789" t="s">
        <v>803</v>
      </c>
      <c r="AC1789" t="s">
        <v>942</v>
      </c>
      <c r="AD1789" t="s">
        <v>943</v>
      </c>
    </row>
    <row r="1790" spans="1:30" x14ac:dyDescent="0.25">
      <c r="A1790" t="s">
        <v>1435</v>
      </c>
      <c r="B1790">
        <v>45170</v>
      </c>
      <c r="C1790">
        <v>45173</v>
      </c>
      <c r="D1790" t="s">
        <v>980</v>
      </c>
      <c r="E1790">
        <v>11031</v>
      </c>
      <c r="F1790">
        <v>577</v>
      </c>
      <c r="G1790">
        <v>0</v>
      </c>
      <c r="H1790">
        <v>268</v>
      </c>
      <c r="I1790">
        <v>0</v>
      </c>
      <c r="J1790">
        <v>95</v>
      </c>
      <c r="K1790">
        <v>0</v>
      </c>
      <c r="L1790">
        <v>0</v>
      </c>
      <c r="M1790">
        <v>0</v>
      </c>
      <c r="N1790">
        <v>3</v>
      </c>
      <c r="O1790">
        <v>195</v>
      </c>
      <c r="P1790">
        <v>269</v>
      </c>
      <c r="Q1790">
        <v>0</v>
      </c>
      <c r="R1790">
        <v>123</v>
      </c>
      <c r="S1790">
        <v>265</v>
      </c>
      <c r="T1790">
        <v>36</v>
      </c>
      <c r="U1790">
        <v>0</v>
      </c>
      <c r="V1790">
        <v>42</v>
      </c>
      <c r="W1790">
        <v>40</v>
      </c>
      <c r="X1790">
        <v>36</v>
      </c>
      <c r="Y1790">
        <v>272</v>
      </c>
      <c r="Z1790">
        <v>42</v>
      </c>
      <c r="AA1790" t="s">
        <v>981</v>
      </c>
      <c r="AB1790" t="s">
        <v>803</v>
      </c>
      <c r="AC1790" t="s">
        <v>942</v>
      </c>
      <c r="AD1790" t="s">
        <v>943</v>
      </c>
    </row>
    <row r="1791" spans="1:30" x14ac:dyDescent="0.25">
      <c r="A1791" t="s">
        <v>1435</v>
      </c>
      <c r="B1791">
        <v>45170</v>
      </c>
      <c r="C1791">
        <v>45173</v>
      </c>
      <c r="D1791" t="s">
        <v>1010</v>
      </c>
      <c r="E1791">
        <v>11026</v>
      </c>
      <c r="F1791">
        <v>426</v>
      </c>
      <c r="G1791">
        <v>138</v>
      </c>
      <c r="H1791">
        <v>168</v>
      </c>
      <c r="I1791">
        <v>0</v>
      </c>
      <c r="J1791">
        <v>47</v>
      </c>
      <c r="K1791">
        <v>0</v>
      </c>
      <c r="L1791">
        <v>0</v>
      </c>
      <c r="M1791">
        <v>13</v>
      </c>
      <c r="N1791">
        <v>6</v>
      </c>
      <c r="O1791">
        <v>130</v>
      </c>
      <c r="P1791">
        <v>173</v>
      </c>
      <c r="Q1791">
        <v>3</v>
      </c>
      <c r="R1791">
        <v>100</v>
      </c>
      <c r="S1791">
        <v>172</v>
      </c>
      <c r="T1791">
        <v>14</v>
      </c>
      <c r="U1791">
        <v>1</v>
      </c>
      <c r="V1791">
        <v>14</v>
      </c>
      <c r="W1791">
        <v>14</v>
      </c>
      <c r="X1791">
        <v>14</v>
      </c>
      <c r="Y1791">
        <v>173</v>
      </c>
      <c r="Z1791">
        <v>14</v>
      </c>
      <c r="AA1791" t="s">
        <v>1011</v>
      </c>
      <c r="AB1791" t="s">
        <v>803</v>
      </c>
      <c r="AC1791" t="s">
        <v>998</v>
      </c>
      <c r="AD1791" t="s">
        <v>999</v>
      </c>
    </row>
    <row r="1792" spans="1:30" x14ac:dyDescent="0.25">
      <c r="A1792" t="s">
        <v>1435</v>
      </c>
      <c r="B1792">
        <v>45170</v>
      </c>
      <c r="C1792">
        <v>45173</v>
      </c>
      <c r="D1792" t="s">
        <v>965</v>
      </c>
      <c r="E1792">
        <v>8040</v>
      </c>
      <c r="F1792">
        <v>361</v>
      </c>
      <c r="G1792">
        <v>2</v>
      </c>
      <c r="H1792">
        <v>158</v>
      </c>
      <c r="I1792">
        <v>0</v>
      </c>
      <c r="J1792">
        <v>63</v>
      </c>
      <c r="K1792">
        <v>5</v>
      </c>
      <c r="L1792">
        <v>16</v>
      </c>
      <c r="M1792">
        <v>1</v>
      </c>
      <c r="N1792">
        <v>21</v>
      </c>
      <c r="O1792">
        <v>7</v>
      </c>
      <c r="P1792">
        <v>158</v>
      </c>
      <c r="Q1792">
        <v>0</v>
      </c>
      <c r="R1792">
        <v>74</v>
      </c>
      <c r="S1792">
        <v>151</v>
      </c>
      <c r="T1792">
        <v>26</v>
      </c>
      <c r="U1792">
        <v>0</v>
      </c>
      <c r="V1792">
        <v>28</v>
      </c>
      <c r="W1792">
        <v>25</v>
      </c>
      <c r="X1792">
        <v>21</v>
      </c>
      <c r="Y1792">
        <v>160</v>
      </c>
      <c r="Z1792">
        <v>28</v>
      </c>
      <c r="AA1792" t="s">
        <v>966</v>
      </c>
      <c r="AB1792" t="s">
        <v>803</v>
      </c>
      <c r="AC1792" t="s">
        <v>942</v>
      </c>
      <c r="AD1792" t="s">
        <v>943</v>
      </c>
    </row>
    <row r="1793" spans="1:30" x14ac:dyDescent="0.25">
      <c r="A1793" t="s">
        <v>1435</v>
      </c>
      <c r="B1793">
        <v>45170</v>
      </c>
      <c r="C1793">
        <v>45173</v>
      </c>
      <c r="D1793" t="s">
        <v>929</v>
      </c>
      <c r="E1793">
        <v>5268</v>
      </c>
      <c r="F1793">
        <v>197</v>
      </c>
      <c r="G1793">
        <v>0</v>
      </c>
      <c r="H1793">
        <v>89</v>
      </c>
      <c r="I1793">
        <v>0</v>
      </c>
      <c r="J1793">
        <v>22</v>
      </c>
      <c r="K1793">
        <v>0</v>
      </c>
      <c r="L1793">
        <v>0</v>
      </c>
      <c r="M1793">
        <v>0</v>
      </c>
      <c r="N1793">
        <v>8</v>
      </c>
      <c r="O1793">
        <v>77</v>
      </c>
      <c r="P1793">
        <v>91</v>
      </c>
      <c r="Q1793">
        <v>0</v>
      </c>
      <c r="R1793">
        <v>46</v>
      </c>
      <c r="S1793">
        <v>91</v>
      </c>
      <c r="T1793">
        <v>8</v>
      </c>
      <c r="U1793">
        <v>0</v>
      </c>
      <c r="V1793">
        <v>9</v>
      </c>
      <c r="W1793">
        <v>8</v>
      </c>
      <c r="X1793">
        <v>9</v>
      </c>
      <c r="Y1793">
        <v>91</v>
      </c>
      <c r="Z1793">
        <v>9</v>
      </c>
    </row>
    <row r="1794" spans="1:30" x14ac:dyDescent="0.25">
      <c r="A1794" t="s">
        <v>1435</v>
      </c>
      <c r="B1794">
        <v>45170</v>
      </c>
      <c r="C1794">
        <v>45173</v>
      </c>
      <c r="D1794" t="s">
        <v>801</v>
      </c>
      <c r="E1794">
        <v>7231</v>
      </c>
      <c r="F1794">
        <v>363</v>
      </c>
      <c r="G1794">
        <v>7</v>
      </c>
      <c r="H1794">
        <v>66</v>
      </c>
      <c r="I1794">
        <v>6</v>
      </c>
      <c r="J1794">
        <v>37</v>
      </c>
      <c r="K1794">
        <v>0</v>
      </c>
      <c r="L1794">
        <v>0</v>
      </c>
      <c r="M1794">
        <v>0</v>
      </c>
      <c r="N1794">
        <v>0</v>
      </c>
      <c r="O1794">
        <v>19</v>
      </c>
      <c r="P1794">
        <v>84</v>
      </c>
      <c r="Q1794">
        <v>0</v>
      </c>
      <c r="R1794">
        <v>40</v>
      </c>
      <c r="S1794">
        <v>84</v>
      </c>
      <c r="T1794">
        <v>0</v>
      </c>
      <c r="U1794">
        <v>0</v>
      </c>
      <c r="V1794">
        <v>0</v>
      </c>
      <c r="W1794">
        <v>0</v>
      </c>
      <c r="X1794">
        <v>0</v>
      </c>
      <c r="Y1794">
        <v>84</v>
      </c>
      <c r="Z1794">
        <v>0</v>
      </c>
      <c r="AA1794" t="s">
        <v>802</v>
      </c>
      <c r="AB1794" t="s">
        <v>803</v>
      </c>
      <c r="AC1794" t="s">
        <v>805</v>
      </c>
      <c r="AD1794" t="s">
        <v>806</v>
      </c>
    </row>
    <row r="1795" spans="1:30" x14ac:dyDescent="0.25">
      <c r="A1795" t="s">
        <v>1435</v>
      </c>
      <c r="B1795">
        <v>45170</v>
      </c>
      <c r="C1795">
        <v>45173</v>
      </c>
      <c r="D1795" t="s">
        <v>173</v>
      </c>
      <c r="E1795">
        <v>20625</v>
      </c>
      <c r="F1795">
        <v>872</v>
      </c>
      <c r="G1795">
        <v>18</v>
      </c>
      <c r="H1795">
        <v>223</v>
      </c>
      <c r="I1795">
        <v>4</v>
      </c>
      <c r="J1795">
        <v>425</v>
      </c>
      <c r="K1795">
        <v>34</v>
      </c>
      <c r="L1795">
        <v>62</v>
      </c>
      <c r="M1795">
        <v>10</v>
      </c>
      <c r="N1795">
        <v>107</v>
      </c>
      <c r="O1795">
        <v>164</v>
      </c>
      <c r="P1795">
        <v>236</v>
      </c>
      <c r="Q1795">
        <v>0</v>
      </c>
      <c r="R1795">
        <v>138</v>
      </c>
      <c r="S1795">
        <v>244</v>
      </c>
      <c r="T1795">
        <v>161</v>
      </c>
      <c r="U1795">
        <v>1</v>
      </c>
      <c r="V1795">
        <v>177</v>
      </c>
      <c r="W1795">
        <v>171</v>
      </c>
      <c r="X1795">
        <v>173</v>
      </c>
      <c r="Y1795">
        <v>246</v>
      </c>
      <c r="Z1795">
        <v>179</v>
      </c>
      <c r="AA1795" t="s">
        <v>174</v>
      </c>
      <c r="AB1795" t="s">
        <v>16</v>
      </c>
      <c r="AC1795" t="s">
        <v>168</v>
      </c>
      <c r="AD1795" t="s">
        <v>1473</v>
      </c>
    </row>
    <row r="1796" spans="1:30" x14ac:dyDescent="0.25">
      <c r="A1796" t="s">
        <v>1435</v>
      </c>
      <c r="B1796">
        <v>45170</v>
      </c>
      <c r="C1796">
        <v>45173</v>
      </c>
      <c r="D1796" t="s">
        <v>400</v>
      </c>
      <c r="E1796">
        <v>6553</v>
      </c>
      <c r="F1796">
        <v>315</v>
      </c>
      <c r="G1796">
        <v>16</v>
      </c>
      <c r="H1796">
        <v>55</v>
      </c>
      <c r="I1796">
        <v>0</v>
      </c>
      <c r="J1796">
        <v>94</v>
      </c>
      <c r="K1796">
        <v>2</v>
      </c>
      <c r="L1796">
        <v>9</v>
      </c>
      <c r="M1796">
        <v>9</v>
      </c>
      <c r="N1796">
        <v>9</v>
      </c>
      <c r="O1796">
        <v>45</v>
      </c>
      <c r="P1796">
        <v>54</v>
      </c>
      <c r="Q1796">
        <v>0</v>
      </c>
      <c r="R1796">
        <v>32</v>
      </c>
      <c r="S1796">
        <v>56</v>
      </c>
      <c r="T1796">
        <v>24</v>
      </c>
      <c r="U1796">
        <v>0</v>
      </c>
      <c r="V1796">
        <v>29</v>
      </c>
      <c r="W1796">
        <v>29</v>
      </c>
      <c r="X1796">
        <v>28</v>
      </c>
      <c r="Y1796">
        <v>57</v>
      </c>
      <c r="Z1796">
        <v>29</v>
      </c>
      <c r="AA1796" t="s">
        <v>401</v>
      </c>
      <c r="AB1796" t="s">
        <v>387</v>
      </c>
      <c r="AC1796" t="s">
        <v>389</v>
      </c>
      <c r="AD1796" t="s">
        <v>390</v>
      </c>
    </row>
    <row r="1797" spans="1:30" x14ac:dyDescent="0.25">
      <c r="A1797" t="s">
        <v>1435</v>
      </c>
      <c r="B1797">
        <v>45170</v>
      </c>
      <c r="C1797">
        <v>45173</v>
      </c>
      <c r="D1797" t="s">
        <v>437</v>
      </c>
      <c r="E1797">
        <v>9950</v>
      </c>
      <c r="F1797">
        <v>448</v>
      </c>
      <c r="G1797">
        <v>0</v>
      </c>
      <c r="H1797">
        <v>132</v>
      </c>
      <c r="I1797">
        <v>2</v>
      </c>
      <c r="J1797">
        <v>119</v>
      </c>
      <c r="K1797">
        <v>0</v>
      </c>
      <c r="L1797">
        <v>0</v>
      </c>
      <c r="M1797">
        <v>0</v>
      </c>
      <c r="N1797">
        <v>2</v>
      </c>
      <c r="O1797">
        <v>21</v>
      </c>
      <c r="P1797">
        <v>225</v>
      </c>
      <c r="Q1797">
        <v>0</v>
      </c>
      <c r="R1797">
        <v>136</v>
      </c>
      <c r="S1797">
        <v>228</v>
      </c>
      <c r="T1797">
        <v>64</v>
      </c>
      <c r="U1797">
        <v>0</v>
      </c>
      <c r="V1797">
        <v>67</v>
      </c>
      <c r="W1797">
        <v>67</v>
      </c>
      <c r="X1797">
        <v>67</v>
      </c>
      <c r="Y1797">
        <v>229</v>
      </c>
      <c r="Z1797">
        <v>68</v>
      </c>
      <c r="AA1797" t="s">
        <v>438</v>
      </c>
      <c r="AB1797" t="s">
        <v>387</v>
      </c>
      <c r="AC1797" t="s">
        <v>432</v>
      </c>
      <c r="AD1797" t="s">
        <v>433</v>
      </c>
    </row>
    <row r="1798" spans="1:30" x14ac:dyDescent="0.25">
      <c r="A1798" t="s">
        <v>1435</v>
      </c>
      <c r="B1798">
        <v>45170</v>
      </c>
      <c r="C1798">
        <v>45173</v>
      </c>
      <c r="D1798" t="s">
        <v>536</v>
      </c>
      <c r="E1798">
        <v>13652</v>
      </c>
      <c r="F1798">
        <v>621</v>
      </c>
      <c r="G1798">
        <v>1</v>
      </c>
      <c r="H1798">
        <v>133</v>
      </c>
      <c r="I1798">
        <v>1</v>
      </c>
      <c r="J1798">
        <v>228</v>
      </c>
      <c r="K1798">
        <v>24</v>
      </c>
      <c r="L1798">
        <v>29</v>
      </c>
      <c r="M1798">
        <v>0</v>
      </c>
      <c r="N1798">
        <v>78</v>
      </c>
      <c r="O1798">
        <v>65</v>
      </c>
      <c r="P1798">
        <v>133</v>
      </c>
      <c r="Q1798">
        <v>1</v>
      </c>
      <c r="R1798">
        <v>85</v>
      </c>
      <c r="S1798">
        <v>138</v>
      </c>
      <c r="T1798">
        <v>87</v>
      </c>
      <c r="U1798">
        <v>0</v>
      </c>
      <c r="V1798">
        <v>93</v>
      </c>
      <c r="W1798">
        <v>92</v>
      </c>
      <c r="X1798">
        <v>91</v>
      </c>
      <c r="Y1798">
        <v>139</v>
      </c>
      <c r="Z1798">
        <v>94</v>
      </c>
      <c r="AA1798" t="s">
        <v>537</v>
      </c>
      <c r="AB1798" t="s">
        <v>387</v>
      </c>
      <c r="AC1798" t="s">
        <v>508</v>
      </c>
      <c r="AD1798" t="s">
        <v>509</v>
      </c>
    </row>
    <row r="1799" spans="1:30" x14ac:dyDescent="0.25">
      <c r="A1799" t="s">
        <v>1435</v>
      </c>
      <c r="B1799">
        <v>45170</v>
      </c>
      <c r="C1799">
        <v>45173</v>
      </c>
      <c r="D1799" t="s">
        <v>471</v>
      </c>
      <c r="E1799">
        <v>6770</v>
      </c>
      <c r="F1799">
        <v>287</v>
      </c>
      <c r="G1799">
        <v>15</v>
      </c>
      <c r="H1799">
        <v>80</v>
      </c>
      <c r="I1799">
        <v>2</v>
      </c>
      <c r="J1799">
        <v>122</v>
      </c>
      <c r="K1799">
        <v>15</v>
      </c>
      <c r="L1799">
        <v>14</v>
      </c>
      <c r="M1799">
        <v>33</v>
      </c>
      <c r="N1799">
        <v>35</v>
      </c>
      <c r="O1799">
        <v>6</v>
      </c>
      <c r="P1799">
        <v>82</v>
      </c>
      <c r="Q1799">
        <v>0</v>
      </c>
      <c r="R1799">
        <v>38</v>
      </c>
      <c r="S1799">
        <v>81</v>
      </c>
      <c r="T1799">
        <v>41</v>
      </c>
      <c r="U1799">
        <v>0</v>
      </c>
      <c r="V1799">
        <v>46</v>
      </c>
      <c r="W1799">
        <v>44</v>
      </c>
      <c r="X1799">
        <v>44</v>
      </c>
      <c r="Y1799">
        <v>83</v>
      </c>
      <c r="Z1799">
        <v>46</v>
      </c>
      <c r="AA1799" t="s">
        <v>472</v>
      </c>
      <c r="AB1799" t="s">
        <v>387</v>
      </c>
      <c r="AC1799" t="s">
        <v>448</v>
      </c>
      <c r="AD1799" t="s">
        <v>449</v>
      </c>
    </row>
    <row r="1800" spans="1:30" x14ac:dyDescent="0.25">
      <c r="A1800" t="s">
        <v>1435</v>
      </c>
      <c r="B1800">
        <v>45170</v>
      </c>
      <c r="C1800">
        <v>45173</v>
      </c>
      <c r="D1800" t="s">
        <v>51</v>
      </c>
      <c r="E1800">
        <v>8754</v>
      </c>
      <c r="F1800">
        <v>372</v>
      </c>
      <c r="G1800">
        <v>12</v>
      </c>
      <c r="H1800">
        <v>132</v>
      </c>
      <c r="I1800">
        <v>0</v>
      </c>
      <c r="J1800">
        <v>214</v>
      </c>
      <c r="K1800">
        <v>20</v>
      </c>
      <c r="L1800">
        <v>44</v>
      </c>
      <c r="M1800">
        <v>0</v>
      </c>
      <c r="N1800">
        <v>66</v>
      </c>
      <c r="O1800">
        <v>109</v>
      </c>
      <c r="P1800">
        <v>132</v>
      </c>
      <c r="Q1800">
        <v>0</v>
      </c>
      <c r="R1800">
        <v>76</v>
      </c>
      <c r="S1800">
        <v>134</v>
      </c>
      <c r="T1800">
        <v>76</v>
      </c>
      <c r="U1800">
        <v>0</v>
      </c>
      <c r="V1800">
        <v>77</v>
      </c>
      <c r="W1800">
        <v>74</v>
      </c>
      <c r="X1800">
        <v>77</v>
      </c>
      <c r="Y1800">
        <v>134</v>
      </c>
      <c r="Z1800">
        <v>78</v>
      </c>
      <c r="AA1800" t="s">
        <v>52</v>
      </c>
      <c r="AB1800" t="s">
        <v>16</v>
      </c>
      <c r="AC1800" t="s">
        <v>41</v>
      </c>
      <c r="AD1800" t="s">
        <v>42</v>
      </c>
    </row>
    <row r="1801" spans="1:30" x14ac:dyDescent="0.25">
      <c r="A1801" t="s">
        <v>1435</v>
      </c>
      <c r="B1801">
        <v>45170</v>
      </c>
      <c r="C1801">
        <v>45173</v>
      </c>
      <c r="D1801" t="s">
        <v>88</v>
      </c>
      <c r="E1801">
        <v>11435</v>
      </c>
      <c r="F1801">
        <v>510</v>
      </c>
      <c r="G1801">
        <v>35</v>
      </c>
      <c r="H1801">
        <v>365</v>
      </c>
      <c r="I1801">
        <v>1</v>
      </c>
      <c r="J1801">
        <v>83</v>
      </c>
      <c r="K1801">
        <v>1</v>
      </c>
      <c r="L1801">
        <v>6</v>
      </c>
      <c r="M1801">
        <v>2</v>
      </c>
      <c r="N1801">
        <v>25</v>
      </c>
      <c r="O1801">
        <v>99</v>
      </c>
      <c r="P1801">
        <v>367</v>
      </c>
      <c r="Q1801">
        <v>0</v>
      </c>
      <c r="R1801">
        <v>194</v>
      </c>
      <c r="S1801">
        <v>362</v>
      </c>
      <c r="T1801">
        <v>53</v>
      </c>
      <c r="U1801">
        <v>0</v>
      </c>
      <c r="V1801">
        <v>58</v>
      </c>
      <c r="W1801">
        <v>57</v>
      </c>
      <c r="X1801">
        <v>56</v>
      </c>
      <c r="Y1801">
        <v>367</v>
      </c>
      <c r="Z1801">
        <v>58</v>
      </c>
      <c r="AA1801" t="s">
        <v>89</v>
      </c>
      <c r="AB1801" t="s">
        <v>16</v>
      </c>
      <c r="AC1801" t="s">
        <v>90</v>
      </c>
      <c r="AD1801" t="s">
        <v>91</v>
      </c>
    </row>
    <row r="1802" spans="1:30" x14ac:dyDescent="0.25">
      <c r="A1802" t="s">
        <v>1435</v>
      </c>
      <c r="B1802">
        <v>45170</v>
      </c>
      <c r="C1802">
        <v>45173</v>
      </c>
      <c r="D1802" t="s">
        <v>419</v>
      </c>
      <c r="E1802">
        <v>3568</v>
      </c>
      <c r="F1802">
        <v>117</v>
      </c>
      <c r="G1802">
        <v>30</v>
      </c>
      <c r="H1802">
        <v>60</v>
      </c>
      <c r="I1802">
        <v>0</v>
      </c>
      <c r="J1802">
        <v>54</v>
      </c>
      <c r="K1802">
        <v>8</v>
      </c>
      <c r="L1802">
        <v>0</v>
      </c>
      <c r="M1802">
        <v>3</v>
      </c>
      <c r="N1802">
        <v>39</v>
      </c>
      <c r="O1802">
        <v>34</v>
      </c>
      <c r="P1802">
        <v>70</v>
      </c>
      <c r="Q1802">
        <v>1</v>
      </c>
      <c r="R1802">
        <v>39</v>
      </c>
      <c r="S1802">
        <v>70</v>
      </c>
      <c r="T1802">
        <v>40</v>
      </c>
      <c r="U1802">
        <v>1</v>
      </c>
      <c r="V1802">
        <v>40</v>
      </c>
      <c r="W1802">
        <v>40</v>
      </c>
      <c r="X1802">
        <v>40</v>
      </c>
      <c r="Y1802">
        <v>70</v>
      </c>
      <c r="Z1802">
        <v>40</v>
      </c>
      <c r="AA1802" t="s">
        <v>420</v>
      </c>
      <c r="AB1802" t="s">
        <v>387</v>
      </c>
      <c r="AC1802" t="s">
        <v>389</v>
      </c>
      <c r="AD1802" t="s">
        <v>390</v>
      </c>
    </row>
    <row r="1803" spans="1:30" x14ac:dyDescent="0.25">
      <c r="A1803" t="s">
        <v>1435</v>
      </c>
      <c r="B1803">
        <v>45170</v>
      </c>
      <c r="C1803">
        <v>45173</v>
      </c>
      <c r="D1803" t="s">
        <v>490</v>
      </c>
      <c r="E1803">
        <v>14562</v>
      </c>
      <c r="F1803">
        <v>640</v>
      </c>
      <c r="G1803">
        <v>0</v>
      </c>
      <c r="H1803">
        <v>216</v>
      </c>
      <c r="I1803">
        <v>0</v>
      </c>
      <c r="J1803">
        <v>271</v>
      </c>
      <c r="K1803">
        <v>0</v>
      </c>
      <c r="L1803">
        <v>1</v>
      </c>
      <c r="M1803">
        <v>0</v>
      </c>
      <c r="N1803">
        <v>46</v>
      </c>
      <c r="O1803">
        <v>210</v>
      </c>
      <c r="P1803">
        <v>220</v>
      </c>
      <c r="Q1803">
        <v>0</v>
      </c>
      <c r="R1803">
        <v>166</v>
      </c>
      <c r="S1803">
        <v>232</v>
      </c>
      <c r="T1803">
        <v>93</v>
      </c>
      <c r="U1803">
        <v>0</v>
      </c>
      <c r="V1803">
        <v>106</v>
      </c>
      <c r="W1803">
        <v>101</v>
      </c>
      <c r="X1803">
        <v>108</v>
      </c>
      <c r="Y1803">
        <v>235</v>
      </c>
      <c r="Z1803">
        <v>110</v>
      </c>
      <c r="AA1803" t="s">
        <v>491</v>
      </c>
      <c r="AB1803" t="s">
        <v>387</v>
      </c>
      <c r="AC1803" t="s">
        <v>448</v>
      </c>
      <c r="AD1803" t="s">
        <v>449</v>
      </c>
    </row>
    <row r="1804" spans="1:30" x14ac:dyDescent="0.25">
      <c r="A1804" t="s">
        <v>1435</v>
      </c>
      <c r="B1804">
        <v>45170</v>
      </c>
      <c r="C1804">
        <v>45173</v>
      </c>
      <c r="D1804" t="s">
        <v>417</v>
      </c>
      <c r="E1804">
        <v>4314</v>
      </c>
      <c r="F1804">
        <v>200</v>
      </c>
      <c r="G1804">
        <v>65</v>
      </c>
      <c r="H1804">
        <v>95</v>
      </c>
      <c r="I1804">
        <v>1</v>
      </c>
      <c r="J1804">
        <v>75</v>
      </c>
      <c r="K1804">
        <v>7</v>
      </c>
      <c r="L1804">
        <v>34</v>
      </c>
      <c r="M1804">
        <v>41</v>
      </c>
      <c r="N1804">
        <v>40</v>
      </c>
      <c r="O1804">
        <v>84</v>
      </c>
      <c r="P1804">
        <v>95</v>
      </c>
      <c r="Q1804">
        <v>1</v>
      </c>
      <c r="R1804">
        <v>115</v>
      </c>
      <c r="S1804">
        <v>173</v>
      </c>
      <c r="T1804">
        <v>45</v>
      </c>
      <c r="U1804">
        <v>4</v>
      </c>
      <c r="V1804">
        <v>46</v>
      </c>
      <c r="W1804">
        <v>69</v>
      </c>
      <c r="X1804">
        <v>57</v>
      </c>
      <c r="Y1804">
        <v>191</v>
      </c>
      <c r="Z1804">
        <v>69</v>
      </c>
      <c r="AA1804" t="s">
        <v>418</v>
      </c>
      <c r="AB1804" t="s">
        <v>387</v>
      </c>
      <c r="AC1804" t="s">
        <v>389</v>
      </c>
      <c r="AD1804" t="s">
        <v>390</v>
      </c>
    </row>
    <row r="1805" spans="1:30" x14ac:dyDescent="0.25">
      <c r="A1805" t="s">
        <v>1435</v>
      </c>
      <c r="B1805">
        <v>45170</v>
      </c>
      <c r="C1805">
        <v>45173</v>
      </c>
      <c r="D1805" t="s">
        <v>506</v>
      </c>
      <c r="E1805">
        <v>3589</v>
      </c>
      <c r="F1805">
        <v>155</v>
      </c>
      <c r="G1805">
        <v>1</v>
      </c>
      <c r="H1805">
        <v>64</v>
      </c>
      <c r="I1805">
        <v>0</v>
      </c>
      <c r="J1805">
        <v>52</v>
      </c>
      <c r="K1805">
        <v>0</v>
      </c>
      <c r="L1805">
        <v>0</v>
      </c>
      <c r="M1805">
        <v>1</v>
      </c>
      <c r="N1805">
        <v>21</v>
      </c>
      <c r="O1805">
        <v>30</v>
      </c>
      <c r="P1805">
        <v>63</v>
      </c>
      <c r="Q1805">
        <v>0</v>
      </c>
      <c r="R1805">
        <v>38</v>
      </c>
      <c r="S1805">
        <v>65</v>
      </c>
      <c r="T1805">
        <v>22</v>
      </c>
      <c r="U1805">
        <v>0</v>
      </c>
      <c r="V1805">
        <v>22</v>
      </c>
      <c r="W1805">
        <v>22</v>
      </c>
      <c r="X1805">
        <v>19</v>
      </c>
      <c r="Y1805">
        <v>65</v>
      </c>
      <c r="Z1805">
        <v>22</v>
      </c>
      <c r="AA1805" t="s">
        <v>1456</v>
      </c>
      <c r="AB1805" t="s">
        <v>387</v>
      </c>
      <c r="AC1805" t="s">
        <v>508</v>
      </c>
      <c r="AD1805" t="s">
        <v>509</v>
      </c>
    </row>
    <row r="1806" spans="1:30" x14ac:dyDescent="0.25">
      <c r="A1806" t="s">
        <v>1435</v>
      </c>
      <c r="B1806">
        <v>45170</v>
      </c>
      <c r="C1806">
        <v>45173</v>
      </c>
      <c r="D1806" t="s">
        <v>132</v>
      </c>
      <c r="E1806">
        <v>5858</v>
      </c>
      <c r="F1806">
        <v>201</v>
      </c>
      <c r="G1806">
        <v>13</v>
      </c>
      <c r="H1806">
        <v>120</v>
      </c>
      <c r="I1806">
        <v>0</v>
      </c>
      <c r="J1806">
        <v>93</v>
      </c>
      <c r="K1806">
        <v>0</v>
      </c>
      <c r="L1806">
        <v>0</v>
      </c>
      <c r="M1806">
        <v>6</v>
      </c>
      <c r="N1806">
        <v>48</v>
      </c>
      <c r="O1806">
        <v>85</v>
      </c>
      <c r="P1806">
        <v>121</v>
      </c>
      <c r="Q1806">
        <v>3</v>
      </c>
      <c r="R1806">
        <v>119</v>
      </c>
      <c r="S1806">
        <v>156</v>
      </c>
      <c r="T1806">
        <v>54</v>
      </c>
      <c r="U1806">
        <v>0</v>
      </c>
      <c r="V1806">
        <v>55</v>
      </c>
      <c r="W1806">
        <v>56</v>
      </c>
      <c r="X1806">
        <v>54</v>
      </c>
      <c r="Y1806">
        <v>163</v>
      </c>
      <c r="Z1806">
        <v>57</v>
      </c>
      <c r="AA1806" t="s">
        <v>133</v>
      </c>
      <c r="AB1806" t="s">
        <v>16</v>
      </c>
      <c r="AC1806" t="s">
        <v>127</v>
      </c>
      <c r="AD1806" t="s">
        <v>128</v>
      </c>
    </row>
    <row r="1807" spans="1:30" x14ac:dyDescent="0.25">
      <c r="A1807" t="s">
        <v>1435</v>
      </c>
      <c r="B1807">
        <v>45170</v>
      </c>
      <c r="C1807">
        <v>45173</v>
      </c>
      <c r="D1807" t="s">
        <v>95</v>
      </c>
      <c r="E1807">
        <v>2103</v>
      </c>
      <c r="F1807">
        <v>70</v>
      </c>
      <c r="G1807">
        <v>19</v>
      </c>
      <c r="H1807">
        <v>21</v>
      </c>
      <c r="I1807">
        <v>0</v>
      </c>
      <c r="J1807">
        <v>22</v>
      </c>
      <c r="K1807">
        <v>1</v>
      </c>
      <c r="L1807">
        <v>3</v>
      </c>
      <c r="M1807">
        <v>4</v>
      </c>
      <c r="N1807">
        <v>3</v>
      </c>
      <c r="O1807">
        <v>19</v>
      </c>
      <c r="P1807">
        <v>21</v>
      </c>
      <c r="Q1807">
        <v>0</v>
      </c>
      <c r="R1807">
        <v>19</v>
      </c>
      <c r="S1807">
        <v>22</v>
      </c>
      <c r="T1807">
        <v>4</v>
      </c>
      <c r="U1807">
        <v>0</v>
      </c>
      <c r="V1807">
        <v>4</v>
      </c>
      <c r="W1807">
        <v>4</v>
      </c>
      <c r="X1807">
        <v>4</v>
      </c>
      <c r="Y1807">
        <v>22</v>
      </c>
      <c r="Z1807">
        <v>4</v>
      </c>
      <c r="AA1807" t="s">
        <v>96</v>
      </c>
      <c r="AB1807" t="s">
        <v>16</v>
      </c>
      <c r="AC1807" t="s">
        <v>69</v>
      </c>
      <c r="AD1807" t="s">
        <v>1583</v>
      </c>
    </row>
    <row r="1808" spans="1:30" x14ac:dyDescent="0.25">
      <c r="A1808" t="s">
        <v>1435</v>
      </c>
      <c r="B1808">
        <v>45170</v>
      </c>
      <c r="C1808">
        <v>45173</v>
      </c>
      <c r="D1808" t="s">
        <v>531</v>
      </c>
      <c r="E1808">
        <v>10501</v>
      </c>
      <c r="F1808">
        <v>405</v>
      </c>
      <c r="G1808">
        <v>5</v>
      </c>
      <c r="H1808">
        <v>150</v>
      </c>
      <c r="I1808">
        <v>1</v>
      </c>
      <c r="J1808">
        <v>146</v>
      </c>
      <c r="K1808">
        <v>4</v>
      </c>
      <c r="L1808">
        <v>26</v>
      </c>
      <c r="M1808">
        <v>2</v>
      </c>
      <c r="N1808">
        <v>61</v>
      </c>
      <c r="O1808">
        <v>72</v>
      </c>
      <c r="P1808">
        <v>153</v>
      </c>
      <c r="Q1808">
        <v>0</v>
      </c>
      <c r="R1808">
        <v>65</v>
      </c>
      <c r="S1808">
        <v>153</v>
      </c>
      <c r="T1808">
        <v>70</v>
      </c>
      <c r="U1808">
        <v>0</v>
      </c>
      <c r="V1808">
        <v>74</v>
      </c>
      <c r="W1808">
        <v>73</v>
      </c>
      <c r="X1808">
        <v>75</v>
      </c>
      <c r="Y1808">
        <v>153</v>
      </c>
      <c r="Z1808">
        <v>78</v>
      </c>
      <c r="AA1808" t="s">
        <v>1455</v>
      </c>
      <c r="AB1808" t="s">
        <v>387</v>
      </c>
      <c r="AC1808" t="s">
        <v>508</v>
      </c>
      <c r="AD1808" t="s">
        <v>509</v>
      </c>
    </row>
    <row r="1809" spans="1:30" x14ac:dyDescent="0.25">
      <c r="A1809" t="s">
        <v>1435</v>
      </c>
      <c r="B1809">
        <v>45170</v>
      </c>
      <c r="C1809">
        <v>45173</v>
      </c>
      <c r="D1809" t="s">
        <v>46</v>
      </c>
      <c r="E1809">
        <v>5184</v>
      </c>
      <c r="F1809">
        <v>212</v>
      </c>
      <c r="G1809">
        <v>8</v>
      </c>
      <c r="H1809">
        <v>112</v>
      </c>
      <c r="I1809">
        <v>0</v>
      </c>
      <c r="J1809">
        <v>103</v>
      </c>
      <c r="K1809">
        <v>9</v>
      </c>
      <c r="L1809">
        <v>31</v>
      </c>
      <c r="M1809">
        <v>11</v>
      </c>
      <c r="N1809">
        <v>58</v>
      </c>
      <c r="O1809">
        <v>89</v>
      </c>
      <c r="P1809">
        <v>112</v>
      </c>
      <c r="Q1809">
        <v>0</v>
      </c>
      <c r="R1809">
        <v>67</v>
      </c>
      <c r="S1809">
        <v>112</v>
      </c>
      <c r="T1809">
        <v>60</v>
      </c>
      <c r="U1809">
        <v>0</v>
      </c>
      <c r="V1809">
        <v>60</v>
      </c>
      <c r="W1809">
        <v>60</v>
      </c>
      <c r="X1809">
        <v>60</v>
      </c>
      <c r="Y1809">
        <v>112</v>
      </c>
      <c r="Z1809">
        <v>60</v>
      </c>
      <c r="AA1809" t="s">
        <v>47</v>
      </c>
      <c r="AB1809" t="s">
        <v>16</v>
      </c>
      <c r="AC1809" t="s">
        <v>41</v>
      </c>
      <c r="AD1809" t="s">
        <v>42</v>
      </c>
    </row>
    <row r="1810" spans="1:30" x14ac:dyDescent="0.25">
      <c r="A1810" t="s">
        <v>1435</v>
      </c>
      <c r="B1810">
        <v>45170</v>
      </c>
      <c r="C1810">
        <v>45173</v>
      </c>
      <c r="D1810" t="s">
        <v>24</v>
      </c>
      <c r="E1810">
        <v>6819</v>
      </c>
      <c r="F1810">
        <v>239</v>
      </c>
      <c r="G1810">
        <v>78</v>
      </c>
      <c r="H1810">
        <v>105</v>
      </c>
      <c r="I1810">
        <v>20</v>
      </c>
      <c r="J1810">
        <v>130</v>
      </c>
      <c r="K1810">
        <v>5</v>
      </c>
      <c r="L1810">
        <v>19</v>
      </c>
      <c r="M1810">
        <v>34</v>
      </c>
      <c r="N1810">
        <v>35</v>
      </c>
      <c r="O1810">
        <v>97</v>
      </c>
      <c r="P1810">
        <v>115</v>
      </c>
      <c r="Q1810">
        <v>0</v>
      </c>
      <c r="R1810">
        <v>73</v>
      </c>
      <c r="S1810">
        <v>115</v>
      </c>
      <c r="T1810">
        <v>42</v>
      </c>
      <c r="U1810">
        <v>0</v>
      </c>
      <c r="V1810">
        <v>50</v>
      </c>
      <c r="W1810">
        <v>50</v>
      </c>
      <c r="X1810">
        <v>48</v>
      </c>
      <c r="Y1810">
        <v>115</v>
      </c>
      <c r="Z1810">
        <v>50</v>
      </c>
      <c r="AA1810" t="s">
        <v>25</v>
      </c>
      <c r="AB1810" t="s">
        <v>16</v>
      </c>
      <c r="AC1810" t="s">
        <v>18</v>
      </c>
      <c r="AD1810" t="s">
        <v>19</v>
      </c>
    </row>
    <row r="1811" spans="1:30" x14ac:dyDescent="0.25">
      <c r="A1811" t="s">
        <v>1435</v>
      </c>
      <c r="B1811">
        <v>45170</v>
      </c>
      <c r="C1811">
        <v>45173</v>
      </c>
      <c r="D1811" t="s">
        <v>566</v>
      </c>
      <c r="E1811">
        <v>12647</v>
      </c>
      <c r="F1811">
        <v>614</v>
      </c>
      <c r="G1811">
        <v>14</v>
      </c>
      <c r="H1811">
        <v>187</v>
      </c>
      <c r="I1811">
        <v>2</v>
      </c>
      <c r="J1811">
        <v>173</v>
      </c>
      <c r="K1811">
        <v>6</v>
      </c>
      <c r="L1811">
        <v>28</v>
      </c>
      <c r="M1811">
        <v>12</v>
      </c>
      <c r="N1811">
        <v>4</v>
      </c>
      <c r="O1811">
        <v>175</v>
      </c>
      <c r="P1811">
        <v>186</v>
      </c>
      <c r="Q1811">
        <v>0</v>
      </c>
      <c r="R1811">
        <v>104</v>
      </c>
      <c r="S1811">
        <v>188</v>
      </c>
      <c r="T1811">
        <v>30</v>
      </c>
      <c r="U1811">
        <v>0</v>
      </c>
      <c r="V1811">
        <v>36</v>
      </c>
      <c r="W1811">
        <v>35</v>
      </c>
      <c r="X1811">
        <v>36</v>
      </c>
      <c r="Y1811">
        <v>188</v>
      </c>
      <c r="Z1811">
        <v>36</v>
      </c>
      <c r="AA1811" t="s">
        <v>567</v>
      </c>
      <c r="AB1811" t="s">
        <v>387</v>
      </c>
      <c r="AC1811" t="s">
        <v>508</v>
      </c>
      <c r="AD1811" t="s">
        <v>509</v>
      </c>
    </row>
    <row r="1812" spans="1:30" x14ac:dyDescent="0.25">
      <c r="A1812" t="s">
        <v>1435</v>
      </c>
      <c r="B1812">
        <v>45170</v>
      </c>
      <c r="C1812">
        <v>45173</v>
      </c>
      <c r="D1812" t="s">
        <v>475</v>
      </c>
      <c r="E1812">
        <v>10920</v>
      </c>
      <c r="F1812">
        <v>480</v>
      </c>
      <c r="G1812">
        <v>48</v>
      </c>
      <c r="H1812">
        <v>115</v>
      </c>
      <c r="I1812">
        <v>1</v>
      </c>
      <c r="J1812">
        <v>175</v>
      </c>
      <c r="K1812">
        <v>5</v>
      </c>
      <c r="L1812">
        <v>8</v>
      </c>
      <c r="M1812">
        <v>17</v>
      </c>
      <c r="N1812">
        <v>26</v>
      </c>
      <c r="O1812">
        <v>94</v>
      </c>
      <c r="P1812">
        <v>128</v>
      </c>
      <c r="Q1812">
        <v>0</v>
      </c>
      <c r="R1812">
        <v>78</v>
      </c>
      <c r="S1812">
        <v>128</v>
      </c>
      <c r="T1812">
        <v>62</v>
      </c>
      <c r="U1812">
        <v>0</v>
      </c>
      <c r="V1812">
        <v>62</v>
      </c>
      <c r="W1812">
        <v>62</v>
      </c>
      <c r="X1812">
        <v>59</v>
      </c>
      <c r="Y1812">
        <v>128</v>
      </c>
      <c r="Z1812">
        <v>63</v>
      </c>
      <c r="AA1812" t="s">
        <v>476</v>
      </c>
      <c r="AB1812" t="s">
        <v>387</v>
      </c>
      <c r="AC1812" t="s">
        <v>448</v>
      </c>
      <c r="AD1812" t="s">
        <v>449</v>
      </c>
    </row>
    <row r="1813" spans="1:30" x14ac:dyDescent="0.25">
      <c r="A1813" t="s">
        <v>1435</v>
      </c>
      <c r="B1813">
        <v>45170</v>
      </c>
      <c r="C1813">
        <v>45173</v>
      </c>
      <c r="D1813" t="s">
        <v>14</v>
      </c>
      <c r="E1813">
        <v>5907</v>
      </c>
      <c r="F1813">
        <v>190</v>
      </c>
      <c r="G1813">
        <v>64</v>
      </c>
      <c r="H1813">
        <v>76</v>
      </c>
      <c r="I1813">
        <v>0</v>
      </c>
      <c r="J1813">
        <v>71</v>
      </c>
      <c r="K1813">
        <v>13</v>
      </c>
      <c r="L1813">
        <v>16</v>
      </c>
      <c r="M1813">
        <v>30</v>
      </c>
      <c r="N1813">
        <v>28</v>
      </c>
      <c r="O1813">
        <v>63</v>
      </c>
      <c r="P1813">
        <v>75</v>
      </c>
      <c r="Q1813">
        <v>0</v>
      </c>
      <c r="R1813">
        <v>38</v>
      </c>
      <c r="S1813">
        <v>76</v>
      </c>
      <c r="T1813">
        <v>30</v>
      </c>
      <c r="U1813">
        <v>0</v>
      </c>
      <c r="V1813">
        <v>30</v>
      </c>
      <c r="W1813">
        <v>25</v>
      </c>
      <c r="X1813">
        <v>30</v>
      </c>
      <c r="Y1813">
        <v>76</v>
      </c>
      <c r="Z1813">
        <v>30</v>
      </c>
      <c r="AA1813" t="s">
        <v>15</v>
      </c>
      <c r="AB1813" t="s">
        <v>16</v>
      </c>
      <c r="AC1813" t="s">
        <v>90</v>
      </c>
      <c r="AD1813" t="s">
        <v>91</v>
      </c>
    </row>
    <row r="1814" spans="1:30" x14ac:dyDescent="0.25">
      <c r="A1814" t="s">
        <v>1435</v>
      </c>
      <c r="B1814">
        <v>45170</v>
      </c>
      <c r="C1814">
        <v>45173</v>
      </c>
      <c r="D1814" t="s">
        <v>519</v>
      </c>
      <c r="E1814">
        <v>6683</v>
      </c>
      <c r="F1814">
        <v>310</v>
      </c>
      <c r="G1814">
        <v>57</v>
      </c>
      <c r="H1814">
        <v>99</v>
      </c>
      <c r="I1814">
        <v>5</v>
      </c>
      <c r="J1814">
        <v>75</v>
      </c>
      <c r="K1814">
        <v>4</v>
      </c>
      <c r="L1814">
        <v>11</v>
      </c>
      <c r="M1814">
        <v>7</v>
      </c>
      <c r="N1814">
        <v>12</v>
      </c>
      <c r="O1814">
        <v>91</v>
      </c>
      <c r="P1814">
        <v>104</v>
      </c>
      <c r="Q1814">
        <v>0</v>
      </c>
      <c r="R1814">
        <v>68</v>
      </c>
      <c r="S1814">
        <v>104</v>
      </c>
      <c r="T1814">
        <v>16</v>
      </c>
      <c r="U1814">
        <v>0</v>
      </c>
      <c r="V1814">
        <v>16</v>
      </c>
      <c r="W1814">
        <v>16</v>
      </c>
      <c r="X1814">
        <v>16</v>
      </c>
      <c r="Y1814">
        <v>104</v>
      </c>
      <c r="Z1814">
        <v>16</v>
      </c>
      <c r="AA1814" t="s">
        <v>520</v>
      </c>
      <c r="AB1814" t="s">
        <v>387</v>
      </c>
      <c r="AC1814" t="s">
        <v>508</v>
      </c>
      <c r="AD1814" t="s">
        <v>509</v>
      </c>
    </row>
    <row r="1815" spans="1:30" x14ac:dyDescent="0.25">
      <c r="A1815" t="s">
        <v>1435</v>
      </c>
      <c r="B1815">
        <v>45170</v>
      </c>
      <c r="C1815">
        <v>45173</v>
      </c>
      <c r="D1815" t="s">
        <v>39</v>
      </c>
      <c r="E1815">
        <v>5950</v>
      </c>
      <c r="F1815">
        <v>253</v>
      </c>
      <c r="G1815">
        <v>105</v>
      </c>
      <c r="H1815">
        <v>113</v>
      </c>
      <c r="I1815">
        <v>3</v>
      </c>
      <c r="J1815">
        <v>79</v>
      </c>
      <c r="K1815">
        <v>19</v>
      </c>
      <c r="L1815">
        <v>4</v>
      </c>
      <c r="M1815">
        <v>23</v>
      </c>
      <c r="N1815">
        <v>20</v>
      </c>
      <c r="O1815">
        <v>113</v>
      </c>
      <c r="P1815">
        <v>114</v>
      </c>
      <c r="Q1815">
        <v>0</v>
      </c>
      <c r="R1815">
        <v>56</v>
      </c>
      <c r="S1815">
        <v>114</v>
      </c>
      <c r="T1815">
        <v>23</v>
      </c>
      <c r="U1815">
        <v>0</v>
      </c>
      <c r="V1815">
        <v>23</v>
      </c>
      <c r="W1815">
        <v>22</v>
      </c>
      <c r="X1815">
        <v>23</v>
      </c>
      <c r="Y1815">
        <v>114</v>
      </c>
      <c r="Z1815">
        <v>23</v>
      </c>
      <c r="AA1815" t="s">
        <v>40</v>
      </c>
      <c r="AB1815" t="s">
        <v>16</v>
      </c>
      <c r="AC1815" t="s">
        <v>41</v>
      </c>
      <c r="AD1815" t="s">
        <v>42</v>
      </c>
    </row>
    <row r="1816" spans="1:30" x14ac:dyDescent="0.25">
      <c r="A1816" t="s">
        <v>1435</v>
      </c>
      <c r="B1816">
        <v>45170</v>
      </c>
      <c r="C1816">
        <v>45173</v>
      </c>
      <c r="D1816" t="s">
        <v>525</v>
      </c>
      <c r="E1816">
        <v>13915</v>
      </c>
      <c r="F1816">
        <v>640</v>
      </c>
      <c r="G1816">
        <v>5</v>
      </c>
      <c r="H1816">
        <v>286</v>
      </c>
      <c r="I1816">
        <v>0</v>
      </c>
      <c r="J1816">
        <v>264</v>
      </c>
      <c r="K1816">
        <v>3</v>
      </c>
      <c r="L1816">
        <v>14</v>
      </c>
      <c r="M1816">
        <v>24</v>
      </c>
      <c r="N1816">
        <v>122</v>
      </c>
      <c r="O1816">
        <v>256</v>
      </c>
      <c r="P1816">
        <v>287</v>
      </c>
      <c r="Q1816">
        <v>0</v>
      </c>
      <c r="R1816">
        <v>194</v>
      </c>
      <c r="S1816">
        <v>287</v>
      </c>
      <c r="T1816">
        <v>122</v>
      </c>
      <c r="U1816">
        <v>0</v>
      </c>
      <c r="V1816">
        <v>120</v>
      </c>
      <c r="W1816">
        <v>120</v>
      </c>
      <c r="X1816">
        <v>109</v>
      </c>
      <c r="Y1816">
        <v>287</v>
      </c>
      <c r="Z1816">
        <v>122</v>
      </c>
      <c r="AA1816" t="s">
        <v>526</v>
      </c>
      <c r="AB1816" t="s">
        <v>387</v>
      </c>
      <c r="AC1816" t="s">
        <v>508</v>
      </c>
      <c r="AD1816" t="s">
        <v>509</v>
      </c>
    </row>
    <row r="1817" spans="1:30" x14ac:dyDescent="0.25">
      <c r="A1817" t="s">
        <v>1435</v>
      </c>
      <c r="B1817">
        <v>45170</v>
      </c>
      <c r="C1817">
        <v>45173</v>
      </c>
      <c r="D1817" t="s">
        <v>125</v>
      </c>
      <c r="E1817">
        <v>3996</v>
      </c>
      <c r="F1817">
        <v>134</v>
      </c>
      <c r="G1817">
        <v>76</v>
      </c>
      <c r="H1817">
        <v>75</v>
      </c>
      <c r="I1817">
        <v>0</v>
      </c>
      <c r="J1817">
        <v>104</v>
      </c>
      <c r="K1817">
        <v>2</v>
      </c>
      <c r="L1817">
        <v>1</v>
      </c>
      <c r="M1817">
        <v>66</v>
      </c>
      <c r="N1817">
        <v>61</v>
      </c>
      <c r="O1817">
        <v>16</v>
      </c>
      <c r="P1817">
        <v>76</v>
      </c>
      <c r="Q1817">
        <v>0</v>
      </c>
      <c r="R1817">
        <v>50</v>
      </c>
      <c r="S1817">
        <v>77</v>
      </c>
      <c r="T1817">
        <v>67</v>
      </c>
      <c r="U1817">
        <v>0</v>
      </c>
      <c r="V1817">
        <v>67</v>
      </c>
      <c r="W1817">
        <v>58</v>
      </c>
      <c r="X1817">
        <v>57</v>
      </c>
      <c r="Y1817">
        <v>78</v>
      </c>
      <c r="Z1817">
        <v>67</v>
      </c>
      <c r="AA1817" t="s">
        <v>126</v>
      </c>
      <c r="AB1817" t="s">
        <v>16</v>
      </c>
      <c r="AC1817" t="s">
        <v>127</v>
      </c>
      <c r="AD1817" t="s">
        <v>128</v>
      </c>
    </row>
    <row r="1818" spans="1:30" x14ac:dyDescent="0.25">
      <c r="A1818" t="s">
        <v>1435</v>
      </c>
      <c r="B1818">
        <v>45170</v>
      </c>
      <c r="C1818">
        <v>45173</v>
      </c>
      <c r="D1818" t="s">
        <v>430</v>
      </c>
      <c r="E1818">
        <v>17903</v>
      </c>
      <c r="F1818">
        <v>692</v>
      </c>
      <c r="G1818">
        <v>19</v>
      </c>
      <c r="H1818">
        <v>226</v>
      </c>
      <c r="I1818">
        <v>1</v>
      </c>
      <c r="J1818">
        <v>197</v>
      </c>
      <c r="K1818">
        <v>5</v>
      </c>
      <c r="L1818">
        <v>3</v>
      </c>
      <c r="M1818">
        <v>6</v>
      </c>
      <c r="N1818">
        <v>13</v>
      </c>
      <c r="O1818">
        <v>47</v>
      </c>
      <c r="P1818">
        <v>229</v>
      </c>
      <c r="Q1818">
        <v>0</v>
      </c>
      <c r="R1818">
        <v>79</v>
      </c>
      <c r="S1818">
        <v>230</v>
      </c>
      <c r="T1818">
        <v>20</v>
      </c>
      <c r="U1818">
        <v>0</v>
      </c>
      <c r="V1818">
        <v>21</v>
      </c>
      <c r="W1818">
        <v>18</v>
      </c>
      <c r="X1818">
        <v>21</v>
      </c>
      <c r="Y1818">
        <v>230</v>
      </c>
      <c r="Z1818">
        <v>21</v>
      </c>
      <c r="AA1818" t="s">
        <v>431</v>
      </c>
      <c r="AB1818" t="s">
        <v>387</v>
      </c>
      <c r="AC1818" t="s">
        <v>432</v>
      </c>
      <c r="AD1818" t="s">
        <v>433</v>
      </c>
    </row>
    <row r="1819" spans="1:30" x14ac:dyDescent="0.25">
      <c r="A1819" t="s">
        <v>1435</v>
      </c>
      <c r="B1819">
        <v>45170</v>
      </c>
      <c r="C1819">
        <v>45173</v>
      </c>
      <c r="D1819" t="s">
        <v>469</v>
      </c>
      <c r="E1819">
        <v>7452</v>
      </c>
      <c r="F1819">
        <v>338</v>
      </c>
      <c r="G1819">
        <v>37</v>
      </c>
      <c r="H1819">
        <v>130</v>
      </c>
      <c r="I1819">
        <v>1</v>
      </c>
      <c r="J1819">
        <v>169</v>
      </c>
      <c r="K1819">
        <v>0</v>
      </c>
      <c r="L1819">
        <v>36</v>
      </c>
      <c r="M1819">
        <v>18</v>
      </c>
      <c r="N1819">
        <v>35</v>
      </c>
      <c r="O1819">
        <v>57</v>
      </c>
      <c r="P1819">
        <v>129</v>
      </c>
      <c r="Q1819">
        <v>0</v>
      </c>
      <c r="R1819">
        <v>81</v>
      </c>
      <c r="S1819">
        <v>130</v>
      </c>
      <c r="T1819">
        <v>49</v>
      </c>
      <c r="U1819">
        <v>0</v>
      </c>
      <c r="V1819">
        <v>51</v>
      </c>
      <c r="W1819">
        <v>52</v>
      </c>
      <c r="X1819">
        <v>49</v>
      </c>
      <c r="Y1819">
        <v>132</v>
      </c>
      <c r="Z1819">
        <v>53</v>
      </c>
      <c r="AA1819" t="s">
        <v>470</v>
      </c>
      <c r="AB1819" t="s">
        <v>387</v>
      </c>
      <c r="AC1819" t="s">
        <v>448</v>
      </c>
      <c r="AD1819" t="s">
        <v>449</v>
      </c>
    </row>
    <row r="1820" spans="1:30" x14ac:dyDescent="0.25">
      <c r="A1820" t="s">
        <v>1435</v>
      </c>
      <c r="B1820">
        <v>45170</v>
      </c>
      <c r="C1820">
        <v>45173</v>
      </c>
      <c r="D1820" t="s">
        <v>442</v>
      </c>
      <c r="E1820">
        <v>20765</v>
      </c>
      <c r="F1820">
        <v>856</v>
      </c>
      <c r="G1820">
        <v>19</v>
      </c>
      <c r="H1820">
        <v>255</v>
      </c>
      <c r="I1820">
        <v>1</v>
      </c>
      <c r="J1820">
        <v>273</v>
      </c>
      <c r="K1820">
        <v>20</v>
      </c>
      <c r="L1820">
        <v>38</v>
      </c>
      <c r="M1820">
        <v>16</v>
      </c>
      <c r="N1820">
        <v>124</v>
      </c>
      <c r="O1820">
        <v>193</v>
      </c>
      <c r="P1820">
        <v>258</v>
      </c>
      <c r="Q1820">
        <v>0</v>
      </c>
      <c r="R1820">
        <v>150</v>
      </c>
      <c r="S1820">
        <v>258</v>
      </c>
      <c r="T1820">
        <v>133</v>
      </c>
      <c r="U1820">
        <v>0</v>
      </c>
      <c r="V1820">
        <v>132</v>
      </c>
      <c r="W1820">
        <v>130</v>
      </c>
      <c r="X1820">
        <v>124</v>
      </c>
      <c r="Y1820">
        <v>260</v>
      </c>
      <c r="Z1820">
        <v>134</v>
      </c>
      <c r="AA1820" t="s">
        <v>443</v>
      </c>
      <c r="AB1820" t="s">
        <v>387</v>
      </c>
      <c r="AC1820" t="s">
        <v>432</v>
      </c>
      <c r="AD1820" t="s">
        <v>433</v>
      </c>
    </row>
    <row r="1821" spans="1:30" x14ac:dyDescent="0.25">
      <c r="A1821" t="s">
        <v>1435</v>
      </c>
      <c r="B1821">
        <v>45170</v>
      </c>
      <c r="C1821">
        <v>45173</v>
      </c>
      <c r="D1821" t="s">
        <v>451</v>
      </c>
      <c r="E1821">
        <v>8411</v>
      </c>
      <c r="F1821">
        <v>379</v>
      </c>
      <c r="G1821">
        <v>0</v>
      </c>
      <c r="H1821">
        <v>40</v>
      </c>
      <c r="I1821">
        <v>0</v>
      </c>
      <c r="J1821">
        <v>258</v>
      </c>
      <c r="K1821">
        <v>2</v>
      </c>
      <c r="L1821">
        <v>0</v>
      </c>
      <c r="M1821">
        <v>0</v>
      </c>
      <c r="N1821">
        <v>2</v>
      </c>
      <c r="O1821">
        <v>1</v>
      </c>
      <c r="P1821">
        <v>45</v>
      </c>
      <c r="Q1821">
        <v>0</v>
      </c>
      <c r="R1821">
        <v>26</v>
      </c>
      <c r="S1821">
        <v>100</v>
      </c>
      <c r="T1821">
        <v>25</v>
      </c>
      <c r="U1821">
        <v>0</v>
      </c>
      <c r="V1821">
        <v>25</v>
      </c>
      <c r="W1821">
        <v>21</v>
      </c>
      <c r="X1821">
        <v>20</v>
      </c>
      <c r="Y1821">
        <v>126</v>
      </c>
      <c r="Z1821">
        <v>28</v>
      </c>
      <c r="AA1821" t="s">
        <v>452</v>
      </c>
      <c r="AB1821" t="s">
        <v>387</v>
      </c>
      <c r="AC1821" t="s">
        <v>448</v>
      </c>
      <c r="AD1821" t="s">
        <v>449</v>
      </c>
    </row>
    <row r="1822" spans="1:30" x14ac:dyDescent="0.25">
      <c r="A1822" t="s">
        <v>1435</v>
      </c>
      <c r="B1822">
        <v>45170</v>
      </c>
      <c r="C1822">
        <v>45173</v>
      </c>
      <c r="D1822" t="s">
        <v>385</v>
      </c>
      <c r="E1822">
        <v>9967</v>
      </c>
      <c r="F1822">
        <v>445</v>
      </c>
      <c r="G1822">
        <v>2</v>
      </c>
      <c r="H1822">
        <v>40</v>
      </c>
      <c r="I1822">
        <v>1</v>
      </c>
      <c r="J1822">
        <v>181</v>
      </c>
      <c r="K1822">
        <v>0</v>
      </c>
      <c r="L1822">
        <v>3</v>
      </c>
      <c r="M1822">
        <v>0</v>
      </c>
      <c r="N1822">
        <v>6</v>
      </c>
      <c r="O1822">
        <v>27</v>
      </c>
      <c r="P1822">
        <v>45</v>
      </c>
      <c r="Q1822">
        <v>0</v>
      </c>
      <c r="R1822">
        <v>29</v>
      </c>
      <c r="S1822">
        <v>45</v>
      </c>
      <c r="T1822">
        <v>12</v>
      </c>
      <c r="U1822">
        <v>0</v>
      </c>
      <c r="V1822">
        <v>15</v>
      </c>
      <c r="W1822">
        <v>16</v>
      </c>
      <c r="X1822">
        <v>16</v>
      </c>
      <c r="Y1822">
        <v>45</v>
      </c>
      <c r="Z1822">
        <v>16</v>
      </c>
      <c r="AA1822" t="s">
        <v>386</v>
      </c>
      <c r="AB1822" t="s">
        <v>387</v>
      </c>
      <c r="AC1822" t="s">
        <v>389</v>
      </c>
      <c r="AD1822" t="s">
        <v>390</v>
      </c>
    </row>
    <row r="1823" spans="1:30" x14ac:dyDescent="0.25">
      <c r="A1823" t="s">
        <v>1435</v>
      </c>
      <c r="B1823">
        <v>45170</v>
      </c>
      <c r="C1823">
        <v>45173</v>
      </c>
      <c r="D1823" t="s">
        <v>78</v>
      </c>
      <c r="E1823">
        <v>7554</v>
      </c>
      <c r="F1823">
        <v>287</v>
      </c>
      <c r="G1823">
        <v>22</v>
      </c>
      <c r="H1823">
        <v>143</v>
      </c>
      <c r="I1823">
        <v>2</v>
      </c>
      <c r="J1823">
        <v>58</v>
      </c>
      <c r="K1823">
        <v>3</v>
      </c>
      <c r="L1823">
        <v>7</v>
      </c>
      <c r="M1823">
        <v>3</v>
      </c>
      <c r="N1823">
        <v>17</v>
      </c>
      <c r="O1823">
        <v>88</v>
      </c>
      <c r="P1823">
        <v>148</v>
      </c>
      <c r="Q1823">
        <v>0</v>
      </c>
      <c r="R1823">
        <v>63</v>
      </c>
      <c r="S1823">
        <v>153</v>
      </c>
      <c r="T1823">
        <v>22</v>
      </c>
      <c r="U1823">
        <v>0</v>
      </c>
      <c r="V1823">
        <v>24</v>
      </c>
      <c r="W1823">
        <v>21</v>
      </c>
      <c r="X1823">
        <v>24</v>
      </c>
      <c r="Y1823">
        <v>153</v>
      </c>
      <c r="Z1823">
        <v>24</v>
      </c>
      <c r="AA1823" t="s">
        <v>79</v>
      </c>
      <c r="AB1823" t="s">
        <v>16</v>
      </c>
      <c r="AC1823" t="s">
        <v>69</v>
      </c>
      <c r="AD1823" t="s">
        <v>1583</v>
      </c>
    </row>
    <row r="1824" spans="1:30" x14ac:dyDescent="0.25">
      <c r="A1824" t="s">
        <v>1435</v>
      </c>
      <c r="B1824">
        <v>45170</v>
      </c>
      <c r="C1824">
        <v>45173</v>
      </c>
      <c r="D1824" t="s">
        <v>546</v>
      </c>
      <c r="E1824">
        <v>5979</v>
      </c>
      <c r="F1824">
        <v>195</v>
      </c>
      <c r="G1824">
        <v>2</v>
      </c>
      <c r="H1824">
        <v>78</v>
      </c>
      <c r="I1824">
        <v>0</v>
      </c>
      <c r="J1824">
        <v>85</v>
      </c>
      <c r="K1824">
        <v>3</v>
      </c>
      <c r="L1824">
        <v>0</v>
      </c>
      <c r="M1824">
        <v>0</v>
      </c>
      <c r="N1824">
        <v>13</v>
      </c>
      <c r="O1824">
        <v>60</v>
      </c>
      <c r="P1824">
        <v>83</v>
      </c>
      <c r="Q1824">
        <v>0</v>
      </c>
      <c r="R1824">
        <v>45</v>
      </c>
      <c r="S1824">
        <v>85</v>
      </c>
      <c r="T1824">
        <v>18</v>
      </c>
      <c r="U1824">
        <v>0</v>
      </c>
      <c r="V1824">
        <v>22</v>
      </c>
      <c r="W1824">
        <v>22</v>
      </c>
      <c r="X1824">
        <v>22</v>
      </c>
      <c r="Y1824">
        <v>85</v>
      </c>
      <c r="Z1824">
        <v>24</v>
      </c>
      <c r="AA1824" t="s">
        <v>1476</v>
      </c>
      <c r="AB1824" t="s">
        <v>387</v>
      </c>
      <c r="AC1824" t="s">
        <v>508</v>
      </c>
      <c r="AD1824" t="s">
        <v>509</v>
      </c>
    </row>
    <row r="1825" spans="1:30" x14ac:dyDescent="0.25">
      <c r="A1825" t="s">
        <v>1435</v>
      </c>
      <c r="B1825">
        <v>45170</v>
      </c>
      <c r="C1825">
        <v>45173</v>
      </c>
      <c r="D1825" t="s">
        <v>496</v>
      </c>
      <c r="E1825">
        <v>7317</v>
      </c>
      <c r="F1825">
        <v>336</v>
      </c>
      <c r="G1825">
        <v>56</v>
      </c>
      <c r="H1825">
        <v>98</v>
      </c>
      <c r="I1825">
        <v>7</v>
      </c>
      <c r="J1825">
        <v>154</v>
      </c>
      <c r="K1825">
        <v>17</v>
      </c>
      <c r="L1825">
        <v>21</v>
      </c>
      <c r="M1825">
        <v>30</v>
      </c>
      <c r="N1825">
        <v>15</v>
      </c>
      <c r="O1825">
        <v>52</v>
      </c>
      <c r="P1825">
        <v>99</v>
      </c>
      <c r="Q1825">
        <v>6</v>
      </c>
      <c r="R1825">
        <v>47</v>
      </c>
      <c r="S1825">
        <v>97</v>
      </c>
      <c r="T1825">
        <v>49</v>
      </c>
      <c r="U1825">
        <v>1</v>
      </c>
      <c r="V1825">
        <v>50</v>
      </c>
      <c r="W1825">
        <v>50</v>
      </c>
      <c r="X1825">
        <v>49</v>
      </c>
      <c r="Y1825">
        <v>99</v>
      </c>
      <c r="Z1825">
        <v>51</v>
      </c>
      <c r="AA1825" t="s">
        <v>497</v>
      </c>
      <c r="AB1825" t="s">
        <v>387</v>
      </c>
      <c r="AC1825" t="s">
        <v>448</v>
      </c>
      <c r="AD1825" t="s">
        <v>449</v>
      </c>
    </row>
    <row r="1826" spans="1:30" x14ac:dyDescent="0.25">
      <c r="A1826" t="s">
        <v>1435</v>
      </c>
      <c r="B1826">
        <v>45170</v>
      </c>
      <c r="C1826">
        <v>45173</v>
      </c>
      <c r="D1826" t="s">
        <v>542</v>
      </c>
      <c r="E1826">
        <v>4109</v>
      </c>
      <c r="F1826">
        <v>115</v>
      </c>
      <c r="G1826">
        <v>11</v>
      </c>
      <c r="H1826">
        <v>56</v>
      </c>
      <c r="I1826">
        <v>0</v>
      </c>
      <c r="J1826">
        <v>76</v>
      </c>
      <c r="K1826">
        <v>3</v>
      </c>
      <c r="L1826">
        <v>7</v>
      </c>
      <c r="M1826">
        <v>4</v>
      </c>
      <c r="N1826">
        <v>18</v>
      </c>
      <c r="O1826">
        <v>29</v>
      </c>
      <c r="P1826">
        <v>57</v>
      </c>
      <c r="Q1826">
        <v>0</v>
      </c>
      <c r="R1826">
        <v>39</v>
      </c>
      <c r="S1826">
        <v>57</v>
      </c>
      <c r="T1826">
        <v>41</v>
      </c>
      <c r="U1826">
        <v>0</v>
      </c>
      <c r="V1826">
        <v>43</v>
      </c>
      <c r="W1826">
        <v>38</v>
      </c>
      <c r="X1826">
        <v>39</v>
      </c>
      <c r="Y1826">
        <v>58</v>
      </c>
      <c r="Z1826">
        <v>43</v>
      </c>
      <c r="AA1826" t="s">
        <v>1475</v>
      </c>
      <c r="AB1826" t="s">
        <v>387</v>
      </c>
      <c r="AC1826" t="s">
        <v>508</v>
      </c>
      <c r="AD1826" t="s">
        <v>509</v>
      </c>
    </row>
    <row r="1827" spans="1:30" x14ac:dyDescent="0.25">
      <c r="A1827" t="s">
        <v>1435</v>
      </c>
      <c r="B1827">
        <v>45170</v>
      </c>
      <c r="C1827">
        <v>45173</v>
      </c>
      <c r="D1827" t="s">
        <v>56</v>
      </c>
      <c r="E1827">
        <v>2</v>
      </c>
      <c r="F1827">
        <v>0</v>
      </c>
      <c r="G1827">
        <v>0</v>
      </c>
      <c r="H1827">
        <v>0</v>
      </c>
      <c r="I1827">
        <v>0</v>
      </c>
      <c r="J1827">
        <v>0</v>
      </c>
      <c r="K1827">
        <v>0</v>
      </c>
      <c r="L1827">
        <v>0</v>
      </c>
      <c r="M1827">
        <v>0</v>
      </c>
      <c r="N1827">
        <v>0</v>
      </c>
      <c r="O1827">
        <v>0</v>
      </c>
      <c r="P1827">
        <v>0</v>
      </c>
      <c r="Q1827">
        <v>0</v>
      </c>
      <c r="R1827">
        <v>0</v>
      </c>
      <c r="S1827">
        <v>0</v>
      </c>
      <c r="T1827">
        <v>0</v>
      </c>
      <c r="U1827">
        <v>0</v>
      </c>
      <c r="V1827">
        <v>0</v>
      </c>
      <c r="W1827">
        <v>0</v>
      </c>
      <c r="X1827">
        <v>0</v>
      </c>
      <c r="Y1827">
        <v>0</v>
      </c>
      <c r="Z1827">
        <v>0</v>
      </c>
    </row>
    <row r="1828" spans="1:30" x14ac:dyDescent="0.25">
      <c r="A1828" t="s">
        <v>1435</v>
      </c>
      <c r="B1828">
        <v>45170</v>
      </c>
      <c r="C1828">
        <v>45173</v>
      </c>
      <c r="D1828" t="s">
        <v>576</v>
      </c>
      <c r="E1828">
        <v>4258</v>
      </c>
      <c r="F1828">
        <v>227</v>
      </c>
      <c r="G1828">
        <v>14</v>
      </c>
      <c r="H1828">
        <v>119</v>
      </c>
      <c r="I1828">
        <v>0</v>
      </c>
      <c r="J1828">
        <v>67</v>
      </c>
      <c r="K1828">
        <v>3</v>
      </c>
      <c r="L1828">
        <v>0</v>
      </c>
      <c r="M1828">
        <v>1</v>
      </c>
      <c r="N1828">
        <v>7</v>
      </c>
      <c r="O1828">
        <v>7</v>
      </c>
      <c r="P1828">
        <v>119</v>
      </c>
      <c r="Q1828">
        <v>0</v>
      </c>
      <c r="R1828">
        <v>47</v>
      </c>
      <c r="S1828">
        <v>119</v>
      </c>
      <c r="T1828">
        <v>14</v>
      </c>
      <c r="U1828">
        <v>0</v>
      </c>
      <c r="V1828">
        <v>37</v>
      </c>
      <c r="W1828">
        <v>33</v>
      </c>
      <c r="X1828">
        <v>37</v>
      </c>
      <c r="Y1828">
        <v>119</v>
      </c>
      <c r="Z1828">
        <v>37</v>
      </c>
      <c r="AA1828" t="s">
        <v>577</v>
      </c>
      <c r="AB1828" t="s">
        <v>387</v>
      </c>
      <c r="AC1828" t="s">
        <v>508</v>
      </c>
      <c r="AD1828" t="s">
        <v>509</v>
      </c>
    </row>
    <row r="1829" spans="1:30" x14ac:dyDescent="0.25">
      <c r="A1829" t="s">
        <v>1435</v>
      </c>
      <c r="B1829">
        <v>45170</v>
      </c>
      <c r="C1829">
        <v>45173</v>
      </c>
      <c r="D1829" t="s">
        <v>57</v>
      </c>
      <c r="E1829">
        <v>6114</v>
      </c>
      <c r="F1829">
        <v>141</v>
      </c>
      <c r="G1829">
        <v>2</v>
      </c>
      <c r="H1829">
        <v>39</v>
      </c>
      <c r="I1829">
        <v>0</v>
      </c>
      <c r="J1829">
        <v>79</v>
      </c>
      <c r="K1829">
        <v>1</v>
      </c>
      <c r="L1829">
        <v>0</v>
      </c>
      <c r="M1829">
        <v>2</v>
      </c>
      <c r="N1829">
        <v>8</v>
      </c>
      <c r="O1829">
        <v>20</v>
      </c>
      <c r="P1829">
        <v>37</v>
      </c>
      <c r="Q1829">
        <v>0</v>
      </c>
      <c r="R1829">
        <v>20</v>
      </c>
      <c r="S1829">
        <v>38</v>
      </c>
      <c r="T1829">
        <v>11</v>
      </c>
      <c r="U1829">
        <v>0</v>
      </c>
      <c r="V1829">
        <v>12</v>
      </c>
      <c r="W1829">
        <v>11</v>
      </c>
      <c r="X1829">
        <v>12</v>
      </c>
      <c r="Y1829">
        <v>39</v>
      </c>
      <c r="Z1829">
        <v>12</v>
      </c>
      <c r="AA1829" t="s">
        <v>58</v>
      </c>
      <c r="AB1829" t="s">
        <v>16</v>
      </c>
      <c r="AC1829" t="s">
        <v>41</v>
      </c>
      <c r="AD1829" t="s">
        <v>42</v>
      </c>
    </row>
    <row r="1830" spans="1:30" x14ac:dyDescent="0.25">
      <c r="A1830" t="s">
        <v>1435</v>
      </c>
      <c r="B1830">
        <v>45170</v>
      </c>
      <c r="C1830">
        <v>45173</v>
      </c>
      <c r="D1830" t="s">
        <v>457</v>
      </c>
      <c r="E1830">
        <v>3674</v>
      </c>
      <c r="F1830">
        <v>132</v>
      </c>
      <c r="G1830">
        <v>0</v>
      </c>
      <c r="H1830">
        <v>23</v>
      </c>
      <c r="I1830">
        <v>0</v>
      </c>
      <c r="J1830">
        <v>64</v>
      </c>
      <c r="K1830">
        <v>0</v>
      </c>
      <c r="L1830">
        <v>0</v>
      </c>
      <c r="M1830">
        <v>1</v>
      </c>
      <c r="N1830">
        <v>1</v>
      </c>
      <c r="O1830">
        <v>20</v>
      </c>
      <c r="P1830">
        <v>30</v>
      </c>
      <c r="Q1830">
        <v>0</v>
      </c>
      <c r="R1830">
        <v>24</v>
      </c>
      <c r="S1830">
        <v>41</v>
      </c>
      <c r="T1830">
        <v>12</v>
      </c>
      <c r="U1830">
        <v>0</v>
      </c>
      <c r="V1830">
        <v>13</v>
      </c>
      <c r="W1830">
        <v>13</v>
      </c>
      <c r="X1830">
        <v>13</v>
      </c>
      <c r="Y1830">
        <v>45</v>
      </c>
      <c r="Z1830">
        <v>14</v>
      </c>
      <c r="AA1830" t="s">
        <v>458</v>
      </c>
      <c r="AB1830" t="s">
        <v>387</v>
      </c>
      <c r="AC1830" t="s">
        <v>448</v>
      </c>
      <c r="AD1830" t="s">
        <v>449</v>
      </c>
    </row>
    <row r="1831" spans="1:30" x14ac:dyDescent="0.25">
      <c r="A1831" t="s">
        <v>1435</v>
      </c>
      <c r="B1831">
        <v>45170</v>
      </c>
      <c r="C1831">
        <v>45173</v>
      </c>
      <c r="D1831" t="s">
        <v>550</v>
      </c>
      <c r="E1831">
        <v>4465</v>
      </c>
      <c r="F1831">
        <v>224</v>
      </c>
      <c r="G1831">
        <v>4</v>
      </c>
      <c r="H1831">
        <v>83</v>
      </c>
      <c r="I1831">
        <v>0</v>
      </c>
      <c r="J1831">
        <v>91</v>
      </c>
      <c r="K1831">
        <v>1</v>
      </c>
      <c r="L1831">
        <v>0</v>
      </c>
      <c r="M1831">
        <v>0</v>
      </c>
      <c r="N1831">
        <v>10</v>
      </c>
      <c r="O1831">
        <v>12</v>
      </c>
      <c r="P1831">
        <v>84</v>
      </c>
      <c r="Q1831">
        <v>0</v>
      </c>
      <c r="R1831">
        <v>41</v>
      </c>
      <c r="S1831">
        <v>83</v>
      </c>
      <c r="T1831">
        <v>31</v>
      </c>
      <c r="U1831">
        <v>0</v>
      </c>
      <c r="V1831">
        <v>37</v>
      </c>
      <c r="W1831">
        <v>36</v>
      </c>
      <c r="X1831">
        <v>32</v>
      </c>
      <c r="Y1831">
        <v>84</v>
      </c>
      <c r="Z1831">
        <v>37</v>
      </c>
      <c r="AA1831" t="s">
        <v>551</v>
      </c>
      <c r="AB1831" t="s">
        <v>387</v>
      </c>
      <c r="AC1831" t="s">
        <v>508</v>
      </c>
      <c r="AD1831" t="s">
        <v>509</v>
      </c>
    </row>
    <row r="1832" spans="1:30" x14ac:dyDescent="0.25">
      <c r="A1832" t="s">
        <v>1435</v>
      </c>
      <c r="B1832">
        <v>45170</v>
      </c>
      <c r="C1832">
        <v>45173</v>
      </c>
      <c r="D1832" t="s">
        <v>115</v>
      </c>
      <c r="E1832">
        <v>9629</v>
      </c>
      <c r="F1832">
        <v>306</v>
      </c>
      <c r="G1832">
        <v>9</v>
      </c>
      <c r="H1832">
        <v>62</v>
      </c>
      <c r="I1832">
        <v>2</v>
      </c>
      <c r="J1832">
        <v>92</v>
      </c>
      <c r="K1832">
        <v>3</v>
      </c>
      <c r="L1832">
        <v>3</v>
      </c>
      <c r="M1832">
        <v>1</v>
      </c>
      <c r="N1832">
        <v>15</v>
      </c>
      <c r="O1832">
        <v>48</v>
      </c>
      <c r="P1832">
        <v>61</v>
      </c>
      <c r="Q1832">
        <v>0</v>
      </c>
      <c r="R1832">
        <v>28</v>
      </c>
      <c r="S1832">
        <v>65</v>
      </c>
      <c r="T1832">
        <v>16</v>
      </c>
      <c r="U1832">
        <v>0</v>
      </c>
      <c r="V1832">
        <v>16</v>
      </c>
      <c r="W1832">
        <v>12</v>
      </c>
      <c r="X1832">
        <v>13</v>
      </c>
      <c r="Y1832">
        <v>66</v>
      </c>
      <c r="Z1832">
        <v>16</v>
      </c>
      <c r="AA1832" t="s">
        <v>116</v>
      </c>
      <c r="AB1832" t="s">
        <v>16</v>
      </c>
      <c r="AC1832" t="s">
        <v>90</v>
      </c>
      <c r="AD1832" t="s">
        <v>91</v>
      </c>
    </row>
    <row r="1833" spans="1:30" x14ac:dyDescent="0.25">
      <c r="A1833" t="s">
        <v>1435</v>
      </c>
      <c r="B1833">
        <v>45170</v>
      </c>
      <c r="C1833">
        <v>45173</v>
      </c>
      <c r="D1833" t="s">
        <v>406</v>
      </c>
      <c r="E1833">
        <v>7160</v>
      </c>
      <c r="F1833">
        <v>236</v>
      </c>
      <c r="G1833">
        <v>10</v>
      </c>
      <c r="H1833">
        <v>56</v>
      </c>
      <c r="I1833">
        <v>0</v>
      </c>
      <c r="J1833">
        <v>74</v>
      </c>
      <c r="K1833">
        <v>2</v>
      </c>
      <c r="L1833">
        <v>3</v>
      </c>
      <c r="M1833">
        <v>3</v>
      </c>
      <c r="N1833">
        <v>19</v>
      </c>
      <c r="O1833">
        <v>37</v>
      </c>
      <c r="P1833">
        <v>55</v>
      </c>
      <c r="Q1833">
        <v>2</v>
      </c>
      <c r="R1833">
        <v>37</v>
      </c>
      <c r="S1833">
        <v>58</v>
      </c>
      <c r="T1833">
        <v>23</v>
      </c>
      <c r="U1833">
        <v>0</v>
      </c>
      <c r="V1833">
        <v>23</v>
      </c>
      <c r="W1833">
        <v>23</v>
      </c>
      <c r="X1833">
        <v>21</v>
      </c>
      <c r="Y1833">
        <v>59</v>
      </c>
      <c r="Z1833">
        <v>23</v>
      </c>
      <c r="AA1833" t="s">
        <v>407</v>
      </c>
      <c r="AB1833" t="s">
        <v>387</v>
      </c>
      <c r="AC1833" t="s">
        <v>389</v>
      </c>
      <c r="AD1833" t="s">
        <v>390</v>
      </c>
    </row>
    <row r="1834" spans="1:30" x14ac:dyDescent="0.25">
      <c r="A1834" t="s">
        <v>1435</v>
      </c>
      <c r="B1834">
        <v>45170</v>
      </c>
      <c r="C1834">
        <v>45173</v>
      </c>
      <c r="D1834" t="s">
        <v>147</v>
      </c>
      <c r="E1834">
        <v>7113</v>
      </c>
      <c r="F1834">
        <v>308</v>
      </c>
      <c r="G1834">
        <v>0</v>
      </c>
      <c r="H1834">
        <v>38</v>
      </c>
      <c r="I1834">
        <v>0</v>
      </c>
      <c r="J1834">
        <v>140</v>
      </c>
      <c r="K1834">
        <v>0</v>
      </c>
      <c r="L1834">
        <v>0</v>
      </c>
      <c r="M1834">
        <v>0</v>
      </c>
      <c r="N1834">
        <v>5</v>
      </c>
      <c r="O1834">
        <v>23</v>
      </c>
      <c r="P1834">
        <v>39</v>
      </c>
      <c r="Q1834">
        <v>0</v>
      </c>
      <c r="R1834">
        <v>22</v>
      </c>
      <c r="S1834">
        <v>39</v>
      </c>
      <c r="T1834">
        <v>5</v>
      </c>
      <c r="U1834">
        <v>0</v>
      </c>
      <c r="V1834">
        <v>11</v>
      </c>
      <c r="W1834">
        <v>8</v>
      </c>
      <c r="X1834">
        <v>9</v>
      </c>
      <c r="Y1834">
        <v>40</v>
      </c>
      <c r="Z1834">
        <v>11</v>
      </c>
      <c r="AA1834" t="s">
        <v>148</v>
      </c>
      <c r="AB1834" t="s">
        <v>16</v>
      </c>
      <c r="AC1834" t="s">
        <v>127</v>
      </c>
      <c r="AD1834" t="s">
        <v>128</v>
      </c>
    </row>
    <row r="1835" spans="1:30" x14ac:dyDescent="0.25">
      <c r="A1835" t="s">
        <v>1435</v>
      </c>
      <c r="B1835">
        <v>45170</v>
      </c>
      <c r="C1835">
        <v>45173</v>
      </c>
      <c r="D1835" t="s">
        <v>110</v>
      </c>
      <c r="E1835">
        <v>5002</v>
      </c>
      <c r="F1835">
        <v>151</v>
      </c>
      <c r="G1835">
        <v>59</v>
      </c>
      <c r="H1835">
        <v>87</v>
      </c>
      <c r="I1835">
        <v>1</v>
      </c>
      <c r="J1835">
        <v>31</v>
      </c>
      <c r="K1835">
        <v>3</v>
      </c>
      <c r="L1835">
        <v>4</v>
      </c>
      <c r="M1835">
        <v>10</v>
      </c>
      <c r="N1835">
        <v>13</v>
      </c>
      <c r="O1835">
        <v>73</v>
      </c>
      <c r="P1835">
        <v>91</v>
      </c>
      <c r="Q1835">
        <v>0</v>
      </c>
      <c r="R1835">
        <v>69</v>
      </c>
      <c r="S1835">
        <v>94</v>
      </c>
      <c r="T1835">
        <v>17</v>
      </c>
      <c r="U1835">
        <v>0</v>
      </c>
      <c r="V1835">
        <v>19</v>
      </c>
      <c r="W1835">
        <v>18</v>
      </c>
      <c r="X1835">
        <v>19</v>
      </c>
      <c r="Y1835">
        <v>94</v>
      </c>
      <c r="Z1835">
        <v>19</v>
      </c>
      <c r="AA1835" t="s">
        <v>111</v>
      </c>
      <c r="AB1835" t="s">
        <v>16</v>
      </c>
      <c r="AC1835" t="s">
        <v>90</v>
      </c>
      <c r="AD1835" t="s">
        <v>91</v>
      </c>
    </row>
    <row r="1836" spans="1:30" x14ac:dyDescent="0.25">
      <c r="A1836" t="s">
        <v>1435</v>
      </c>
      <c r="B1836">
        <v>45170</v>
      </c>
      <c r="C1836">
        <v>45173</v>
      </c>
      <c r="D1836" t="s">
        <v>105</v>
      </c>
      <c r="E1836">
        <v>6301</v>
      </c>
      <c r="F1836">
        <v>250</v>
      </c>
      <c r="G1836">
        <v>40</v>
      </c>
      <c r="H1836">
        <v>159</v>
      </c>
      <c r="I1836">
        <v>1</v>
      </c>
      <c r="J1836">
        <v>94</v>
      </c>
      <c r="K1836">
        <v>3</v>
      </c>
      <c r="L1836">
        <v>5</v>
      </c>
      <c r="M1836">
        <v>13</v>
      </c>
      <c r="N1836">
        <v>28</v>
      </c>
      <c r="O1836">
        <v>53</v>
      </c>
      <c r="P1836">
        <v>160</v>
      </c>
      <c r="Q1836">
        <v>0</v>
      </c>
      <c r="R1836">
        <v>60</v>
      </c>
      <c r="S1836">
        <v>161</v>
      </c>
      <c r="T1836">
        <v>67</v>
      </c>
      <c r="U1836">
        <v>0</v>
      </c>
      <c r="V1836">
        <v>70</v>
      </c>
      <c r="W1836">
        <v>46</v>
      </c>
      <c r="X1836">
        <v>67</v>
      </c>
      <c r="Y1836">
        <v>161</v>
      </c>
      <c r="Z1836">
        <v>70</v>
      </c>
      <c r="AA1836" t="s">
        <v>106</v>
      </c>
      <c r="AB1836" t="s">
        <v>16</v>
      </c>
      <c r="AC1836" t="s">
        <v>90</v>
      </c>
      <c r="AD1836" t="s">
        <v>91</v>
      </c>
    </row>
    <row r="1837" spans="1:30" x14ac:dyDescent="0.25">
      <c r="A1837" t="s">
        <v>1435</v>
      </c>
      <c r="B1837">
        <v>45170</v>
      </c>
      <c r="C1837">
        <v>45173</v>
      </c>
      <c r="D1837" t="s">
        <v>100</v>
      </c>
      <c r="E1837">
        <v>3457</v>
      </c>
      <c r="F1837">
        <v>102</v>
      </c>
      <c r="G1837">
        <v>2</v>
      </c>
      <c r="H1837">
        <v>56</v>
      </c>
      <c r="I1837">
        <v>1</v>
      </c>
      <c r="J1837">
        <v>39</v>
      </c>
      <c r="K1837">
        <v>0</v>
      </c>
      <c r="L1837">
        <v>14</v>
      </c>
      <c r="M1837">
        <v>0</v>
      </c>
      <c r="N1837">
        <v>19</v>
      </c>
      <c r="O1837">
        <v>21</v>
      </c>
      <c r="P1837">
        <v>55</v>
      </c>
      <c r="Q1837">
        <v>1</v>
      </c>
      <c r="R1837">
        <v>30</v>
      </c>
      <c r="S1837">
        <v>55</v>
      </c>
      <c r="T1837">
        <v>23</v>
      </c>
      <c r="U1837">
        <v>1</v>
      </c>
      <c r="V1837">
        <v>27</v>
      </c>
      <c r="W1837">
        <v>30</v>
      </c>
      <c r="X1837">
        <v>26</v>
      </c>
      <c r="Y1837">
        <v>56</v>
      </c>
      <c r="Z1837">
        <v>30</v>
      </c>
      <c r="AA1837" t="s">
        <v>101</v>
      </c>
      <c r="AB1837" t="s">
        <v>16</v>
      </c>
      <c r="AC1837" t="s">
        <v>90</v>
      </c>
      <c r="AD1837" t="s">
        <v>91</v>
      </c>
    </row>
    <row r="1838" spans="1:30" x14ac:dyDescent="0.25">
      <c r="A1838" t="s">
        <v>1435</v>
      </c>
      <c r="B1838">
        <v>45170</v>
      </c>
      <c r="C1838">
        <v>45173</v>
      </c>
      <c r="D1838" t="s">
        <v>74</v>
      </c>
      <c r="E1838">
        <v>20143</v>
      </c>
      <c r="F1838">
        <v>666</v>
      </c>
      <c r="G1838">
        <v>1</v>
      </c>
      <c r="H1838">
        <v>160</v>
      </c>
      <c r="I1838">
        <v>1</v>
      </c>
      <c r="J1838">
        <v>186</v>
      </c>
      <c r="K1838">
        <v>18</v>
      </c>
      <c r="L1838">
        <v>8</v>
      </c>
      <c r="M1838">
        <v>0</v>
      </c>
      <c r="N1838">
        <v>47</v>
      </c>
      <c r="O1838">
        <v>25</v>
      </c>
      <c r="P1838">
        <v>162</v>
      </c>
      <c r="Q1838">
        <v>2</v>
      </c>
      <c r="R1838">
        <v>83</v>
      </c>
      <c r="S1838">
        <v>162</v>
      </c>
      <c r="T1838">
        <v>70</v>
      </c>
      <c r="U1838">
        <v>0</v>
      </c>
      <c r="V1838">
        <v>73</v>
      </c>
      <c r="W1838">
        <v>71</v>
      </c>
      <c r="X1838">
        <v>65</v>
      </c>
      <c r="Y1838">
        <v>163</v>
      </c>
      <c r="Z1838">
        <v>74</v>
      </c>
      <c r="AA1838" t="s">
        <v>1412</v>
      </c>
      <c r="AB1838" t="s">
        <v>16</v>
      </c>
      <c r="AC1838" t="s">
        <v>69</v>
      </c>
      <c r="AD1838" t="s">
        <v>1583</v>
      </c>
    </row>
    <row r="1839" spans="1:30" x14ac:dyDescent="0.25">
      <c r="A1839" t="s">
        <v>1435</v>
      </c>
      <c r="B1839">
        <v>45170</v>
      </c>
      <c r="C1839">
        <v>45173</v>
      </c>
      <c r="D1839" t="s">
        <v>481</v>
      </c>
      <c r="E1839">
        <v>3537</v>
      </c>
      <c r="F1839">
        <v>135</v>
      </c>
      <c r="G1839">
        <v>0</v>
      </c>
      <c r="H1839">
        <v>40</v>
      </c>
      <c r="I1839">
        <v>0</v>
      </c>
      <c r="J1839">
        <v>49</v>
      </c>
      <c r="K1839">
        <v>0</v>
      </c>
      <c r="L1839">
        <v>2</v>
      </c>
      <c r="M1839">
        <v>0</v>
      </c>
      <c r="N1839">
        <v>3</v>
      </c>
      <c r="O1839">
        <v>1</v>
      </c>
      <c r="P1839">
        <v>42</v>
      </c>
      <c r="Q1839">
        <v>0</v>
      </c>
      <c r="R1839">
        <v>16</v>
      </c>
      <c r="S1839">
        <v>42</v>
      </c>
      <c r="T1839">
        <v>2</v>
      </c>
      <c r="U1839">
        <v>0</v>
      </c>
      <c r="V1839">
        <v>16</v>
      </c>
      <c r="W1839">
        <v>16</v>
      </c>
      <c r="X1839">
        <v>17</v>
      </c>
      <c r="Y1839">
        <v>42</v>
      </c>
      <c r="Z1839">
        <v>18</v>
      </c>
      <c r="AA1839" t="s">
        <v>482</v>
      </c>
      <c r="AB1839" t="s">
        <v>387</v>
      </c>
      <c r="AC1839" t="s">
        <v>448</v>
      </c>
      <c r="AD1839" t="s">
        <v>449</v>
      </c>
    </row>
    <row r="1840" spans="1:30" x14ac:dyDescent="0.25">
      <c r="A1840" t="s">
        <v>1435</v>
      </c>
      <c r="B1840">
        <v>45170</v>
      </c>
      <c r="C1840">
        <v>45173</v>
      </c>
      <c r="D1840" t="s">
        <v>67</v>
      </c>
      <c r="E1840">
        <v>5912</v>
      </c>
      <c r="F1840">
        <v>147</v>
      </c>
      <c r="G1840">
        <v>38</v>
      </c>
      <c r="H1840">
        <v>54</v>
      </c>
      <c r="I1840">
        <v>12</v>
      </c>
      <c r="J1840">
        <v>36</v>
      </c>
      <c r="K1840">
        <v>2</v>
      </c>
      <c r="L1840">
        <v>6</v>
      </c>
      <c r="M1840">
        <v>1</v>
      </c>
      <c r="N1840">
        <v>6</v>
      </c>
      <c r="O1840">
        <v>63</v>
      </c>
      <c r="P1840">
        <v>67</v>
      </c>
      <c r="Q1840">
        <v>0</v>
      </c>
      <c r="R1840">
        <v>17</v>
      </c>
      <c r="S1840">
        <v>66</v>
      </c>
      <c r="T1840">
        <v>10</v>
      </c>
      <c r="U1840">
        <v>0</v>
      </c>
      <c r="V1840">
        <v>9</v>
      </c>
      <c r="W1840">
        <v>9</v>
      </c>
      <c r="X1840">
        <v>10</v>
      </c>
      <c r="Y1840">
        <v>67</v>
      </c>
      <c r="Z1840">
        <v>10</v>
      </c>
      <c r="AA1840" t="s">
        <v>68</v>
      </c>
      <c r="AB1840" t="s">
        <v>16</v>
      </c>
      <c r="AC1840" t="s">
        <v>69</v>
      </c>
      <c r="AD1840" t="s">
        <v>1583</v>
      </c>
    </row>
    <row r="1841" spans="1:30" x14ac:dyDescent="0.25">
      <c r="A1841" t="s">
        <v>1435</v>
      </c>
      <c r="B1841">
        <v>45170</v>
      </c>
      <c r="C1841">
        <v>45173</v>
      </c>
      <c r="D1841" t="s">
        <v>137</v>
      </c>
      <c r="E1841">
        <v>5270</v>
      </c>
      <c r="F1841">
        <v>202</v>
      </c>
      <c r="G1841">
        <v>2</v>
      </c>
      <c r="H1841">
        <v>47</v>
      </c>
      <c r="I1841">
        <v>0</v>
      </c>
      <c r="J1841">
        <v>82</v>
      </c>
      <c r="K1841">
        <v>0</v>
      </c>
      <c r="L1841">
        <v>0</v>
      </c>
      <c r="M1841">
        <v>1</v>
      </c>
      <c r="N1841">
        <v>2</v>
      </c>
      <c r="O1841">
        <v>9</v>
      </c>
      <c r="P1841">
        <v>46</v>
      </c>
      <c r="Q1841">
        <v>0</v>
      </c>
      <c r="R1841">
        <v>27</v>
      </c>
      <c r="S1841">
        <v>49</v>
      </c>
      <c r="T1841">
        <v>3</v>
      </c>
      <c r="U1841">
        <v>0</v>
      </c>
      <c r="V1841">
        <v>6</v>
      </c>
      <c r="W1841">
        <v>6</v>
      </c>
      <c r="X1841">
        <v>4</v>
      </c>
      <c r="Y1841">
        <v>50</v>
      </c>
      <c r="Z1841">
        <v>6</v>
      </c>
      <c r="AA1841" t="s">
        <v>138</v>
      </c>
      <c r="AB1841" t="s">
        <v>16</v>
      </c>
      <c r="AC1841" t="s">
        <v>127</v>
      </c>
      <c r="AD1841" t="s">
        <v>128</v>
      </c>
    </row>
    <row r="1842" spans="1:30" x14ac:dyDescent="0.25">
      <c r="A1842" t="s">
        <v>1435</v>
      </c>
      <c r="B1842">
        <v>45170</v>
      </c>
      <c r="C1842">
        <v>45173</v>
      </c>
      <c r="D1842" t="s">
        <v>412</v>
      </c>
      <c r="E1842">
        <v>4157</v>
      </c>
      <c r="F1842">
        <v>115</v>
      </c>
      <c r="G1842">
        <v>0</v>
      </c>
      <c r="H1842">
        <v>46</v>
      </c>
      <c r="I1842">
        <v>1</v>
      </c>
      <c r="J1842">
        <v>51</v>
      </c>
      <c r="K1842">
        <v>2</v>
      </c>
      <c r="L1842">
        <v>1</v>
      </c>
      <c r="M1842">
        <v>0</v>
      </c>
      <c r="N1842">
        <v>17</v>
      </c>
      <c r="O1842">
        <v>46</v>
      </c>
      <c r="P1842">
        <v>52</v>
      </c>
      <c r="Q1842">
        <v>5</v>
      </c>
      <c r="R1842">
        <v>24</v>
      </c>
      <c r="S1842">
        <v>55</v>
      </c>
      <c r="T1842">
        <v>20</v>
      </c>
      <c r="U1842">
        <v>1</v>
      </c>
      <c r="V1842">
        <v>20</v>
      </c>
      <c r="W1842">
        <v>20</v>
      </c>
      <c r="X1842">
        <v>19</v>
      </c>
      <c r="Y1842">
        <v>55</v>
      </c>
      <c r="Z1842">
        <v>20</v>
      </c>
      <c r="AA1842" t="s">
        <v>413</v>
      </c>
      <c r="AB1842" t="s">
        <v>387</v>
      </c>
      <c r="AC1842" t="s">
        <v>389</v>
      </c>
      <c r="AD1842" t="s">
        <v>390</v>
      </c>
    </row>
    <row r="1843" spans="1:30" x14ac:dyDescent="0.25">
      <c r="A1843" t="s">
        <v>1435</v>
      </c>
      <c r="B1843">
        <v>45170</v>
      </c>
      <c r="C1843">
        <v>45173</v>
      </c>
      <c r="D1843" t="s">
        <v>142</v>
      </c>
      <c r="E1843">
        <v>11645</v>
      </c>
      <c r="F1843">
        <v>445</v>
      </c>
      <c r="G1843">
        <v>2</v>
      </c>
      <c r="H1843">
        <v>111</v>
      </c>
      <c r="I1843">
        <v>0</v>
      </c>
      <c r="J1843">
        <v>170</v>
      </c>
      <c r="K1843">
        <v>7</v>
      </c>
      <c r="L1843">
        <v>8</v>
      </c>
      <c r="M1843">
        <v>8</v>
      </c>
      <c r="N1843">
        <v>24</v>
      </c>
      <c r="O1843">
        <v>72</v>
      </c>
      <c r="P1843">
        <v>127</v>
      </c>
      <c r="Q1843">
        <v>0</v>
      </c>
      <c r="R1843">
        <v>74</v>
      </c>
      <c r="S1843">
        <v>124</v>
      </c>
      <c r="T1843">
        <v>59</v>
      </c>
      <c r="U1843">
        <v>0</v>
      </c>
      <c r="V1843">
        <v>111</v>
      </c>
      <c r="W1843">
        <v>101</v>
      </c>
      <c r="X1843">
        <v>94</v>
      </c>
      <c r="Y1843">
        <v>130</v>
      </c>
      <c r="Z1843">
        <v>114</v>
      </c>
      <c r="AA1843" t="s">
        <v>143</v>
      </c>
      <c r="AB1843" t="s">
        <v>16</v>
      </c>
      <c r="AC1843" t="s">
        <v>127</v>
      </c>
      <c r="AD1843" t="s">
        <v>128</v>
      </c>
    </row>
    <row r="1844" spans="1:30" x14ac:dyDescent="0.25">
      <c r="A1844" t="s">
        <v>1435</v>
      </c>
      <c r="B1844">
        <v>45170</v>
      </c>
      <c r="C1844">
        <v>45173</v>
      </c>
      <c r="D1844" t="s">
        <v>555</v>
      </c>
      <c r="E1844">
        <v>5557</v>
      </c>
      <c r="F1844">
        <v>240</v>
      </c>
      <c r="G1844">
        <v>15</v>
      </c>
      <c r="H1844">
        <v>41</v>
      </c>
      <c r="I1844">
        <v>0</v>
      </c>
      <c r="J1844">
        <v>71</v>
      </c>
      <c r="K1844">
        <v>7</v>
      </c>
      <c r="L1844">
        <v>0</v>
      </c>
      <c r="M1844">
        <v>5</v>
      </c>
      <c r="N1844">
        <v>16</v>
      </c>
      <c r="O1844">
        <v>4</v>
      </c>
      <c r="P1844">
        <v>72</v>
      </c>
      <c r="Q1844">
        <v>2</v>
      </c>
      <c r="R1844">
        <v>45</v>
      </c>
      <c r="S1844">
        <v>71</v>
      </c>
      <c r="T1844">
        <v>22</v>
      </c>
      <c r="U1844">
        <v>1</v>
      </c>
      <c r="V1844">
        <v>24</v>
      </c>
      <c r="W1844">
        <v>24</v>
      </c>
      <c r="X1844">
        <v>24</v>
      </c>
      <c r="Y1844">
        <v>72</v>
      </c>
      <c r="Z1844">
        <v>24</v>
      </c>
      <c r="AA1844" t="s">
        <v>1450</v>
      </c>
      <c r="AB1844" t="s">
        <v>387</v>
      </c>
      <c r="AC1844" t="s">
        <v>508</v>
      </c>
      <c r="AD1844" t="s">
        <v>509</v>
      </c>
    </row>
    <row r="1845" spans="1:30" x14ac:dyDescent="0.25">
      <c r="A1845" t="s">
        <v>1435</v>
      </c>
      <c r="B1845">
        <v>45170</v>
      </c>
      <c r="C1845">
        <v>45173</v>
      </c>
      <c r="D1845" t="s">
        <v>515</v>
      </c>
      <c r="E1845">
        <v>5046</v>
      </c>
      <c r="F1845">
        <v>239</v>
      </c>
      <c r="G1845">
        <v>66</v>
      </c>
      <c r="H1845">
        <v>72</v>
      </c>
      <c r="I1845">
        <v>0</v>
      </c>
      <c r="J1845">
        <v>110</v>
      </c>
      <c r="K1845">
        <v>2</v>
      </c>
      <c r="L1845">
        <v>4</v>
      </c>
      <c r="M1845">
        <v>39</v>
      </c>
      <c r="N1845">
        <v>36</v>
      </c>
      <c r="O1845">
        <v>24</v>
      </c>
      <c r="P1845">
        <v>74</v>
      </c>
      <c r="Q1845">
        <v>0</v>
      </c>
      <c r="R1845">
        <v>39</v>
      </c>
      <c r="S1845">
        <v>74</v>
      </c>
      <c r="T1845">
        <v>47</v>
      </c>
      <c r="U1845">
        <v>0</v>
      </c>
      <c r="V1845">
        <v>48</v>
      </c>
      <c r="W1845">
        <v>48</v>
      </c>
      <c r="X1845">
        <v>48</v>
      </c>
      <c r="Y1845">
        <v>74</v>
      </c>
      <c r="Z1845">
        <v>48</v>
      </c>
      <c r="AA1845" t="s">
        <v>1598</v>
      </c>
      <c r="AB1845" t="s">
        <v>387</v>
      </c>
      <c r="AC1845" t="s">
        <v>508</v>
      </c>
      <c r="AD1845" t="s">
        <v>509</v>
      </c>
    </row>
    <row r="1846" spans="1:30" x14ac:dyDescent="0.25">
      <c r="A1846" t="s">
        <v>1435</v>
      </c>
      <c r="B1846">
        <v>45170</v>
      </c>
      <c r="C1846">
        <v>45173</v>
      </c>
      <c r="D1846" t="s">
        <v>501</v>
      </c>
      <c r="E1846">
        <v>2864</v>
      </c>
      <c r="F1846">
        <v>120</v>
      </c>
      <c r="G1846">
        <v>37</v>
      </c>
      <c r="H1846">
        <v>52</v>
      </c>
      <c r="I1846">
        <v>0</v>
      </c>
      <c r="J1846">
        <v>42</v>
      </c>
      <c r="K1846">
        <v>3</v>
      </c>
      <c r="L1846">
        <v>2</v>
      </c>
      <c r="M1846">
        <v>11</v>
      </c>
      <c r="N1846">
        <v>17</v>
      </c>
      <c r="O1846">
        <v>32</v>
      </c>
      <c r="P1846">
        <v>55</v>
      </c>
      <c r="Q1846">
        <v>0</v>
      </c>
      <c r="R1846">
        <v>33</v>
      </c>
      <c r="S1846">
        <v>55</v>
      </c>
      <c r="T1846">
        <v>19</v>
      </c>
      <c r="U1846">
        <v>0</v>
      </c>
      <c r="V1846">
        <v>22</v>
      </c>
      <c r="W1846">
        <v>22</v>
      </c>
      <c r="X1846">
        <v>21</v>
      </c>
      <c r="Y1846">
        <v>55</v>
      </c>
      <c r="Z1846">
        <v>23</v>
      </c>
      <c r="AA1846" t="s">
        <v>502</v>
      </c>
      <c r="AB1846" t="s">
        <v>387</v>
      </c>
      <c r="AC1846" t="s">
        <v>448</v>
      </c>
      <c r="AD1846" t="s">
        <v>449</v>
      </c>
    </row>
    <row r="1847" spans="1:30" x14ac:dyDescent="0.25">
      <c r="A1847" t="s">
        <v>1435</v>
      </c>
      <c r="B1847">
        <v>45170</v>
      </c>
      <c r="C1847">
        <v>45173</v>
      </c>
      <c r="D1847" t="s">
        <v>571</v>
      </c>
      <c r="E1847">
        <v>3246</v>
      </c>
      <c r="F1847">
        <v>145</v>
      </c>
      <c r="G1847">
        <v>3</v>
      </c>
      <c r="H1847">
        <v>77</v>
      </c>
      <c r="I1847">
        <v>0</v>
      </c>
      <c r="J1847">
        <v>44</v>
      </c>
      <c r="K1847">
        <v>0</v>
      </c>
      <c r="L1847">
        <v>1</v>
      </c>
      <c r="M1847">
        <v>5</v>
      </c>
      <c r="N1847">
        <v>7</v>
      </c>
      <c r="O1847">
        <v>72</v>
      </c>
      <c r="P1847">
        <v>80</v>
      </c>
      <c r="Q1847">
        <v>0</v>
      </c>
      <c r="R1847">
        <v>44</v>
      </c>
      <c r="S1847">
        <v>80</v>
      </c>
      <c r="T1847">
        <v>15</v>
      </c>
      <c r="U1847">
        <v>0</v>
      </c>
      <c r="V1847">
        <v>18</v>
      </c>
      <c r="W1847">
        <v>18</v>
      </c>
      <c r="X1847">
        <v>17</v>
      </c>
      <c r="Y1847">
        <v>80</v>
      </c>
      <c r="Z1847">
        <v>18</v>
      </c>
      <c r="AA1847" t="s">
        <v>572</v>
      </c>
      <c r="AB1847" t="s">
        <v>387</v>
      </c>
      <c r="AC1847" t="s">
        <v>508</v>
      </c>
      <c r="AD1847" t="s">
        <v>509</v>
      </c>
    </row>
    <row r="1848" spans="1:30" x14ac:dyDescent="0.25">
      <c r="A1848" t="s">
        <v>1435</v>
      </c>
      <c r="B1848">
        <v>45170</v>
      </c>
      <c r="C1848">
        <v>45173</v>
      </c>
      <c r="D1848" t="s">
        <v>513</v>
      </c>
      <c r="E1848">
        <v>11354</v>
      </c>
      <c r="F1848">
        <v>495</v>
      </c>
      <c r="G1848">
        <v>4</v>
      </c>
      <c r="H1848">
        <v>184</v>
      </c>
      <c r="I1848">
        <v>0</v>
      </c>
      <c r="J1848">
        <v>129</v>
      </c>
      <c r="K1848">
        <v>20</v>
      </c>
      <c r="L1848">
        <v>35</v>
      </c>
      <c r="M1848">
        <v>0</v>
      </c>
      <c r="N1848">
        <v>47</v>
      </c>
      <c r="O1848">
        <v>49</v>
      </c>
      <c r="P1848">
        <v>185</v>
      </c>
      <c r="Q1848">
        <v>0</v>
      </c>
      <c r="R1848">
        <v>111</v>
      </c>
      <c r="S1848">
        <v>183</v>
      </c>
      <c r="T1848">
        <v>58</v>
      </c>
      <c r="U1848">
        <v>0</v>
      </c>
      <c r="V1848">
        <v>78</v>
      </c>
      <c r="W1848">
        <v>77</v>
      </c>
      <c r="X1848">
        <v>72</v>
      </c>
      <c r="Y1848">
        <v>186</v>
      </c>
      <c r="Z1848">
        <v>78</v>
      </c>
      <c r="AA1848" t="s">
        <v>514</v>
      </c>
      <c r="AB1848" t="s">
        <v>387</v>
      </c>
      <c r="AC1848" t="s">
        <v>508</v>
      </c>
      <c r="AD1848" t="s">
        <v>509</v>
      </c>
    </row>
    <row r="1849" spans="1:30" x14ac:dyDescent="0.25">
      <c r="A1849" t="s">
        <v>1435</v>
      </c>
      <c r="B1849">
        <v>45170</v>
      </c>
      <c r="C1849">
        <v>45173</v>
      </c>
      <c r="D1849" t="s">
        <v>166</v>
      </c>
      <c r="E1849">
        <v>5660</v>
      </c>
      <c r="F1849">
        <v>171</v>
      </c>
      <c r="G1849">
        <v>2</v>
      </c>
      <c r="H1849">
        <v>66</v>
      </c>
      <c r="I1849">
        <v>2</v>
      </c>
      <c r="J1849">
        <v>76</v>
      </c>
      <c r="K1849">
        <v>0</v>
      </c>
      <c r="L1849">
        <v>1</v>
      </c>
      <c r="M1849">
        <v>1</v>
      </c>
      <c r="N1849">
        <v>22</v>
      </c>
      <c r="O1849">
        <v>10</v>
      </c>
      <c r="P1849">
        <v>65</v>
      </c>
      <c r="Q1849">
        <v>0</v>
      </c>
      <c r="R1849">
        <v>44</v>
      </c>
      <c r="S1849">
        <v>88</v>
      </c>
      <c r="T1849">
        <v>22</v>
      </c>
      <c r="U1849">
        <v>0</v>
      </c>
      <c r="V1849">
        <v>24</v>
      </c>
      <c r="W1849">
        <v>23</v>
      </c>
      <c r="X1849">
        <v>24</v>
      </c>
      <c r="Y1849">
        <v>99</v>
      </c>
      <c r="Z1849">
        <v>24</v>
      </c>
      <c r="AA1849" t="s">
        <v>167</v>
      </c>
      <c r="AB1849" t="s">
        <v>16</v>
      </c>
      <c r="AC1849" t="s">
        <v>168</v>
      </c>
      <c r="AD1849" t="s">
        <v>1473</v>
      </c>
    </row>
    <row r="1850" spans="1:30" x14ac:dyDescent="0.25">
      <c r="A1850" t="s">
        <v>1435</v>
      </c>
      <c r="B1850">
        <v>45200</v>
      </c>
      <c r="C1850">
        <v>45209</v>
      </c>
      <c r="D1850" t="s">
        <v>940</v>
      </c>
      <c r="E1850">
        <v>10117</v>
      </c>
      <c r="F1850">
        <v>481</v>
      </c>
      <c r="G1850">
        <v>0</v>
      </c>
      <c r="H1850">
        <v>95</v>
      </c>
      <c r="I1850">
        <v>0</v>
      </c>
      <c r="J1850">
        <v>85</v>
      </c>
      <c r="K1850">
        <v>9</v>
      </c>
      <c r="L1850">
        <v>1</v>
      </c>
      <c r="M1850">
        <v>0</v>
      </c>
      <c r="N1850">
        <v>25</v>
      </c>
      <c r="O1850">
        <v>30</v>
      </c>
      <c r="P1850">
        <v>97</v>
      </c>
      <c r="Q1850">
        <v>12</v>
      </c>
      <c r="R1850">
        <v>31</v>
      </c>
      <c r="S1850">
        <v>99</v>
      </c>
      <c r="T1850">
        <v>26</v>
      </c>
      <c r="U1850">
        <v>7</v>
      </c>
      <c r="V1850">
        <v>27</v>
      </c>
      <c r="W1850">
        <v>27</v>
      </c>
      <c r="X1850">
        <v>23</v>
      </c>
      <c r="Y1850">
        <v>100</v>
      </c>
      <c r="Z1850">
        <v>27</v>
      </c>
      <c r="AA1850" t="s">
        <v>941</v>
      </c>
      <c r="AB1850" t="s">
        <v>803</v>
      </c>
      <c r="AC1850" t="s">
        <v>942</v>
      </c>
      <c r="AD1850" t="s">
        <v>943</v>
      </c>
    </row>
    <row r="1851" spans="1:30" x14ac:dyDescent="0.25">
      <c r="A1851" t="s">
        <v>1435</v>
      </c>
      <c r="B1851">
        <v>45200</v>
      </c>
      <c r="C1851">
        <v>45209</v>
      </c>
      <c r="D1851" t="s">
        <v>930</v>
      </c>
      <c r="E1851">
        <v>10797</v>
      </c>
      <c r="F1851">
        <v>395</v>
      </c>
      <c r="G1851">
        <v>28</v>
      </c>
      <c r="H1851">
        <v>216</v>
      </c>
      <c r="I1851">
        <v>0</v>
      </c>
      <c r="J1851">
        <v>50</v>
      </c>
      <c r="K1851">
        <v>2</v>
      </c>
      <c r="L1851">
        <v>10</v>
      </c>
      <c r="M1851">
        <v>16</v>
      </c>
      <c r="N1851">
        <v>19</v>
      </c>
      <c r="O1851">
        <v>185</v>
      </c>
      <c r="P1851">
        <v>216</v>
      </c>
      <c r="Q1851">
        <v>65</v>
      </c>
      <c r="R1851">
        <v>95</v>
      </c>
      <c r="S1851">
        <v>217</v>
      </c>
      <c r="T1851">
        <v>20</v>
      </c>
      <c r="U1851">
        <v>9</v>
      </c>
      <c r="V1851">
        <v>20</v>
      </c>
      <c r="W1851">
        <v>21</v>
      </c>
      <c r="X1851">
        <v>17</v>
      </c>
      <c r="Y1851">
        <v>219</v>
      </c>
      <c r="Z1851">
        <v>21</v>
      </c>
      <c r="AA1851" t="s">
        <v>931</v>
      </c>
      <c r="AB1851" t="s">
        <v>803</v>
      </c>
      <c r="AC1851" t="s">
        <v>897</v>
      </c>
      <c r="AD1851" t="s">
        <v>898</v>
      </c>
    </row>
    <row r="1852" spans="1:30" x14ac:dyDescent="0.25">
      <c r="A1852" t="s">
        <v>1435</v>
      </c>
      <c r="B1852">
        <v>45200</v>
      </c>
      <c r="C1852">
        <v>45209</v>
      </c>
      <c r="D1852" t="s">
        <v>948</v>
      </c>
      <c r="E1852">
        <v>9219</v>
      </c>
      <c r="F1852">
        <v>432</v>
      </c>
      <c r="G1852">
        <v>0</v>
      </c>
      <c r="H1852">
        <v>154</v>
      </c>
      <c r="I1852">
        <v>0</v>
      </c>
      <c r="J1852">
        <v>99</v>
      </c>
      <c r="K1852">
        <v>2</v>
      </c>
      <c r="L1852">
        <v>2</v>
      </c>
      <c r="M1852">
        <v>0</v>
      </c>
      <c r="N1852">
        <v>23</v>
      </c>
      <c r="O1852">
        <v>51</v>
      </c>
      <c r="P1852">
        <v>153</v>
      </c>
      <c r="Q1852">
        <v>44</v>
      </c>
      <c r="R1852">
        <v>69</v>
      </c>
      <c r="S1852">
        <v>150</v>
      </c>
      <c r="T1852">
        <v>25</v>
      </c>
      <c r="U1852">
        <v>20</v>
      </c>
      <c r="V1852">
        <v>33</v>
      </c>
      <c r="W1852">
        <v>30</v>
      </c>
      <c r="X1852">
        <v>32</v>
      </c>
      <c r="Y1852">
        <v>155</v>
      </c>
      <c r="Z1852">
        <v>33</v>
      </c>
      <c r="AA1852" t="s">
        <v>949</v>
      </c>
      <c r="AB1852" t="s">
        <v>803</v>
      </c>
      <c r="AC1852" t="s">
        <v>942</v>
      </c>
      <c r="AD1852" t="s">
        <v>943</v>
      </c>
    </row>
    <row r="1853" spans="1:30" x14ac:dyDescent="0.25">
      <c r="A1853" t="s">
        <v>1435</v>
      </c>
      <c r="B1853">
        <v>45200</v>
      </c>
      <c r="C1853">
        <v>45209</v>
      </c>
      <c r="D1853" t="s">
        <v>991</v>
      </c>
      <c r="E1853">
        <v>9486</v>
      </c>
      <c r="F1853">
        <v>467</v>
      </c>
      <c r="G1853">
        <v>24</v>
      </c>
      <c r="H1853">
        <v>219</v>
      </c>
      <c r="I1853">
        <v>1</v>
      </c>
      <c r="J1853">
        <v>110</v>
      </c>
      <c r="K1853">
        <v>2</v>
      </c>
      <c r="L1853">
        <v>3</v>
      </c>
      <c r="M1853">
        <v>1</v>
      </c>
      <c r="N1853">
        <v>42</v>
      </c>
      <c r="O1853">
        <v>46</v>
      </c>
      <c r="P1853">
        <v>220</v>
      </c>
      <c r="Q1853">
        <v>41</v>
      </c>
      <c r="R1853">
        <v>123</v>
      </c>
      <c r="S1853">
        <v>216</v>
      </c>
      <c r="T1853">
        <v>50</v>
      </c>
      <c r="U1853">
        <v>8</v>
      </c>
      <c r="V1853">
        <v>51</v>
      </c>
      <c r="W1853">
        <v>51</v>
      </c>
      <c r="X1853">
        <v>48</v>
      </c>
      <c r="Y1853">
        <v>222</v>
      </c>
      <c r="Z1853">
        <v>51</v>
      </c>
      <c r="AA1853" t="s">
        <v>992</v>
      </c>
      <c r="AB1853" t="s">
        <v>803</v>
      </c>
      <c r="AC1853" t="s">
        <v>942</v>
      </c>
      <c r="AD1853" t="s">
        <v>943</v>
      </c>
    </row>
    <row r="1854" spans="1:30" x14ac:dyDescent="0.25">
      <c r="A1854" t="s">
        <v>1435</v>
      </c>
      <c r="B1854">
        <v>45200</v>
      </c>
      <c r="C1854">
        <v>45209</v>
      </c>
      <c r="D1854" t="s">
        <v>968</v>
      </c>
      <c r="E1854">
        <v>5881</v>
      </c>
      <c r="F1854">
        <v>315</v>
      </c>
      <c r="G1854">
        <v>22</v>
      </c>
      <c r="H1854">
        <v>185</v>
      </c>
      <c r="I1854">
        <v>1</v>
      </c>
      <c r="J1854">
        <v>48</v>
      </c>
      <c r="K1854">
        <v>1</v>
      </c>
      <c r="L1854">
        <v>4</v>
      </c>
      <c r="M1854">
        <v>3</v>
      </c>
      <c r="N1854">
        <v>8</v>
      </c>
      <c r="O1854">
        <v>140</v>
      </c>
      <c r="P1854">
        <v>186</v>
      </c>
      <c r="Q1854">
        <v>72</v>
      </c>
      <c r="R1854">
        <v>84</v>
      </c>
      <c r="S1854">
        <v>184</v>
      </c>
      <c r="T1854">
        <v>6</v>
      </c>
      <c r="U1854">
        <v>6</v>
      </c>
      <c r="V1854">
        <v>10</v>
      </c>
      <c r="W1854">
        <v>10</v>
      </c>
      <c r="X1854">
        <v>7</v>
      </c>
      <c r="Y1854">
        <v>189</v>
      </c>
      <c r="Z1854">
        <v>10</v>
      </c>
      <c r="AA1854" t="s">
        <v>969</v>
      </c>
      <c r="AB1854" t="s">
        <v>803</v>
      </c>
      <c r="AC1854" t="s">
        <v>942</v>
      </c>
      <c r="AD1854" t="s">
        <v>943</v>
      </c>
    </row>
    <row r="1855" spans="1:30" x14ac:dyDescent="0.25">
      <c r="A1855" t="s">
        <v>1435</v>
      </c>
      <c r="B1855">
        <v>45200</v>
      </c>
      <c r="C1855">
        <v>45209</v>
      </c>
      <c r="D1855" t="s">
        <v>996</v>
      </c>
      <c r="E1855">
        <v>14668</v>
      </c>
      <c r="F1855">
        <v>538</v>
      </c>
      <c r="G1855">
        <v>1</v>
      </c>
      <c r="H1855">
        <v>167</v>
      </c>
      <c r="I1855">
        <v>0</v>
      </c>
      <c r="J1855">
        <v>143</v>
      </c>
      <c r="K1855">
        <v>4</v>
      </c>
      <c r="L1855">
        <v>6</v>
      </c>
      <c r="M1855">
        <v>0</v>
      </c>
      <c r="N1855">
        <v>31</v>
      </c>
      <c r="O1855">
        <v>120</v>
      </c>
      <c r="P1855">
        <v>174</v>
      </c>
      <c r="Q1855">
        <v>71</v>
      </c>
      <c r="R1855">
        <v>78</v>
      </c>
      <c r="S1855">
        <v>175</v>
      </c>
      <c r="T1855">
        <v>33</v>
      </c>
      <c r="U1855">
        <v>27</v>
      </c>
      <c r="V1855">
        <v>39</v>
      </c>
      <c r="W1855">
        <v>33</v>
      </c>
      <c r="X1855">
        <v>35</v>
      </c>
      <c r="Y1855">
        <v>177</v>
      </c>
      <c r="Z1855">
        <v>39</v>
      </c>
      <c r="AA1855" t="s">
        <v>997</v>
      </c>
      <c r="AB1855" t="s">
        <v>803</v>
      </c>
      <c r="AC1855" t="s">
        <v>998</v>
      </c>
      <c r="AD1855" t="s">
        <v>999</v>
      </c>
    </row>
    <row r="1856" spans="1:30" x14ac:dyDescent="0.25">
      <c r="A1856" t="s">
        <v>1435</v>
      </c>
      <c r="B1856">
        <v>45200</v>
      </c>
      <c r="C1856">
        <v>45209</v>
      </c>
      <c r="D1856" t="s">
        <v>924</v>
      </c>
      <c r="E1856">
        <v>6631</v>
      </c>
      <c r="F1856">
        <v>253</v>
      </c>
      <c r="G1856">
        <v>14</v>
      </c>
      <c r="H1856">
        <v>110</v>
      </c>
      <c r="I1856">
        <v>1</v>
      </c>
      <c r="J1856">
        <v>49</v>
      </c>
      <c r="K1856">
        <v>5</v>
      </c>
      <c r="L1856">
        <v>4</v>
      </c>
      <c r="M1856">
        <v>0</v>
      </c>
      <c r="N1856">
        <v>19</v>
      </c>
      <c r="O1856">
        <v>65</v>
      </c>
      <c r="P1856">
        <v>109</v>
      </c>
      <c r="Q1856">
        <v>56</v>
      </c>
      <c r="R1856">
        <v>65</v>
      </c>
      <c r="S1856">
        <v>110</v>
      </c>
      <c r="T1856">
        <v>22</v>
      </c>
      <c r="U1856">
        <v>19</v>
      </c>
      <c r="V1856">
        <v>25</v>
      </c>
      <c r="W1856">
        <v>43</v>
      </c>
      <c r="X1856">
        <v>37</v>
      </c>
      <c r="Y1856">
        <v>111</v>
      </c>
      <c r="Z1856">
        <v>47</v>
      </c>
      <c r="AA1856" t="s">
        <v>925</v>
      </c>
      <c r="AB1856" t="s">
        <v>803</v>
      </c>
      <c r="AC1856" t="s">
        <v>897</v>
      </c>
      <c r="AD1856" t="s">
        <v>898</v>
      </c>
    </row>
    <row r="1857" spans="1:30" x14ac:dyDescent="0.25">
      <c r="A1857" t="s">
        <v>1435</v>
      </c>
      <c r="B1857">
        <v>45200</v>
      </c>
      <c r="C1857">
        <v>45209</v>
      </c>
      <c r="D1857" t="s">
        <v>903</v>
      </c>
      <c r="E1857">
        <v>15943</v>
      </c>
      <c r="F1857">
        <v>566</v>
      </c>
      <c r="G1857">
        <v>0</v>
      </c>
      <c r="H1857">
        <v>368</v>
      </c>
      <c r="I1857">
        <v>0</v>
      </c>
      <c r="J1857">
        <v>73</v>
      </c>
      <c r="K1857">
        <v>4</v>
      </c>
      <c r="L1857">
        <v>0</v>
      </c>
      <c r="M1857">
        <v>0</v>
      </c>
      <c r="N1857">
        <v>21</v>
      </c>
      <c r="O1857">
        <v>63</v>
      </c>
      <c r="P1857">
        <v>369</v>
      </c>
      <c r="Q1857">
        <v>90</v>
      </c>
      <c r="R1857">
        <v>194</v>
      </c>
      <c r="S1857">
        <v>376</v>
      </c>
      <c r="T1857">
        <v>43</v>
      </c>
      <c r="U1857">
        <v>13</v>
      </c>
      <c r="V1857">
        <v>48</v>
      </c>
      <c r="W1857">
        <v>46</v>
      </c>
      <c r="X1857">
        <v>47</v>
      </c>
      <c r="Y1857">
        <v>376</v>
      </c>
      <c r="Z1857">
        <v>49</v>
      </c>
      <c r="AA1857" t="s">
        <v>904</v>
      </c>
      <c r="AB1857" t="s">
        <v>803</v>
      </c>
      <c r="AC1857" t="s">
        <v>1451</v>
      </c>
      <c r="AD1857" t="s">
        <v>1452</v>
      </c>
    </row>
    <row r="1858" spans="1:30" x14ac:dyDescent="0.25">
      <c r="A1858" t="s">
        <v>1435</v>
      </c>
      <c r="B1858">
        <v>45200</v>
      </c>
      <c r="C1858">
        <v>45209</v>
      </c>
      <c r="D1858" t="s">
        <v>973</v>
      </c>
      <c r="E1858">
        <v>4775</v>
      </c>
      <c r="F1858">
        <v>232</v>
      </c>
      <c r="G1858">
        <v>0</v>
      </c>
      <c r="H1858">
        <v>94</v>
      </c>
      <c r="I1858">
        <v>0</v>
      </c>
      <c r="J1858">
        <v>41</v>
      </c>
      <c r="K1858">
        <v>1</v>
      </c>
      <c r="L1858">
        <v>1</v>
      </c>
      <c r="M1858">
        <v>0</v>
      </c>
      <c r="N1858">
        <v>1</v>
      </c>
      <c r="O1858">
        <v>28</v>
      </c>
      <c r="P1858">
        <v>93</v>
      </c>
      <c r="Q1858">
        <v>42</v>
      </c>
      <c r="R1858">
        <v>54</v>
      </c>
      <c r="S1858">
        <v>95</v>
      </c>
      <c r="T1858">
        <v>5</v>
      </c>
      <c r="U1858">
        <v>4</v>
      </c>
      <c r="V1858">
        <v>5</v>
      </c>
      <c r="W1858">
        <v>4</v>
      </c>
      <c r="X1858">
        <v>5</v>
      </c>
      <c r="Y1858">
        <v>96</v>
      </c>
      <c r="Z1858">
        <v>5</v>
      </c>
      <c r="AA1858" t="s">
        <v>974</v>
      </c>
      <c r="AB1858" t="s">
        <v>803</v>
      </c>
      <c r="AC1858" t="s">
        <v>942</v>
      </c>
      <c r="AD1858" t="s">
        <v>943</v>
      </c>
    </row>
    <row r="1859" spans="1:30" x14ac:dyDescent="0.25">
      <c r="A1859" t="s">
        <v>1435</v>
      </c>
      <c r="B1859">
        <v>45200</v>
      </c>
      <c r="C1859">
        <v>45209</v>
      </c>
      <c r="D1859" t="s">
        <v>959</v>
      </c>
      <c r="E1859">
        <v>7860</v>
      </c>
      <c r="F1859">
        <v>334</v>
      </c>
      <c r="G1859">
        <v>0</v>
      </c>
      <c r="H1859">
        <v>142</v>
      </c>
      <c r="I1859">
        <v>0</v>
      </c>
      <c r="J1859">
        <v>66</v>
      </c>
      <c r="K1859">
        <v>1</v>
      </c>
      <c r="L1859">
        <v>2</v>
      </c>
      <c r="M1859">
        <v>0</v>
      </c>
      <c r="N1859">
        <v>15</v>
      </c>
      <c r="O1859">
        <v>68</v>
      </c>
      <c r="P1859">
        <v>140</v>
      </c>
      <c r="Q1859">
        <v>33</v>
      </c>
      <c r="R1859">
        <v>60</v>
      </c>
      <c r="S1859">
        <v>143</v>
      </c>
      <c r="T1859">
        <v>18</v>
      </c>
      <c r="U1859">
        <v>9</v>
      </c>
      <c r="V1859">
        <v>20</v>
      </c>
      <c r="W1859">
        <v>19</v>
      </c>
      <c r="X1859">
        <v>18</v>
      </c>
      <c r="Y1859">
        <v>148</v>
      </c>
      <c r="Z1859">
        <v>20</v>
      </c>
      <c r="AA1859" t="s">
        <v>960</v>
      </c>
      <c r="AB1859" t="s">
        <v>803</v>
      </c>
      <c r="AC1859" t="s">
        <v>942</v>
      </c>
      <c r="AD1859" t="s">
        <v>943</v>
      </c>
    </row>
    <row r="1860" spans="1:30" x14ac:dyDescent="0.25">
      <c r="A1860" t="s">
        <v>1435</v>
      </c>
      <c r="B1860">
        <v>45200</v>
      </c>
      <c r="C1860">
        <v>45209</v>
      </c>
      <c r="D1860" t="s">
        <v>157</v>
      </c>
      <c r="E1860">
        <v>5812</v>
      </c>
      <c r="F1860">
        <v>148</v>
      </c>
      <c r="G1860">
        <v>1</v>
      </c>
      <c r="H1860">
        <v>35</v>
      </c>
      <c r="I1860">
        <v>0</v>
      </c>
      <c r="J1860">
        <v>58</v>
      </c>
      <c r="K1860">
        <v>1</v>
      </c>
      <c r="L1860">
        <v>0</v>
      </c>
      <c r="M1860">
        <v>0</v>
      </c>
      <c r="N1860">
        <v>3</v>
      </c>
      <c r="O1860">
        <v>9</v>
      </c>
      <c r="P1860">
        <v>39</v>
      </c>
      <c r="Q1860">
        <v>7</v>
      </c>
      <c r="R1860">
        <v>12</v>
      </c>
      <c r="S1860">
        <v>38</v>
      </c>
      <c r="T1860">
        <v>3</v>
      </c>
      <c r="U1860">
        <v>5</v>
      </c>
      <c r="V1860">
        <v>20</v>
      </c>
      <c r="W1860">
        <v>19</v>
      </c>
      <c r="X1860">
        <v>19</v>
      </c>
      <c r="Y1860">
        <v>39</v>
      </c>
      <c r="Z1860">
        <v>21</v>
      </c>
      <c r="AA1860" t="s">
        <v>158</v>
      </c>
      <c r="AB1860" t="s">
        <v>16</v>
      </c>
      <c r="AC1860" t="s">
        <v>127</v>
      </c>
      <c r="AD1860" t="s">
        <v>128</v>
      </c>
    </row>
    <row r="1861" spans="1:30" x14ac:dyDescent="0.25">
      <c r="A1861" t="s">
        <v>1435</v>
      </c>
      <c r="B1861">
        <v>45200</v>
      </c>
      <c r="C1861">
        <v>45209</v>
      </c>
      <c r="D1861" t="s">
        <v>826</v>
      </c>
      <c r="E1861">
        <v>6217</v>
      </c>
      <c r="F1861">
        <v>213</v>
      </c>
      <c r="G1861">
        <v>120</v>
      </c>
      <c r="H1861">
        <v>140</v>
      </c>
      <c r="I1861">
        <v>0</v>
      </c>
      <c r="J1861">
        <v>17</v>
      </c>
      <c r="K1861">
        <v>0</v>
      </c>
      <c r="L1861">
        <v>0</v>
      </c>
      <c r="M1861">
        <v>5</v>
      </c>
      <c r="N1861">
        <v>3</v>
      </c>
      <c r="O1861">
        <v>122</v>
      </c>
      <c r="P1861">
        <v>141</v>
      </c>
      <c r="Q1861">
        <v>60</v>
      </c>
      <c r="R1861">
        <v>107</v>
      </c>
      <c r="S1861">
        <v>203</v>
      </c>
      <c r="T1861">
        <v>1</v>
      </c>
      <c r="U1861">
        <v>4</v>
      </c>
      <c r="V1861">
        <v>10</v>
      </c>
      <c r="W1861">
        <v>10</v>
      </c>
      <c r="X1861">
        <v>10</v>
      </c>
      <c r="Y1861">
        <v>208</v>
      </c>
      <c r="Z1861">
        <v>10</v>
      </c>
      <c r="AA1861" t="s">
        <v>827</v>
      </c>
      <c r="AB1861" t="s">
        <v>803</v>
      </c>
      <c r="AC1861" t="s">
        <v>805</v>
      </c>
      <c r="AD1861" t="s">
        <v>806</v>
      </c>
    </row>
    <row r="1862" spans="1:30" x14ac:dyDescent="0.25">
      <c r="A1862" t="s">
        <v>1435</v>
      </c>
      <c r="B1862">
        <v>45200</v>
      </c>
      <c r="C1862">
        <v>45209</v>
      </c>
      <c r="D1862" t="s">
        <v>887</v>
      </c>
      <c r="E1862">
        <v>6686</v>
      </c>
      <c r="F1862">
        <v>289</v>
      </c>
      <c r="G1862">
        <v>63</v>
      </c>
      <c r="H1862">
        <v>123</v>
      </c>
      <c r="I1862">
        <v>28</v>
      </c>
      <c r="J1862">
        <v>83</v>
      </c>
      <c r="K1862">
        <v>22</v>
      </c>
      <c r="L1862">
        <v>6</v>
      </c>
      <c r="M1862">
        <v>29</v>
      </c>
      <c r="N1862">
        <v>44</v>
      </c>
      <c r="O1862">
        <v>115</v>
      </c>
      <c r="P1862">
        <v>168</v>
      </c>
      <c r="Q1862">
        <v>43</v>
      </c>
      <c r="R1862">
        <v>68</v>
      </c>
      <c r="S1862">
        <v>171</v>
      </c>
      <c r="T1862">
        <v>48</v>
      </c>
      <c r="U1862">
        <v>33</v>
      </c>
      <c r="V1862">
        <v>50</v>
      </c>
      <c r="W1862">
        <v>40</v>
      </c>
      <c r="X1862">
        <v>47</v>
      </c>
      <c r="Y1862">
        <v>171</v>
      </c>
      <c r="Z1862">
        <v>50</v>
      </c>
      <c r="AA1862" t="s">
        <v>888</v>
      </c>
      <c r="AB1862" t="s">
        <v>803</v>
      </c>
      <c r="AC1862" t="s">
        <v>849</v>
      </c>
      <c r="AD1862" t="s">
        <v>850</v>
      </c>
    </row>
    <row r="1863" spans="1:30" x14ac:dyDescent="0.25">
      <c r="A1863" t="s">
        <v>1435</v>
      </c>
      <c r="B1863">
        <v>45200</v>
      </c>
      <c r="C1863">
        <v>45209</v>
      </c>
      <c r="D1863" t="s">
        <v>876</v>
      </c>
      <c r="E1863">
        <v>16284</v>
      </c>
      <c r="F1863">
        <v>572</v>
      </c>
      <c r="G1863">
        <v>0</v>
      </c>
      <c r="H1863">
        <v>214</v>
      </c>
      <c r="I1863">
        <v>1</v>
      </c>
      <c r="J1863">
        <v>124</v>
      </c>
      <c r="K1863">
        <v>2</v>
      </c>
      <c r="L1863">
        <v>0</v>
      </c>
      <c r="M1863">
        <v>0</v>
      </c>
      <c r="N1863">
        <v>1</v>
      </c>
      <c r="O1863">
        <v>88</v>
      </c>
      <c r="P1863">
        <v>233</v>
      </c>
      <c r="Q1863">
        <v>84</v>
      </c>
      <c r="R1863">
        <v>97</v>
      </c>
      <c r="S1863">
        <v>235</v>
      </c>
      <c r="T1863">
        <v>43</v>
      </c>
      <c r="U1863">
        <v>31</v>
      </c>
      <c r="V1863">
        <v>51</v>
      </c>
      <c r="W1863">
        <v>46</v>
      </c>
      <c r="X1863">
        <v>53</v>
      </c>
      <c r="Y1863">
        <v>235</v>
      </c>
      <c r="Z1863">
        <v>53</v>
      </c>
      <c r="AA1863" t="s">
        <v>877</v>
      </c>
      <c r="AB1863" t="s">
        <v>803</v>
      </c>
      <c r="AC1863" t="s">
        <v>1451</v>
      </c>
      <c r="AD1863" t="s">
        <v>1452</v>
      </c>
    </row>
    <row r="1864" spans="1:30" x14ac:dyDescent="0.25">
      <c r="A1864" t="s">
        <v>1435</v>
      </c>
      <c r="B1864">
        <v>45200</v>
      </c>
      <c r="C1864">
        <v>45209</v>
      </c>
      <c r="D1864" t="s">
        <v>462</v>
      </c>
      <c r="E1864">
        <v>3322</v>
      </c>
      <c r="F1864">
        <v>101</v>
      </c>
      <c r="G1864">
        <v>0</v>
      </c>
      <c r="H1864">
        <v>43</v>
      </c>
      <c r="I1864">
        <v>1</v>
      </c>
      <c r="J1864">
        <v>77</v>
      </c>
      <c r="K1864">
        <v>1</v>
      </c>
      <c r="L1864">
        <v>1</v>
      </c>
      <c r="M1864">
        <v>0</v>
      </c>
      <c r="N1864">
        <v>39</v>
      </c>
      <c r="O1864">
        <v>6</v>
      </c>
      <c r="P1864">
        <v>43</v>
      </c>
      <c r="Q1864">
        <v>19</v>
      </c>
      <c r="R1864">
        <v>17</v>
      </c>
      <c r="S1864">
        <v>43</v>
      </c>
      <c r="T1864">
        <v>47</v>
      </c>
      <c r="U1864">
        <v>24</v>
      </c>
      <c r="V1864">
        <v>47</v>
      </c>
      <c r="W1864">
        <v>45</v>
      </c>
      <c r="X1864">
        <v>46</v>
      </c>
      <c r="Y1864">
        <v>43</v>
      </c>
      <c r="Z1864">
        <v>47</v>
      </c>
      <c r="AA1864" t="s">
        <v>463</v>
      </c>
      <c r="AB1864" t="s">
        <v>387</v>
      </c>
      <c r="AC1864" t="s">
        <v>448</v>
      </c>
      <c r="AD1864" t="s">
        <v>449</v>
      </c>
    </row>
    <row r="1865" spans="1:30" x14ac:dyDescent="0.25">
      <c r="A1865" t="s">
        <v>1435</v>
      </c>
      <c r="B1865">
        <v>45200</v>
      </c>
      <c r="C1865">
        <v>45209</v>
      </c>
      <c r="D1865" t="s">
        <v>560</v>
      </c>
      <c r="E1865">
        <v>5496</v>
      </c>
      <c r="F1865">
        <v>243</v>
      </c>
      <c r="G1865">
        <v>15</v>
      </c>
      <c r="H1865">
        <v>192</v>
      </c>
      <c r="I1865">
        <v>0</v>
      </c>
      <c r="J1865">
        <v>88</v>
      </c>
      <c r="K1865">
        <v>30</v>
      </c>
      <c r="L1865">
        <v>16</v>
      </c>
      <c r="M1865">
        <v>26</v>
      </c>
      <c r="N1865">
        <v>49</v>
      </c>
      <c r="O1865">
        <v>30</v>
      </c>
      <c r="P1865">
        <v>192</v>
      </c>
      <c r="Q1865">
        <v>90</v>
      </c>
      <c r="R1865">
        <v>83</v>
      </c>
      <c r="S1865">
        <v>193</v>
      </c>
      <c r="T1865">
        <v>52</v>
      </c>
      <c r="U1865">
        <v>59</v>
      </c>
      <c r="V1865">
        <v>63</v>
      </c>
      <c r="W1865">
        <v>64</v>
      </c>
      <c r="X1865">
        <v>58</v>
      </c>
      <c r="Y1865">
        <v>193</v>
      </c>
      <c r="Z1865">
        <v>64</v>
      </c>
      <c r="AA1865" t="s">
        <v>561</v>
      </c>
      <c r="AB1865" t="s">
        <v>387</v>
      </c>
      <c r="AC1865" t="s">
        <v>508</v>
      </c>
      <c r="AD1865" t="s">
        <v>509</v>
      </c>
    </row>
    <row r="1866" spans="1:30" x14ac:dyDescent="0.25">
      <c r="A1866" t="s">
        <v>1435</v>
      </c>
      <c r="B1866">
        <v>45200</v>
      </c>
      <c r="C1866">
        <v>45209</v>
      </c>
      <c r="D1866" t="s">
        <v>425</v>
      </c>
      <c r="E1866">
        <v>3712</v>
      </c>
      <c r="F1866">
        <v>153</v>
      </c>
      <c r="G1866">
        <v>9</v>
      </c>
      <c r="H1866">
        <v>59</v>
      </c>
      <c r="I1866">
        <v>3</v>
      </c>
      <c r="J1866">
        <v>57</v>
      </c>
      <c r="K1866">
        <v>1</v>
      </c>
      <c r="L1866">
        <v>3</v>
      </c>
      <c r="M1866">
        <v>0</v>
      </c>
      <c r="N1866">
        <v>4</v>
      </c>
      <c r="O1866">
        <v>32</v>
      </c>
      <c r="P1866">
        <v>58</v>
      </c>
      <c r="Q1866">
        <v>11</v>
      </c>
      <c r="R1866">
        <v>32</v>
      </c>
      <c r="S1866">
        <v>58</v>
      </c>
      <c r="T1866">
        <v>7</v>
      </c>
      <c r="U1866">
        <v>0</v>
      </c>
      <c r="V1866">
        <v>13</v>
      </c>
      <c r="W1866">
        <v>13</v>
      </c>
      <c r="X1866">
        <v>13</v>
      </c>
      <c r="Y1866">
        <v>60</v>
      </c>
      <c r="Z1866">
        <v>13</v>
      </c>
      <c r="AA1866" t="s">
        <v>426</v>
      </c>
      <c r="AB1866" t="s">
        <v>387</v>
      </c>
      <c r="AC1866" t="s">
        <v>508</v>
      </c>
      <c r="AD1866" t="s">
        <v>509</v>
      </c>
    </row>
    <row r="1867" spans="1:30" x14ac:dyDescent="0.25">
      <c r="A1867" t="s">
        <v>1435</v>
      </c>
      <c r="B1867">
        <v>45200</v>
      </c>
      <c r="C1867">
        <v>45209</v>
      </c>
      <c r="D1867" t="s">
        <v>152</v>
      </c>
      <c r="E1867">
        <v>4176</v>
      </c>
      <c r="F1867">
        <v>99</v>
      </c>
      <c r="G1867">
        <v>0</v>
      </c>
      <c r="H1867">
        <v>83</v>
      </c>
      <c r="I1867">
        <v>0</v>
      </c>
      <c r="J1867">
        <v>29</v>
      </c>
      <c r="K1867">
        <v>3</v>
      </c>
      <c r="L1867">
        <v>2</v>
      </c>
      <c r="M1867">
        <v>0</v>
      </c>
      <c r="N1867">
        <v>21</v>
      </c>
      <c r="O1867">
        <v>23</v>
      </c>
      <c r="P1867">
        <v>84</v>
      </c>
      <c r="Q1867">
        <v>14</v>
      </c>
      <c r="R1867">
        <v>43</v>
      </c>
      <c r="S1867">
        <v>84</v>
      </c>
      <c r="T1867">
        <v>23</v>
      </c>
      <c r="U1867">
        <v>9</v>
      </c>
      <c r="V1867">
        <v>23</v>
      </c>
      <c r="W1867">
        <v>19</v>
      </c>
      <c r="X1867">
        <v>23</v>
      </c>
      <c r="Y1867">
        <v>84</v>
      </c>
      <c r="Z1867">
        <v>23</v>
      </c>
      <c r="AA1867" t="s">
        <v>153</v>
      </c>
      <c r="AB1867" t="s">
        <v>16</v>
      </c>
      <c r="AC1867" t="s">
        <v>127</v>
      </c>
      <c r="AD1867" t="s">
        <v>128</v>
      </c>
    </row>
    <row r="1868" spans="1:30" x14ac:dyDescent="0.25">
      <c r="A1868" t="s">
        <v>1435</v>
      </c>
      <c r="B1868">
        <v>45200</v>
      </c>
      <c r="C1868">
        <v>45209</v>
      </c>
      <c r="D1868" t="s">
        <v>395</v>
      </c>
      <c r="E1868">
        <v>4128</v>
      </c>
      <c r="F1868">
        <v>107</v>
      </c>
      <c r="G1868">
        <v>22</v>
      </c>
      <c r="H1868">
        <v>30</v>
      </c>
      <c r="I1868">
        <v>0</v>
      </c>
      <c r="J1868">
        <v>48</v>
      </c>
      <c r="K1868">
        <v>0</v>
      </c>
      <c r="L1868">
        <v>7</v>
      </c>
      <c r="M1868">
        <v>4</v>
      </c>
      <c r="N1868">
        <v>7</v>
      </c>
      <c r="O1868">
        <v>27</v>
      </c>
      <c r="P1868">
        <v>30</v>
      </c>
      <c r="Q1868">
        <v>7</v>
      </c>
      <c r="R1868">
        <v>11</v>
      </c>
      <c r="S1868">
        <v>30</v>
      </c>
      <c r="T1868">
        <v>7</v>
      </c>
      <c r="U1868">
        <v>0</v>
      </c>
      <c r="V1868">
        <v>7</v>
      </c>
      <c r="W1868">
        <v>5</v>
      </c>
      <c r="X1868">
        <v>7</v>
      </c>
      <c r="Y1868">
        <v>30</v>
      </c>
      <c r="Z1868">
        <v>7</v>
      </c>
      <c r="AA1868" t="s">
        <v>396</v>
      </c>
      <c r="AB1868" t="s">
        <v>387</v>
      </c>
      <c r="AC1868" t="s">
        <v>389</v>
      </c>
      <c r="AD1868" t="s">
        <v>390</v>
      </c>
    </row>
    <row r="1869" spans="1:30" x14ac:dyDescent="0.25">
      <c r="A1869" t="s">
        <v>1435</v>
      </c>
      <c r="B1869">
        <v>45200</v>
      </c>
      <c r="C1869">
        <v>45209</v>
      </c>
      <c r="D1869" t="s">
        <v>465</v>
      </c>
      <c r="E1869">
        <v>3985</v>
      </c>
      <c r="F1869">
        <v>188</v>
      </c>
      <c r="G1869">
        <v>19</v>
      </c>
      <c r="H1869">
        <v>59</v>
      </c>
      <c r="I1869">
        <v>0</v>
      </c>
      <c r="J1869">
        <v>58</v>
      </c>
      <c r="K1869">
        <v>0</v>
      </c>
      <c r="L1869">
        <v>0</v>
      </c>
      <c r="M1869">
        <v>6</v>
      </c>
      <c r="N1869">
        <v>11</v>
      </c>
      <c r="O1869">
        <v>44</v>
      </c>
      <c r="P1869">
        <v>59</v>
      </c>
      <c r="Q1869">
        <v>8</v>
      </c>
      <c r="R1869">
        <v>31</v>
      </c>
      <c r="S1869">
        <v>59</v>
      </c>
      <c r="T1869">
        <v>22</v>
      </c>
      <c r="U1869">
        <v>5</v>
      </c>
      <c r="V1869">
        <v>23</v>
      </c>
      <c r="W1869">
        <v>22</v>
      </c>
      <c r="X1869">
        <v>22</v>
      </c>
      <c r="Y1869">
        <v>59</v>
      </c>
      <c r="Z1869">
        <v>23</v>
      </c>
      <c r="AA1869" t="s">
        <v>1474</v>
      </c>
      <c r="AB1869" t="s">
        <v>387</v>
      </c>
      <c r="AC1869" t="s">
        <v>448</v>
      </c>
      <c r="AD1869" t="s">
        <v>449</v>
      </c>
    </row>
    <row r="1870" spans="1:30" x14ac:dyDescent="0.25">
      <c r="A1870" t="s">
        <v>1435</v>
      </c>
      <c r="B1870">
        <v>45200</v>
      </c>
      <c r="C1870">
        <v>45209</v>
      </c>
      <c r="D1870" t="s">
        <v>178</v>
      </c>
      <c r="E1870">
        <v>7400</v>
      </c>
      <c r="F1870">
        <v>327</v>
      </c>
      <c r="G1870">
        <v>24</v>
      </c>
      <c r="H1870">
        <v>165</v>
      </c>
      <c r="I1870">
        <v>1</v>
      </c>
      <c r="J1870">
        <v>111</v>
      </c>
      <c r="K1870">
        <v>2</v>
      </c>
      <c r="L1870">
        <v>0</v>
      </c>
      <c r="M1870">
        <v>5</v>
      </c>
      <c r="N1870">
        <v>17</v>
      </c>
      <c r="O1870">
        <v>79</v>
      </c>
      <c r="P1870">
        <v>164</v>
      </c>
      <c r="Q1870">
        <v>40</v>
      </c>
      <c r="R1870">
        <v>136</v>
      </c>
      <c r="S1870">
        <v>167</v>
      </c>
      <c r="T1870">
        <v>45</v>
      </c>
      <c r="U1870">
        <v>20</v>
      </c>
      <c r="V1870">
        <v>45</v>
      </c>
      <c r="W1870">
        <v>44</v>
      </c>
      <c r="X1870">
        <v>44</v>
      </c>
      <c r="Y1870">
        <v>169</v>
      </c>
      <c r="Z1870">
        <v>47</v>
      </c>
      <c r="AA1870" t="s">
        <v>179</v>
      </c>
      <c r="AB1870" t="s">
        <v>16</v>
      </c>
      <c r="AC1870" t="s">
        <v>168</v>
      </c>
      <c r="AD1870" t="s">
        <v>1473</v>
      </c>
    </row>
    <row r="1871" spans="1:30" x14ac:dyDescent="0.25">
      <c r="A1871" t="s">
        <v>1435</v>
      </c>
      <c r="B1871">
        <v>45200</v>
      </c>
      <c r="C1871">
        <v>45209</v>
      </c>
      <c r="D1871" t="s">
        <v>893</v>
      </c>
      <c r="E1871">
        <v>13725</v>
      </c>
      <c r="F1871">
        <v>625</v>
      </c>
      <c r="G1871">
        <v>9</v>
      </c>
      <c r="H1871">
        <v>312</v>
      </c>
      <c r="I1871">
        <v>3</v>
      </c>
      <c r="J1871">
        <v>138</v>
      </c>
      <c r="K1871">
        <v>3</v>
      </c>
      <c r="L1871">
        <v>0</v>
      </c>
      <c r="M1871">
        <v>1</v>
      </c>
      <c r="N1871">
        <v>30</v>
      </c>
      <c r="O1871">
        <v>270</v>
      </c>
      <c r="P1871">
        <v>354</v>
      </c>
      <c r="Q1871">
        <v>173</v>
      </c>
      <c r="R1871">
        <v>206</v>
      </c>
      <c r="S1871">
        <v>358</v>
      </c>
      <c r="T1871">
        <v>60</v>
      </c>
      <c r="U1871">
        <v>47</v>
      </c>
      <c r="V1871">
        <v>70</v>
      </c>
      <c r="W1871">
        <v>66</v>
      </c>
      <c r="X1871">
        <v>70</v>
      </c>
      <c r="Y1871">
        <v>360</v>
      </c>
      <c r="Z1871">
        <v>70</v>
      </c>
      <c r="AA1871" t="s">
        <v>894</v>
      </c>
      <c r="AB1871" t="s">
        <v>803</v>
      </c>
      <c r="AC1871" t="s">
        <v>849</v>
      </c>
      <c r="AD1871" t="s">
        <v>850</v>
      </c>
    </row>
    <row r="1872" spans="1:30" x14ac:dyDescent="0.25">
      <c r="A1872" t="s">
        <v>1435</v>
      </c>
      <c r="B1872">
        <v>45200</v>
      </c>
      <c r="C1872">
        <v>45209</v>
      </c>
      <c r="D1872" t="s">
        <v>836</v>
      </c>
      <c r="E1872">
        <v>11906</v>
      </c>
      <c r="F1872">
        <v>365</v>
      </c>
      <c r="G1872">
        <v>0</v>
      </c>
      <c r="H1872">
        <v>97</v>
      </c>
      <c r="I1872">
        <v>0</v>
      </c>
      <c r="J1872">
        <v>41</v>
      </c>
      <c r="K1872">
        <v>0</v>
      </c>
      <c r="L1872">
        <v>0</v>
      </c>
      <c r="M1872">
        <v>0</v>
      </c>
      <c r="N1872">
        <v>1</v>
      </c>
      <c r="O1872">
        <v>72</v>
      </c>
      <c r="P1872">
        <v>97</v>
      </c>
      <c r="Q1872">
        <v>21</v>
      </c>
      <c r="R1872">
        <v>49</v>
      </c>
      <c r="S1872">
        <v>98</v>
      </c>
      <c r="T1872">
        <v>2</v>
      </c>
      <c r="U1872">
        <v>1</v>
      </c>
      <c r="V1872">
        <v>2</v>
      </c>
      <c r="W1872">
        <v>2</v>
      </c>
      <c r="X1872">
        <v>2</v>
      </c>
      <c r="Y1872">
        <v>98</v>
      </c>
      <c r="Z1872">
        <v>2</v>
      </c>
      <c r="AA1872" t="s">
        <v>837</v>
      </c>
      <c r="AB1872" t="s">
        <v>803</v>
      </c>
      <c r="AC1872" t="s">
        <v>805</v>
      </c>
      <c r="AD1872" t="s">
        <v>806</v>
      </c>
    </row>
    <row r="1873" spans="1:30" x14ac:dyDescent="0.25">
      <c r="A1873" t="s">
        <v>1435</v>
      </c>
      <c r="B1873">
        <v>45200</v>
      </c>
      <c r="C1873">
        <v>45209</v>
      </c>
      <c r="D1873" t="s">
        <v>895</v>
      </c>
      <c r="E1873">
        <v>7629</v>
      </c>
      <c r="F1873">
        <v>326</v>
      </c>
      <c r="G1873">
        <v>0</v>
      </c>
      <c r="H1873">
        <v>91</v>
      </c>
      <c r="I1873">
        <v>0</v>
      </c>
      <c r="J1873">
        <v>39</v>
      </c>
      <c r="K1873">
        <v>0</v>
      </c>
      <c r="L1873">
        <v>0</v>
      </c>
      <c r="M1873">
        <v>0</v>
      </c>
      <c r="N1873">
        <v>0</v>
      </c>
      <c r="O1873">
        <v>67</v>
      </c>
      <c r="P1873">
        <v>97</v>
      </c>
      <c r="Q1873">
        <v>23</v>
      </c>
      <c r="R1873">
        <v>57</v>
      </c>
      <c r="S1873">
        <v>98</v>
      </c>
      <c r="T1873">
        <v>9</v>
      </c>
      <c r="U1873">
        <v>4</v>
      </c>
      <c r="V1873">
        <v>9</v>
      </c>
      <c r="W1873">
        <v>7</v>
      </c>
      <c r="X1873">
        <v>10</v>
      </c>
      <c r="Y1873">
        <v>99</v>
      </c>
      <c r="Z1873">
        <v>10</v>
      </c>
      <c r="AA1873" t="s">
        <v>896</v>
      </c>
      <c r="AB1873" t="s">
        <v>803</v>
      </c>
      <c r="AC1873" t="s">
        <v>897</v>
      </c>
      <c r="AD1873" t="s">
        <v>898</v>
      </c>
    </row>
    <row r="1874" spans="1:30" x14ac:dyDescent="0.25">
      <c r="A1874" t="s">
        <v>1435</v>
      </c>
      <c r="B1874">
        <v>45200</v>
      </c>
      <c r="C1874">
        <v>45209</v>
      </c>
      <c r="D1874" t="s">
        <v>60</v>
      </c>
      <c r="E1874">
        <v>4996</v>
      </c>
      <c r="F1874">
        <v>209</v>
      </c>
      <c r="G1874">
        <v>3</v>
      </c>
      <c r="H1874">
        <v>68</v>
      </c>
      <c r="I1874">
        <v>0</v>
      </c>
      <c r="J1874">
        <v>118</v>
      </c>
      <c r="K1874">
        <v>1</v>
      </c>
      <c r="L1874">
        <v>22</v>
      </c>
      <c r="M1874">
        <v>10</v>
      </c>
      <c r="N1874">
        <v>33</v>
      </c>
      <c r="O1874">
        <v>44</v>
      </c>
      <c r="P1874">
        <v>68</v>
      </c>
      <c r="Q1874">
        <v>15</v>
      </c>
      <c r="R1874">
        <v>53</v>
      </c>
      <c r="S1874">
        <v>69</v>
      </c>
      <c r="T1874">
        <v>58</v>
      </c>
      <c r="U1874">
        <v>11</v>
      </c>
      <c r="V1874">
        <v>61</v>
      </c>
      <c r="W1874">
        <v>59</v>
      </c>
      <c r="X1874">
        <v>61</v>
      </c>
      <c r="Y1874">
        <v>69</v>
      </c>
      <c r="Z1874">
        <v>62</v>
      </c>
      <c r="AA1874" t="s">
        <v>61</v>
      </c>
      <c r="AB1874" t="s">
        <v>16</v>
      </c>
      <c r="AC1874" t="s">
        <v>41</v>
      </c>
      <c r="AD1874" t="s">
        <v>42</v>
      </c>
    </row>
    <row r="1875" spans="1:30" x14ac:dyDescent="0.25">
      <c r="A1875" t="s">
        <v>1435</v>
      </c>
      <c r="B1875">
        <v>45200</v>
      </c>
      <c r="C1875">
        <v>45209</v>
      </c>
      <c r="D1875" t="s">
        <v>62</v>
      </c>
      <c r="E1875">
        <v>5731</v>
      </c>
      <c r="F1875">
        <v>164</v>
      </c>
      <c r="G1875">
        <v>0</v>
      </c>
      <c r="H1875">
        <v>33</v>
      </c>
      <c r="I1875">
        <v>0</v>
      </c>
      <c r="J1875">
        <v>68</v>
      </c>
      <c r="K1875">
        <v>2</v>
      </c>
      <c r="L1875">
        <v>0</v>
      </c>
      <c r="M1875">
        <v>0</v>
      </c>
      <c r="N1875">
        <v>16</v>
      </c>
      <c r="O1875">
        <v>12</v>
      </c>
      <c r="P1875">
        <v>32</v>
      </c>
      <c r="Q1875">
        <v>8</v>
      </c>
      <c r="R1875">
        <v>12</v>
      </c>
      <c r="S1875">
        <v>33</v>
      </c>
      <c r="T1875">
        <v>16</v>
      </c>
      <c r="U1875">
        <v>7</v>
      </c>
      <c r="V1875">
        <v>17</v>
      </c>
      <c r="W1875">
        <v>16</v>
      </c>
      <c r="X1875">
        <v>14</v>
      </c>
      <c r="Y1875">
        <v>33</v>
      </c>
      <c r="Z1875">
        <v>17</v>
      </c>
      <c r="AA1875" t="s">
        <v>63</v>
      </c>
      <c r="AB1875" t="s">
        <v>16</v>
      </c>
      <c r="AC1875" t="s">
        <v>41</v>
      </c>
      <c r="AD1875" t="s">
        <v>42</v>
      </c>
    </row>
    <row r="1876" spans="1:30" x14ac:dyDescent="0.25">
      <c r="A1876" t="s">
        <v>1435</v>
      </c>
      <c r="B1876">
        <v>45200</v>
      </c>
      <c r="C1876">
        <v>45209</v>
      </c>
      <c r="D1876" t="s">
        <v>447</v>
      </c>
      <c r="E1876">
        <v>4312</v>
      </c>
      <c r="F1876">
        <v>123</v>
      </c>
      <c r="G1876">
        <v>25</v>
      </c>
      <c r="H1876">
        <v>44</v>
      </c>
      <c r="I1876">
        <v>0</v>
      </c>
      <c r="J1876">
        <v>15</v>
      </c>
      <c r="K1876">
        <v>1</v>
      </c>
      <c r="L1876">
        <v>0</v>
      </c>
      <c r="M1876">
        <v>1</v>
      </c>
      <c r="N1876">
        <v>2</v>
      </c>
      <c r="O1876">
        <v>38</v>
      </c>
      <c r="P1876">
        <v>46</v>
      </c>
      <c r="Q1876">
        <v>7</v>
      </c>
      <c r="R1876">
        <v>21</v>
      </c>
      <c r="S1876">
        <v>46</v>
      </c>
      <c r="T1876">
        <v>1</v>
      </c>
      <c r="U1876">
        <v>2</v>
      </c>
      <c r="V1876">
        <v>2</v>
      </c>
      <c r="W1876">
        <v>2</v>
      </c>
      <c r="X1876">
        <v>2</v>
      </c>
      <c r="Y1876">
        <v>46</v>
      </c>
      <c r="Z1876">
        <v>2</v>
      </c>
      <c r="AA1876" t="s">
        <v>1529</v>
      </c>
      <c r="AB1876" t="s">
        <v>387</v>
      </c>
      <c r="AC1876" t="s">
        <v>448</v>
      </c>
      <c r="AD1876" t="s">
        <v>449</v>
      </c>
    </row>
    <row r="1877" spans="1:30" x14ac:dyDescent="0.25">
      <c r="A1877" t="s">
        <v>1435</v>
      </c>
      <c r="B1877">
        <v>45200</v>
      </c>
      <c r="C1877">
        <v>45209</v>
      </c>
      <c r="D1877" t="s">
        <v>953</v>
      </c>
      <c r="E1877">
        <v>4640</v>
      </c>
      <c r="F1877">
        <v>236</v>
      </c>
      <c r="G1877">
        <v>1</v>
      </c>
      <c r="H1877">
        <v>151</v>
      </c>
      <c r="I1877">
        <v>2</v>
      </c>
      <c r="J1877">
        <v>48</v>
      </c>
      <c r="K1877">
        <v>2</v>
      </c>
      <c r="L1877">
        <v>1</v>
      </c>
      <c r="M1877">
        <v>1</v>
      </c>
      <c r="N1877">
        <v>17</v>
      </c>
      <c r="O1877">
        <v>29</v>
      </c>
      <c r="P1877">
        <v>144</v>
      </c>
      <c r="Q1877">
        <v>59</v>
      </c>
      <c r="R1877">
        <v>73</v>
      </c>
      <c r="S1877">
        <v>155</v>
      </c>
      <c r="T1877">
        <v>30</v>
      </c>
      <c r="U1877">
        <v>20</v>
      </c>
      <c r="V1877">
        <v>31</v>
      </c>
      <c r="W1877">
        <v>31</v>
      </c>
      <c r="X1877">
        <v>31</v>
      </c>
      <c r="Y1877">
        <v>156</v>
      </c>
      <c r="Z1877">
        <v>32</v>
      </c>
      <c r="AA1877" t="s">
        <v>954</v>
      </c>
      <c r="AB1877" t="s">
        <v>803</v>
      </c>
      <c r="AC1877" t="s">
        <v>942</v>
      </c>
      <c r="AD1877" t="s">
        <v>943</v>
      </c>
    </row>
    <row r="1878" spans="1:30" x14ac:dyDescent="0.25">
      <c r="A1878" t="s">
        <v>1435</v>
      </c>
      <c r="B1878">
        <v>45200</v>
      </c>
      <c r="C1878">
        <v>45209</v>
      </c>
      <c r="D1878" t="s">
        <v>919</v>
      </c>
      <c r="E1878">
        <v>8244</v>
      </c>
      <c r="F1878">
        <v>377</v>
      </c>
      <c r="G1878">
        <v>0</v>
      </c>
      <c r="H1878">
        <v>245</v>
      </c>
      <c r="I1878">
        <v>0</v>
      </c>
      <c r="J1878">
        <v>60</v>
      </c>
      <c r="K1878">
        <v>2</v>
      </c>
      <c r="L1878">
        <v>1</v>
      </c>
      <c r="M1878">
        <v>0</v>
      </c>
      <c r="N1878">
        <v>28</v>
      </c>
      <c r="O1878">
        <v>186</v>
      </c>
      <c r="P1878">
        <v>248</v>
      </c>
      <c r="Q1878">
        <v>133</v>
      </c>
      <c r="R1878">
        <v>129</v>
      </c>
      <c r="S1878">
        <v>248</v>
      </c>
      <c r="T1878">
        <v>32</v>
      </c>
      <c r="U1878">
        <v>25</v>
      </c>
      <c r="V1878">
        <v>34</v>
      </c>
      <c r="W1878">
        <v>33</v>
      </c>
      <c r="X1878">
        <v>33</v>
      </c>
      <c r="Y1878">
        <v>249</v>
      </c>
      <c r="Z1878">
        <v>34</v>
      </c>
      <c r="AA1878" t="s">
        <v>920</v>
      </c>
      <c r="AB1878" t="s">
        <v>803</v>
      </c>
      <c r="AC1878" t="s">
        <v>897</v>
      </c>
      <c r="AD1878" t="s">
        <v>898</v>
      </c>
    </row>
    <row r="1879" spans="1:30" x14ac:dyDescent="0.25">
      <c r="A1879" t="s">
        <v>1435</v>
      </c>
      <c r="B1879">
        <v>45200</v>
      </c>
      <c r="C1879">
        <v>45209</v>
      </c>
      <c r="D1879" t="s">
        <v>473</v>
      </c>
      <c r="E1879">
        <v>4789</v>
      </c>
      <c r="F1879">
        <v>208</v>
      </c>
      <c r="G1879">
        <v>7</v>
      </c>
      <c r="H1879">
        <v>117</v>
      </c>
      <c r="I1879">
        <v>0</v>
      </c>
      <c r="J1879">
        <v>58</v>
      </c>
      <c r="K1879">
        <v>1</v>
      </c>
      <c r="L1879">
        <v>1</v>
      </c>
      <c r="M1879">
        <v>0</v>
      </c>
      <c r="N1879">
        <v>7</v>
      </c>
      <c r="O1879">
        <v>103</v>
      </c>
      <c r="P1879">
        <v>119</v>
      </c>
      <c r="Q1879">
        <v>32</v>
      </c>
      <c r="R1879">
        <v>51</v>
      </c>
      <c r="S1879">
        <v>119</v>
      </c>
      <c r="T1879">
        <v>29</v>
      </c>
      <c r="U1879">
        <v>15</v>
      </c>
      <c r="V1879">
        <v>35</v>
      </c>
      <c r="W1879">
        <v>30</v>
      </c>
      <c r="X1879">
        <v>34</v>
      </c>
      <c r="Y1879">
        <v>121</v>
      </c>
      <c r="Z1879">
        <v>35</v>
      </c>
      <c r="AA1879" t="s">
        <v>474</v>
      </c>
      <c r="AB1879" t="s">
        <v>387</v>
      </c>
      <c r="AC1879" t="s">
        <v>448</v>
      </c>
      <c r="AD1879" t="s">
        <v>449</v>
      </c>
    </row>
    <row r="1880" spans="1:30" x14ac:dyDescent="0.25">
      <c r="A1880" t="s">
        <v>1435</v>
      </c>
      <c r="B1880">
        <v>45200</v>
      </c>
      <c r="C1880">
        <v>45209</v>
      </c>
      <c r="D1880" t="s">
        <v>816</v>
      </c>
      <c r="E1880">
        <v>4941</v>
      </c>
      <c r="F1880">
        <v>218</v>
      </c>
      <c r="G1880">
        <v>0</v>
      </c>
      <c r="H1880">
        <v>60</v>
      </c>
      <c r="I1880">
        <v>0</v>
      </c>
      <c r="J1880">
        <v>24</v>
      </c>
      <c r="K1880">
        <v>1</v>
      </c>
      <c r="L1880">
        <v>0</v>
      </c>
      <c r="M1880">
        <v>0</v>
      </c>
      <c r="N1880">
        <v>0</v>
      </c>
      <c r="O1880">
        <v>63</v>
      </c>
      <c r="P1880">
        <v>74</v>
      </c>
      <c r="Q1880">
        <v>43</v>
      </c>
      <c r="R1880">
        <v>83</v>
      </c>
      <c r="S1880">
        <v>182</v>
      </c>
      <c r="T1880">
        <v>3</v>
      </c>
      <c r="U1880">
        <v>3</v>
      </c>
      <c r="V1880">
        <v>7</v>
      </c>
      <c r="W1880">
        <v>6</v>
      </c>
      <c r="X1880">
        <v>6</v>
      </c>
      <c r="Y1880">
        <v>196</v>
      </c>
      <c r="Z1880">
        <v>7</v>
      </c>
      <c r="AA1880" t="s">
        <v>817</v>
      </c>
      <c r="AB1880" t="s">
        <v>803</v>
      </c>
      <c r="AC1880" t="s">
        <v>805</v>
      </c>
      <c r="AD1880" t="s">
        <v>806</v>
      </c>
    </row>
    <row r="1881" spans="1:30" x14ac:dyDescent="0.25">
      <c r="A1881" t="s">
        <v>1435</v>
      </c>
      <c r="B1881">
        <v>45200</v>
      </c>
      <c r="C1881">
        <v>45209</v>
      </c>
      <c r="D1881" t="s">
        <v>842</v>
      </c>
      <c r="E1881">
        <v>3790</v>
      </c>
      <c r="F1881">
        <v>188</v>
      </c>
      <c r="G1881">
        <v>1</v>
      </c>
      <c r="H1881">
        <v>3</v>
      </c>
      <c r="I1881">
        <v>0</v>
      </c>
      <c r="J1881">
        <v>17</v>
      </c>
      <c r="K1881">
        <v>0</v>
      </c>
      <c r="L1881">
        <v>0</v>
      </c>
      <c r="M1881">
        <v>0</v>
      </c>
      <c r="N1881">
        <v>0</v>
      </c>
      <c r="O1881">
        <v>1</v>
      </c>
      <c r="P1881">
        <v>1</v>
      </c>
      <c r="Q1881">
        <v>1</v>
      </c>
      <c r="R1881">
        <v>1</v>
      </c>
      <c r="S1881">
        <v>3</v>
      </c>
      <c r="T1881">
        <v>0</v>
      </c>
      <c r="U1881">
        <v>0</v>
      </c>
      <c r="V1881">
        <v>0</v>
      </c>
      <c r="W1881">
        <v>0</v>
      </c>
      <c r="X1881">
        <v>0</v>
      </c>
      <c r="Y1881">
        <v>3</v>
      </c>
      <c r="Z1881">
        <v>0</v>
      </c>
      <c r="AA1881" t="s">
        <v>843</v>
      </c>
      <c r="AB1881" t="s">
        <v>803</v>
      </c>
      <c r="AC1881" t="s">
        <v>805</v>
      </c>
      <c r="AD1881" t="s">
        <v>806</v>
      </c>
    </row>
    <row r="1882" spans="1:30" x14ac:dyDescent="0.25">
      <c r="A1882" t="s">
        <v>1435</v>
      </c>
      <c r="B1882">
        <v>45200</v>
      </c>
      <c r="C1882">
        <v>45209</v>
      </c>
      <c r="D1882" t="s">
        <v>871</v>
      </c>
      <c r="E1882">
        <v>6696</v>
      </c>
      <c r="F1882">
        <v>237</v>
      </c>
      <c r="G1882">
        <v>11</v>
      </c>
      <c r="H1882">
        <v>126</v>
      </c>
      <c r="I1882">
        <v>2</v>
      </c>
      <c r="J1882">
        <v>62</v>
      </c>
      <c r="K1882">
        <v>7</v>
      </c>
      <c r="L1882">
        <v>15</v>
      </c>
      <c r="M1882">
        <v>12</v>
      </c>
      <c r="N1882">
        <v>37</v>
      </c>
      <c r="O1882">
        <v>118</v>
      </c>
      <c r="P1882">
        <v>127</v>
      </c>
      <c r="Q1882">
        <v>31</v>
      </c>
      <c r="R1882">
        <v>79</v>
      </c>
      <c r="S1882">
        <v>128</v>
      </c>
      <c r="T1882">
        <v>39</v>
      </c>
      <c r="U1882">
        <v>20</v>
      </c>
      <c r="V1882">
        <v>39</v>
      </c>
      <c r="W1882">
        <v>39</v>
      </c>
      <c r="X1882">
        <v>39</v>
      </c>
      <c r="Y1882">
        <v>128</v>
      </c>
      <c r="Z1882">
        <v>39</v>
      </c>
      <c r="AA1882" t="s">
        <v>872</v>
      </c>
      <c r="AB1882" t="s">
        <v>803</v>
      </c>
      <c r="AC1882" t="s">
        <v>849</v>
      </c>
      <c r="AD1882" t="s">
        <v>850</v>
      </c>
    </row>
    <row r="1883" spans="1:30" x14ac:dyDescent="0.25">
      <c r="A1883" t="s">
        <v>1435</v>
      </c>
      <c r="B1883">
        <v>45200</v>
      </c>
      <c r="C1883">
        <v>45209</v>
      </c>
      <c r="D1883" t="s">
        <v>821</v>
      </c>
      <c r="E1883">
        <v>6727</v>
      </c>
      <c r="F1883">
        <v>357</v>
      </c>
      <c r="G1883">
        <v>17</v>
      </c>
      <c r="H1883">
        <v>176</v>
      </c>
      <c r="I1883">
        <v>68</v>
      </c>
      <c r="J1883">
        <v>25</v>
      </c>
      <c r="K1883">
        <v>3</v>
      </c>
      <c r="L1883">
        <v>0</v>
      </c>
      <c r="M1883">
        <v>1</v>
      </c>
      <c r="N1883">
        <v>2</v>
      </c>
      <c r="O1883">
        <v>91</v>
      </c>
      <c r="P1883">
        <v>179</v>
      </c>
      <c r="Q1883">
        <v>39</v>
      </c>
      <c r="R1883">
        <v>96</v>
      </c>
      <c r="S1883">
        <v>178</v>
      </c>
      <c r="T1883">
        <v>9</v>
      </c>
      <c r="U1883">
        <v>3</v>
      </c>
      <c r="V1883">
        <v>10</v>
      </c>
      <c r="W1883">
        <v>8</v>
      </c>
      <c r="X1883">
        <v>9</v>
      </c>
      <c r="Y1883">
        <v>179</v>
      </c>
      <c r="Z1883">
        <v>10</v>
      </c>
      <c r="AA1883" t="s">
        <v>822</v>
      </c>
      <c r="AB1883" t="s">
        <v>803</v>
      </c>
      <c r="AC1883" t="s">
        <v>805</v>
      </c>
      <c r="AD1883" t="s">
        <v>806</v>
      </c>
    </row>
    <row r="1884" spans="1:30" x14ac:dyDescent="0.25">
      <c r="A1884" t="s">
        <v>1435</v>
      </c>
      <c r="B1884">
        <v>45200</v>
      </c>
      <c r="C1884">
        <v>45209</v>
      </c>
      <c r="D1884" t="s">
        <v>34</v>
      </c>
      <c r="E1884">
        <v>21223</v>
      </c>
      <c r="F1884">
        <v>446</v>
      </c>
      <c r="G1884">
        <v>7</v>
      </c>
      <c r="H1884">
        <v>248</v>
      </c>
      <c r="I1884">
        <v>0</v>
      </c>
      <c r="J1884">
        <v>100</v>
      </c>
      <c r="K1884">
        <v>10</v>
      </c>
      <c r="L1884">
        <v>2</v>
      </c>
      <c r="M1884">
        <v>1</v>
      </c>
      <c r="N1884">
        <v>19</v>
      </c>
      <c r="O1884">
        <v>202</v>
      </c>
      <c r="P1884">
        <v>259</v>
      </c>
      <c r="Q1884">
        <v>66</v>
      </c>
      <c r="R1884">
        <v>113</v>
      </c>
      <c r="S1884">
        <v>263</v>
      </c>
      <c r="T1884">
        <v>36</v>
      </c>
      <c r="U1884">
        <v>22</v>
      </c>
      <c r="V1884">
        <v>44</v>
      </c>
      <c r="W1884">
        <v>38</v>
      </c>
      <c r="X1884">
        <v>42</v>
      </c>
      <c r="Y1884">
        <v>264</v>
      </c>
      <c r="Z1884">
        <v>45</v>
      </c>
      <c r="AA1884" t="s">
        <v>35</v>
      </c>
      <c r="AB1884" t="s">
        <v>16</v>
      </c>
      <c r="AC1884" t="s">
        <v>18</v>
      </c>
      <c r="AD1884" t="s">
        <v>19</v>
      </c>
    </row>
    <row r="1885" spans="1:30" x14ac:dyDescent="0.25">
      <c r="A1885" t="s">
        <v>1435</v>
      </c>
      <c r="B1885">
        <v>45200</v>
      </c>
      <c r="C1885">
        <v>45209</v>
      </c>
      <c r="D1885" t="s">
        <v>486</v>
      </c>
      <c r="E1885">
        <v>8738</v>
      </c>
      <c r="F1885">
        <v>312</v>
      </c>
      <c r="G1885">
        <v>0</v>
      </c>
      <c r="H1885">
        <v>121</v>
      </c>
      <c r="I1885">
        <v>43</v>
      </c>
      <c r="J1885">
        <v>68</v>
      </c>
      <c r="K1885">
        <v>2</v>
      </c>
      <c r="L1885">
        <v>7</v>
      </c>
      <c r="M1885">
        <v>5</v>
      </c>
      <c r="N1885">
        <v>9</v>
      </c>
      <c r="O1885">
        <v>50</v>
      </c>
      <c r="P1885">
        <v>122</v>
      </c>
      <c r="Q1885">
        <v>7</v>
      </c>
      <c r="R1885">
        <v>38</v>
      </c>
      <c r="S1885">
        <v>121</v>
      </c>
      <c r="T1885">
        <v>27</v>
      </c>
      <c r="U1885">
        <v>3</v>
      </c>
      <c r="V1885">
        <v>28</v>
      </c>
      <c r="W1885">
        <v>26</v>
      </c>
      <c r="X1885">
        <v>27</v>
      </c>
      <c r="Y1885">
        <v>122</v>
      </c>
      <c r="Z1885">
        <v>28</v>
      </c>
      <c r="AA1885" t="s">
        <v>1454</v>
      </c>
      <c r="AB1885" t="s">
        <v>387</v>
      </c>
      <c r="AC1885" t="s">
        <v>448</v>
      </c>
      <c r="AD1885" t="s">
        <v>449</v>
      </c>
    </row>
    <row r="1886" spans="1:30" x14ac:dyDescent="0.25">
      <c r="A1886" t="s">
        <v>1435</v>
      </c>
      <c r="B1886">
        <v>45200</v>
      </c>
      <c r="C1886">
        <v>45209</v>
      </c>
      <c r="D1886" t="s">
        <v>1008</v>
      </c>
      <c r="E1886">
        <v>31500</v>
      </c>
      <c r="F1886">
        <v>668</v>
      </c>
      <c r="G1886">
        <v>1</v>
      </c>
      <c r="H1886">
        <v>288</v>
      </c>
      <c r="I1886">
        <v>0</v>
      </c>
      <c r="J1886">
        <v>100</v>
      </c>
      <c r="K1886">
        <v>7</v>
      </c>
      <c r="L1886">
        <v>64</v>
      </c>
      <c r="M1886">
        <v>0</v>
      </c>
      <c r="N1886">
        <v>63</v>
      </c>
      <c r="O1886">
        <v>241</v>
      </c>
      <c r="P1886">
        <v>293</v>
      </c>
      <c r="Q1886">
        <v>124</v>
      </c>
      <c r="R1886">
        <v>80</v>
      </c>
      <c r="S1886">
        <v>293</v>
      </c>
      <c r="T1886">
        <v>79</v>
      </c>
      <c r="U1886">
        <v>28</v>
      </c>
      <c r="V1886">
        <v>79</v>
      </c>
      <c r="W1886">
        <v>61</v>
      </c>
      <c r="X1886">
        <v>75</v>
      </c>
      <c r="Y1886">
        <v>294</v>
      </c>
      <c r="Z1886">
        <v>80</v>
      </c>
      <c r="AA1886" t="s">
        <v>1009</v>
      </c>
      <c r="AB1886" t="s">
        <v>803</v>
      </c>
      <c r="AC1886" t="s">
        <v>998</v>
      </c>
      <c r="AD1886" t="s">
        <v>999</v>
      </c>
    </row>
    <row r="1887" spans="1:30" x14ac:dyDescent="0.25">
      <c r="A1887" t="s">
        <v>1435</v>
      </c>
      <c r="B1887">
        <v>45200</v>
      </c>
      <c r="C1887">
        <v>45209</v>
      </c>
      <c r="D1887" t="s">
        <v>83</v>
      </c>
      <c r="E1887">
        <v>2412</v>
      </c>
      <c r="F1887">
        <v>50</v>
      </c>
      <c r="G1887">
        <v>0</v>
      </c>
      <c r="H1887">
        <v>36</v>
      </c>
      <c r="I1887">
        <v>0</v>
      </c>
      <c r="J1887">
        <v>7</v>
      </c>
      <c r="K1887">
        <v>0</v>
      </c>
      <c r="L1887">
        <v>0</v>
      </c>
      <c r="M1887">
        <v>0</v>
      </c>
      <c r="N1887">
        <v>3</v>
      </c>
      <c r="O1887">
        <v>1</v>
      </c>
      <c r="P1887">
        <v>36</v>
      </c>
      <c r="Q1887">
        <v>3</v>
      </c>
      <c r="R1887">
        <v>9</v>
      </c>
      <c r="S1887">
        <v>36</v>
      </c>
      <c r="T1887">
        <v>4</v>
      </c>
      <c r="U1887">
        <v>1</v>
      </c>
      <c r="V1887">
        <v>5</v>
      </c>
      <c r="W1887">
        <v>3</v>
      </c>
      <c r="X1887">
        <v>4</v>
      </c>
      <c r="Y1887">
        <v>36</v>
      </c>
      <c r="Z1887">
        <v>5</v>
      </c>
      <c r="AA1887" t="s">
        <v>84</v>
      </c>
      <c r="AB1887" t="s">
        <v>16</v>
      </c>
      <c r="AC1887" t="s">
        <v>69</v>
      </c>
      <c r="AD1887" t="s">
        <v>1583</v>
      </c>
    </row>
    <row r="1888" spans="1:30" x14ac:dyDescent="0.25">
      <c r="A1888" t="s">
        <v>1435</v>
      </c>
      <c r="B1888">
        <v>45200</v>
      </c>
      <c r="C1888">
        <v>45209</v>
      </c>
      <c r="D1888" t="s">
        <v>29</v>
      </c>
      <c r="E1888">
        <v>8196</v>
      </c>
      <c r="F1888">
        <v>259</v>
      </c>
      <c r="G1888">
        <v>14</v>
      </c>
      <c r="H1888">
        <v>120</v>
      </c>
      <c r="I1888">
        <v>0</v>
      </c>
      <c r="J1888">
        <v>79</v>
      </c>
      <c r="K1888">
        <v>6</v>
      </c>
      <c r="L1888">
        <v>4</v>
      </c>
      <c r="M1888">
        <v>4</v>
      </c>
      <c r="N1888">
        <v>19</v>
      </c>
      <c r="O1888">
        <v>62</v>
      </c>
      <c r="P1888">
        <v>123</v>
      </c>
      <c r="Q1888">
        <v>30</v>
      </c>
      <c r="R1888">
        <v>43</v>
      </c>
      <c r="S1888">
        <v>126</v>
      </c>
      <c r="T1888">
        <v>44</v>
      </c>
      <c r="U1888">
        <v>16</v>
      </c>
      <c r="V1888">
        <v>54</v>
      </c>
      <c r="W1888">
        <v>43</v>
      </c>
      <c r="X1888">
        <v>55</v>
      </c>
      <c r="Y1888">
        <v>128</v>
      </c>
      <c r="Z1888">
        <v>55</v>
      </c>
      <c r="AA1888" t="s">
        <v>30</v>
      </c>
      <c r="AB1888" t="s">
        <v>16</v>
      </c>
      <c r="AC1888" t="s">
        <v>18</v>
      </c>
      <c r="AD1888" t="s">
        <v>19</v>
      </c>
    </row>
    <row r="1889" spans="1:30" x14ac:dyDescent="0.25">
      <c r="A1889" t="s">
        <v>1435</v>
      </c>
      <c r="B1889">
        <v>45200</v>
      </c>
      <c r="C1889">
        <v>45209</v>
      </c>
      <c r="D1889" t="s">
        <v>162</v>
      </c>
      <c r="E1889">
        <v>6639</v>
      </c>
      <c r="F1889">
        <v>231</v>
      </c>
      <c r="G1889">
        <v>26</v>
      </c>
      <c r="H1889">
        <v>97</v>
      </c>
      <c r="I1889">
        <v>0</v>
      </c>
      <c r="J1889">
        <v>78</v>
      </c>
      <c r="K1889">
        <v>4</v>
      </c>
      <c r="L1889">
        <v>1</v>
      </c>
      <c r="M1889">
        <v>2</v>
      </c>
      <c r="N1889">
        <v>9</v>
      </c>
      <c r="O1889">
        <v>54</v>
      </c>
      <c r="P1889">
        <v>98</v>
      </c>
      <c r="Q1889">
        <v>11</v>
      </c>
      <c r="R1889">
        <v>52</v>
      </c>
      <c r="S1889">
        <v>98</v>
      </c>
      <c r="T1889">
        <v>21</v>
      </c>
      <c r="U1889">
        <v>11</v>
      </c>
      <c r="V1889">
        <v>35</v>
      </c>
      <c r="W1889">
        <v>34</v>
      </c>
      <c r="X1889">
        <v>33</v>
      </c>
      <c r="Y1889">
        <v>99</v>
      </c>
      <c r="Z1889">
        <v>35</v>
      </c>
      <c r="AA1889" t="s">
        <v>1584</v>
      </c>
      <c r="AB1889" t="s">
        <v>16</v>
      </c>
      <c r="AC1889" t="s">
        <v>127</v>
      </c>
      <c r="AD1889" t="s">
        <v>128</v>
      </c>
    </row>
    <row r="1890" spans="1:30" x14ac:dyDescent="0.25">
      <c r="A1890" t="s">
        <v>1435</v>
      </c>
      <c r="B1890">
        <v>45200</v>
      </c>
      <c r="C1890">
        <v>45209</v>
      </c>
      <c r="D1890" t="s">
        <v>831</v>
      </c>
      <c r="E1890">
        <v>5690</v>
      </c>
      <c r="F1890">
        <v>272</v>
      </c>
      <c r="G1890">
        <v>121</v>
      </c>
      <c r="H1890">
        <v>134</v>
      </c>
      <c r="I1890">
        <v>0</v>
      </c>
      <c r="J1890">
        <v>33</v>
      </c>
      <c r="K1890">
        <v>7</v>
      </c>
      <c r="L1890">
        <v>5</v>
      </c>
      <c r="M1890">
        <v>15</v>
      </c>
      <c r="N1890">
        <v>13</v>
      </c>
      <c r="O1890">
        <v>124</v>
      </c>
      <c r="P1890">
        <v>134</v>
      </c>
      <c r="Q1890">
        <v>50</v>
      </c>
      <c r="R1890">
        <v>79</v>
      </c>
      <c r="S1890">
        <v>136</v>
      </c>
      <c r="T1890">
        <v>16</v>
      </c>
      <c r="U1890">
        <v>8</v>
      </c>
      <c r="V1890">
        <v>16</v>
      </c>
      <c r="W1890">
        <v>16</v>
      </c>
      <c r="X1890">
        <v>15</v>
      </c>
      <c r="Y1890">
        <v>136</v>
      </c>
      <c r="Z1890">
        <v>16</v>
      </c>
      <c r="AA1890" t="s">
        <v>832</v>
      </c>
      <c r="AB1890" t="s">
        <v>803</v>
      </c>
      <c r="AC1890" t="s">
        <v>805</v>
      </c>
      <c r="AD1890" t="s">
        <v>806</v>
      </c>
    </row>
    <row r="1891" spans="1:30" x14ac:dyDescent="0.25">
      <c r="A1891" t="s">
        <v>1435</v>
      </c>
      <c r="B1891">
        <v>45200</v>
      </c>
      <c r="C1891">
        <v>45209</v>
      </c>
      <c r="D1891" t="s">
        <v>908</v>
      </c>
      <c r="E1891">
        <v>7604</v>
      </c>
      <c r="F1891">
        <v>208</v>
      </c>
      <c r="G1891">
        <v>3</v>
      </c>
      <c r="H1891">
        <v>90</v>
      </c>
      <c r="I1891">
        <v>0</v>
      </c>
      <c r="J1891">
        <v>42</v>
      </c>
      <c r="K1891">
        <v>1</v>
      </c>
      <c r="L1891">
        <v>0</v>
      </c>
      <c r="M1891">
        <v>0</v>
      </c>
      <c r="N1891">
        <v>6</v>
      </c>
      <c r="O1891">
        <v>48</v>
      </c>
      <c r="P1891">
        <v>92</v>
      </c>
      <c r="Q1891">
        <v>28</v>
      </c>
      <c r="R1891">
        <v>60</v>
      </c>
      <c r="S1891">
        <v>93</v>
      </c>
      <c r="T1891">
        <v>5</v>
      </c>
      <c r="U1891">
        <v>2</v>
      </c>
      <c r="V1891">
        <v>7</v>
      </c>
      <c r="W1891">
        <v>6</v>
      </c>
      <c r="X1891">
        <v>6</v>
      </c>
      <c r="Y1891">
        <v>94</v>
      </c>
      <c r="Z1891">
        <v>7</v>
      </c>
      <c r="AA1891" t="s">
        <v>909</v>
      </c>
      <c r="AB1891" t="s">
        <v>803</v>
      </c>
      <c r="AC1891" t="s">
        <v>897</v>
      </c>
      <c r="AD1891" t="s">
        <v>898</v>
      </c>
    </row>
    <row r="1892" spans="1:30" x14ac:dyDescent="0.25">
      <c r="A1892" t="s">
        <v>1435</v>
      </c>
      <c r="B1892">
        <v>45200</v>
      </c>
      <c r="C1892">
        <v>45209</v>
      </c>
      <c r="D1892" t="s">
        <v>859</v>
      </c>
      <c r="E1892">
        <v>3286</v>
      </c>
      <c r="F1892">
        <v>155</v>
      </c>
      <c r="G1892">
        <v>2</v>
      </c>
      <c r="H1892">
        <v>20</v>
      </c>
      <c r="I1892">
        <v>0</v>
      </c>
      <c r="J1892">
        <v>23</v>
      </c>
      <c r="K1892">
        <v>0</v>
      </c>
      <c r="L1892">
        <v>0</v>
      </c>
      <c r="M1892">
        <v>0</v>
      </c>
      <c r="N1892">
        <v>1</v>
      </c>
      <c r="O1892">
        <v>8</v>
      </c>
      <c r="P1892">
        <v>22</v>
      </c>
      <c r="Q1892">
        <v>17</v>
      </c>
      <c r="R1892">
        <v>15</v>
      </c>
      <c r="S1892">
        <v>25</v>
      </c>
      <c r="T1892">
        <v>1</v>
      </c>
      <c r="U1892">
        <v>2</v>
      </c>
      <c r="V1892">
        <v>2</v>
      </c>
      <c r="W1892">
        <v>2</v>
      </c>
      <c r="X1892">
        <v>2</v>
      </c>
      <c r="Y1892">
        <v>25</v>
      </c>
      <c r="Z1892">
        <v>2</v>
      </c>
      <c r="AA1892" t="s">
        <v>860</v>
      </c>
      <c r="AB1892" t="s">
        <v>803</v>
      </c>
      <c r="AC1892" t="s">
        <v>849</v>
      </c>
      <c r="AD1892" t="s">
        <v>850</v>
      </c>
    </row>
    <row r="1893" spans="1:30" x14ac:dyDescent="0.25">
      <c r="A1893" t="s">
        <v>1435</v>
      </c>
      <c r="B1893">
        <v>45200</v>
      </c>
      <c r="C1893">
        <v>45209</v>
      </c>
      <c r="D1893" t="s">
        <v>865</v>
      </c>
      <c r="E1893">
        <v>3176</v>
      </c>
      <c r="F1893">
        <v>134</v>
      </c>
      <c r="G1893">
        <v>0</v>
      </c>
      <c r="H1893">
        <v>27</v>
      </c>
      <c r="I1893">
        <v>0</v>
      </c>
      <c r="J1893">
        <v>18</v>
      </c>
      <c r="K1893">
        <v>1</v>
      </c>
      <c r="L1893">
        <v>0</v>
      </c>
      <c r="M1893">
        <v>0</v>
      </c>
      <c r="N1893">
        <v>4</v>
      </c>
      <c r="O1893">
        <v>15</v>
      </c>
      <c r="P1893">
        <v>31</v>
      </c>
      <c r="Q1893">
        <v>16</v>
      </c>
      <c r="R1893">
        <v>10</v>
      </c>
      <c r="S1893">
        <v>31</v>
      </c>
      <c r="T1893">
        <v>4</v>
      </c>
      <c r="U1893">
        <v>3</v>
      </c>
      <c r="V1893">
        <v>4</v>
      </c>
      <c r="W1893">
        <v>4</v>
      </c>
      <c r="X1893">
        <v>4</v>
      </c>
      <c r="Y1893">
        <v>31</v>
      </c>
      <c r="Z1893">
        <v>4</v>
      </c>
      <c r="AA1893" t="s">
        <v>866</v>
      </c>
      <c r="AB1893" t="s">
        <v>803</v>
      </c>
      <c r="AC1893" t="s">
        <v>849</v>
      </c>
      <c r="AD1893" t="s">
        <v>850</v>
      </c>
    </row>
    <row r="1894" spans="1:30" x14ac:dyDescent="0.25">
      <c r="A1894" t="s">
        <v>1435</v>
      </c>
      <c r="B1894">
        <v>45200</v>
      </c>
      <c r="C1894">
        <v>45209</v>
      </c>
      <c r="D1894" t="s">
        <v>847</v>
      </c>
      <c r="E1894">
        <v>6584</v>
      </c>
      <c r="F1894">
        <v>253</v>
      </c>
      <c r="G1894">
        <v>21</v>
      </c>
      <c r="H1894">
        <v>81</v>
      </c>
      <c r="I1894">
        <v>0</v>
      </c>
      <c r="J1894">
        <v>35</v>
      </c>
      <c r="K1894">
        <v>0</v>
      </c>
      <c r="L1894">
        <v>2</v>
      </c>
      <c r="M1894">
        <v>5</v>
      </c>
      <c r="N1894">
        <v>10</v>
      </c>
      <c r="O1894">
        <v>58</v>
      </c>
      <c r="P1894">
        <v>88</v>
      </c>
      <c r="Q1894">
        <v>62</v>
      </c>
      <c r="R1894">
        <v>50</v>
      </c>
      <c r="S1894">
        <v>88</v>
      </c>
      <c r="T1894">
        <v>12</v>
      </c>
      <c r="U1894">
        <v>10</v>
      </c>
      <c r="V1894">
        <v>13</v>
      </c>
      <c r="W1894">
        <v>13</v>
      </c>
      <c r="X1894">
        <v>14</v>
      </c>
      <c r="Y1894">
        <v>88</v>
      </c>
      <c r="Z1894">
        <v>14</v>
      </c>
      <c r="AA1894" t="s">
        <v>848</v>
      </c>
      <c r="AB1894" t="s">
        <v>803</v>
      </c>
      <c r="AC1894" t="s">
        <v>849</v>
      </c>
      <c r="AD1894" t="s">
        <v>850</v>
      </c>
    </row>
    <row r="1895" spans="1:30" x14ac:dyDescent="0.25">
      <c r="A1895" t="s">
        <v>1435</v>
      </c>
      <c r="B1895">
        <v>45200</v>
      </c>
      <c r="C1895">
        <v>45209</v>
      </c>
      <c r="D1895" t="s">
        <v>854</v>
      </c>
      <c r="E1895">
        <v>6846</v>
      </c>
      <c r="F1895">
        <v>304</v>
      </c>
      <c r="G1895">
        <v>16</v>
      </c>
      <c r="H1895">
        <v>104</v>
      </c>
      <c r="I1895">
        <v>0</v>
      </c>
      <c r="J1895">
        <v>34</v>
      </c>
      <c r="K1895">
        <v>1</v>
      </c>
      <c r="L1895">
        <v>0</v>
      </c>
      <c r="M1895">
        <v>1</v>
      </c>
      <c r="N1895">
        <v>4</v>
      </c>
      <c r="O1895">
        <v>75</v>
      </c>
      <c r="P1895">
        <v>102</v>
      </c>
      <c r="Q1895">
        <v>47</v>
      </c>
      <c r="R1895">
        <v>63</v>
      </c>
      <c r="S1895">
        <v>111</v>
      </c>
      <c r="T1895">
        <v>6</v>
      </c>
      <c r="U1895">
        <v>3</v>
      </c>
      <c r="V1895">
        <v>6</v>
      </c>
      <c r="W1895">
        <v>7</v>
      </c>
      <c r="X1895">
        <v>7</v>
      </c>
      <c r="Y1895">
        <v>111</v>
      </c>
      <c r="Z1895">
        <v>7</v>
      </c>
      <c r="AA1895" t="s">
        <v>855</v>
      </c>
      <c r="AB1895" t="s">
        <v>803</v>
      </c>
      <c r="AC1895" t="s">
        <v>849</v>
      </c>
      <c r="AD1895" t="s">
        <v>850</v>
      </c>
    </row>
    <row r="1896" spans="1:30" x14ac:dyDescent="0.25">
      <c r="A1896" t="s">
        <v>1435</v>
      </c>
      <c r="B1896">
        <v>45200</v>
      </c>
      <c r="C1896">
        <v>45209</v>
      </c>
      <c r="D1896" t="s">
        <v>881</v>
      </c>
      <c r="E1896">
        <v>3500</v>
      </c>
      <c r="F1896">
        <v>110</v>
      </c>
      <c r="G1896">
        <v>0</v>
      </c>
      <c r="H1896">
        <v>26</v>
      </c>
      <c r="I1896">
        <v>0</v>
      </c>
      <c r="J1896">
        <v>28</v>
      </c>
      <c r="K1896">
        <v>1</v>
      </c>
      <c r="L1896">
        <v>0</v>
      </c>
      <c r="M1896">
        <v>0</v>
      </c>
      <c r="N1896">
        <v>4</v>
      </c>
      <c r="O1896">
        <v>10</v>
      </c>
      <c r="P1896">
        <v>26</v>
      </c>
      <c r="Q1896">
        <v>8</v>
      </c>
      <c r="R1896">
        <v>16</v>
      </c>
      <c r="S1896">
        <v>27</v>
      </c>
      <c r="T1896">
        <v>2</v>
      </c>
      <c r="U1896">
        <v>2</v>
      </c>
      <c r="V1896">
        <v>4</v>
      </c>
      <c r="W1896">
        <v>4</v>
      </c>
      <c r="X1896">
        <v>4</v>
      </c>
      <c r="Y1896">
        <v>27</v>
      </c>
      <c r="Z1896">
        <v>4</v>
      </c>
      <c r="AA1896" t="s">
        <v>882</v>
      </c>
      <c r="AB1896" t="s">
        <v>803</v>
      </c>
      <c r="AC1896" t="s">
        <v>1451</v>
      </c>
      <c r="AD1896" t="s">
        <v>1452</v>
      </c>
    </row>
    <row r="1897" spans="1:30" x14ac:dyDescent="0.25">
      <c r="A1897" t="s">
        <v>1435</v>
      </c>
      <c r="B1897">
        <v>45200</v>
      </c>
      <c r="C1897">
        <v>45209</v>
      </c>
      <c r="D1897" t="s">
        <v>914</v>
      </c>
      <c r="E1897">
        <v>4845</v>
      </c>
      <c r="F1897">
        <v>250</v>
      </c>
      <c r="G1897">
        <v>3</v>
      </c>
      <c r="H1897">
        <v>95</v>
      </c>
      <c r="I1897">
        <v>0</v>
      </c>
      <c r="J1897">
        <v>32</v>
      </c>
      <c r="K1897">
        <v>1</v>
      </c>
      <c r="L1897">
        <v>0</v>
      </c>
      <c r="M1897">
        <v>0</v>
      </c>
      <c r="N1897">
        <v>4</v>
      </c>
      <c r="O1897">
        <v>57</v>
      </c>
      <c r="P1897">
        <v>96</v>
      </c>
      <c r="Q1897">
        <v>21</v>
      </c>
      <c r="R1897">
        <v>46</v>
      </c>
      <c r="S1897">
        <v>94</v>
      </c>
      <c r="T1897">
        <v>3</v>
      </c>
      <c r="U1897">
        <v>3</v>
      </c>
      <c r="V1897">
        <v>5</v>
      </c>
      <c r="W1897">
        <v>5</v>
      </c>
      <c r="X1897">
        <v>5</v>
      </c>
      <c r="Y1897">
        <v>97</v>
      </c>
      <c r="Z1897">
        <v>5</v>
      </c>
      <c r="AA1897" t="s">
        <v>915</v>
      </c>
      <c r="AB1897" t="s">
        <v>803</v>
      </c>
      <c r="AC1897" t="s">
        <v>897</v>
      </c>
      <c r="AD1897" t="s">
        <v>898</v>
      </c>
    </row>
    <row r="1898" spans="1:30" x14ac:dyDescent="0.25">
      <c r="A1898" t="s">
        <v>1435</v>
      </c>
      <c r="B1898">
        <v>45200</v>
      </c>
      <c r="C1898">
        <v>45209</v>
      </c>
      <c r="D1898" t="s">
        <v>978</v>
      </c>
      <c r="E1898">
        <v>5769</v>
      </c>
      <c r="F1898">
        <v>234</v>
      </c>
      <c r="G1898">
        <v>0</v>
      </c>
      <c r="H1898">
        <v>89</v>
      </c>
      <c r="I1898">
        <v>0</v>
      </c>
      <c r="J1898">
        <v>24</v>
      </c>
      <c r="K1898">
        <v>5</v>
      </c>
      <c r="L1898">
        <v>6</v>
      </c>
      <c r="M1898">
        <v>1</v>
      </c>
      <c r="N1898">
        <v>13</v>
      </c>
      <c r="O1898">
        <v>60</v>
      </c>
      <c r="P1898">
        <v>88</v>
      </c>
      <c r="Q1898">
        <v>27</v>
      </c>
      <c r="R1898">
        <v>37</v>
      </c>
      <c r="S1898">
        <v>89</v>
      </c>
      <c r="T1898">
        <v>13</v>
      </c>
      <c r="U1898">
        <v>8</v>
      </c>
      <c r="V1898">
        <v>14</v>
      </c>
      <c r="W1898">
        <v>15</v>
      </c>
      <c r="X1898">
        <v>13</v>
      </c>
      <c r="Y1898">
        <v>90</v>
      </c>
      <c r="Z1898">
        <v>15</v>
      </c>
      <c r="AA1898" t="s">
        <v>979</v>
      </c>
      <c r="AB1898" t="s">
        <v>803</v>
      </c>
      <c r="AC1898" t="s">
        <v>942</v>
      </c>
      <c r="AD1898" t="s">
        <v>943</v>
      </c>
    </row>
    <row r="1899" spans="1:30" x14ac:dyDescent="0.25">
      <c r="A1899" t="s">
        <v>1435</v>
      </c>
      <c r="B1899">
        <v>45200</v>
      </c>
      <c r="C1899">
        <v>45209</v>
      </c>
      <c r="D1899" t="s">
        <v>980</v>
      </c>
      <c r="E1899">
        <v>11021</v>
      </c>
      <c r="F1899">
        <v>561</v>
      </c>
      <c r="G1899">
        <v>0</v>
      </c>
      <c r="H1899">
        <v>375</v>
      </c>
      <c r="I1899">
        <v>0</v>
      </c>
      <c r="J1899">
        <v>93</v>
      </c>
      <c r="K1899">
        <v>0</v>
      </c>
      <c r="L1899">
        <v>0</v>
      </c>
      <c r="M1899">
        <v>0</v>
      </c>
      <c r="N1899">
        <v>4</v>
      </c>
      <c r="O1899">
        <v>268</v>
      </c>
      <c r="P1899">
        <v>374</v>
      </c>
      <c r="Q1899">
        <v>85</v>
      </c>
      <c r="R1899">
        <v>174</v>
      </c>
      <c r="S1899">
        <v>362</v>
      </c>
      <c r="T1899">
        <v>38</v>
      </c>
      <c r="U1899">
        <v>15</v>
      </c>
      <c r="V1899">
        <v>42</v>
      </c>
      <c r="W1899">
        <v>41</v>
      </c>
      <c r="X1899">
        <v>39</v>
      </c>
      <c r="Y1899">
        <v>376</v>
      </c>
      <c r="Z1899">
        <v>43</v>
      </c>
      <c r="AA1899" t="s">
        <v>981</v>
      </c>
      <c r="AB1899" t="s">
        <v>803</v>
      </c>
      <c r="AC1899" t="s">
        <v>942</v>
      </c>
      <c r="AD1899" t="s">
        <v>943</v>
      </c>
    </row>
    <row r="1900" spans="1:30" x14ac:dyDescent="0.25">
      <c r="A1900" t="s">
        <v>1435</v>
      </c>
      <c r="B1900">
        <v>45200</v>
      </c>
      <c r="C1900">
        <v>45209</v>
      </c>
      <c r="D1900" t="s">
        <v>1010</v>
      </c>
      <c r="E1900">
        <v>11062</v>
      </c>
      <c r="F1900">
        <v>427</v>
      </c>
      <c r="G1900">
        <v>214</v>
      </c>
      <c r="H1900">
        <v>232</v>
      </c>
      <c r="I1900">
        <v>0</v>
      </c>
      <c r="J1900">
        <v>46</v>
      </c>
      <c r="K1900">
        <v>0</v>
      </c>
      <c r="L1900">
        <v>0</v>
      </c>
      <c r="M1900">
        <v>19</v>
      </c>
      <c r="N1900">
        <v>11</v>
      </c>
      <c r="O1900">
        <v>166</v>
      </c>
      <c r="P1900">
        <v>237</v>
      </c>
      <c r="Q1900">
        <v>49</v>
      </c>
      <c r="R1900">
        <v>132</v>
      </c>
      <c r="S1900">
        <v>236</v>
      </c>
      <c r="T1900">
        <v>21</v>
      </c>
      <c r="U1900">
        <v>4</v>
      </c>
      <c r="V1900">
        <v>21</v>
      </c>
      <c r="W1900">
        <v>21</v>
      </c>
      <c r="X1900">
        <v>21</v>
      </c>
      <c r="Y1900">
        <v>237</v>
      </c>
      <c r="Z1900">
        <v>21</v>
      </c>
      <c r="AA1900" t="s">
        <v>1011</v>
      </c>
      <c r="AB1900" t="s">
        <v>803</v>
      </c>
      <c r="AC1900" t="s">
        <v>998</v>
      </c>
      <c r="AD1900" t="s">
        <v>999</v>
      </c>
    </row>
    <row r="1901" spans="1:30" x14ac:dyDescent="0.25">
      <c r="A1901" t="s">
        <v>1435</v>
      </c>
      <c r="B1901">
        <v>45200</v>
      </c>
      <c r="C1901">
        <v>45209</v>
      </c>
      <c r="D1901" t="s">
        <v>965</v>
      </c>
      <c r="E1901">
        <v>8027</v>
      </c>
      <c r="F1901">
        <v>362</v>
      </c>
      <c r="G1901">
        <v>2</v>
      </c>
      <c r="H1901">
        <v>201</v>
      </c>
      <c r="I1901">
        <v>0</v>
      </c>
      <c r="J1901">
        <v>64</v>
      </c>
      <c r="K1901">
        <v>5</v>
      </c>
      <c r="L1901">
        <v>17</v>
      </c>
      <c r="M1901">
        <v>1</v>
      </c>
      <c r="N1901">
        <v>24</v>
      </c>
      <c r="O1901">
        <v>46</v>
      </c>
      <c r="P1901">
        <v>204</v>
      </c>
      <c r="Q1901">
        <v>22</v>
      </c>
      <c r="R1901">
        <v>86</v>
      </c>
      <c r="S1901">
        <v>201</v>
      </c>
      <c r="T1901">
        <v>29</v>
      </c>
      <c r="U1901">
        <v>6</v>
      </c>
      <c r="V1901">
        <v>31</v>
      </c>
      <c r="W1901">
        <v>28</v>
      </c>
      <c r="X1901">
        <v>23</v>
      </c>
      <c r="Y1901">
        <v>207</v>
      </c>
      <c r="Z1901">
        <v>31</v>
      </c>
      <c r="AA1901" t="s">
        <v>966</v>
      </c>
      <c r="AB1901" t="s">
        <v>803</v>
      </c>
      <c r="AC1901" t="s">
        <v>942</v>
      </c>
      <c r="AD1901" t="s">
        <v>943</v>
      </c>
    </row>
    <row r="1902" spans="1:30" x14ac:dyDescent="0.25">
      <c r="A1902" t="s">
        <v>1435</v>
      </c>
      <c r="B1902">
        <v>45200</v>
      </c>
      <c r="C1902">
        <v>45209</v>
      </c>
      <c r="D1902" t="s">
        <v>929</v>
      </c>
      <c r="E1902">
        <v>5349</v>
      </c>
      <c r="F1902">
        <v>195</v>
      </c>
      <c r="G1902">
        <v>0</v>
      </c>
      <c r="H1902">
        <v>93</v>
      </c>
      <c r="I1902">
        <v>0</v>
      </c>
      <c r="J1902">
        <v>22</v>
      </c>
      <c r="K1902">
        <v>0</v>
      </c>
      <c r="L1902">
        <v>0</v>
      </c>
      <c r="M1902">
        <v>0</v>
      </c>
      <c r="N1902">
        <v>8</v>
      </c>
      <c r="O1902">
        <v>77</v>
      </c>
      <c r="P1902">
        <v>95</v>
      </c>
      <c r="Q1902">
        <v>7</v>
      </c>
      <c r="R1902">
        <v>49</v>
      </c>
      <c r="S1902">
        <v>95</v>
      </c>
      <c r="T1902">
        <v>8</v>
      </c>
      <c r="U1902">
        <v>2</v>
      </c>
      <c r="V1902">
        <v>9</v>
      </c>
      <c r="W1902">
        <v>8</v>
      </c>
      <c r="X1902">
        <v>8</v>
      </c>
      <c r="Y1902">
        <v>95</v>
      </c>
      <c r="Z1902">
        <v>9</v>
      </c>
    </row>
    <row r="1903" spans="1:30" x14ac:dyDescent="0.25">
      <c r="A1903" t="s">
        <v>1435</v>
      </c>
      <c r="B1903">
        <v>45200</v>
      </c>
      <c r="C1903">
        <v>45209</v>
      </c>
      <c r="D1903" t="s">
        <v>801</v>
      </c>
      <c r="E1903">
        <v>7246</v>
      </c>
      <c r="F1903">
        <v>357</v>
      </c>
      <c r="G1903">
        <v>9</v>
      </c>
      <c r="H1903">
        <v>71</v>
      </c>
      <c r="I1903">
        <v>6</v>
      </c>
      <c r="J1903">
        <v>36</v>
      </c>
      <c r="K1903">
        <v>0</v>
      </c>
      <c r="L1903">
        <v>0</v>
      </c>
      <c r="M1903">
        <v>0</v>
      </c>
      <c r="N1903">
        <v>0</v>
      </c>
      <c r="O1903">
        <v>21</v>
      </c>
      <c r="P1903">
        <v>89</v>
      </c>
      <c r="Q1903">
        <v>34</v>
      </c>
      <c r="R1903">
        <v>45</v>
      </c>
      <c r="S1903">
        <v>90</v>
      </c>
      <c r="T1903">
        <v>0</v>
      </c>
      <c r="U1903">
        <v>0</v>
      </c>
      <c r="V1903">
        <v>0</v>
      </c>
      <c r="W1903">
        <v>0</v>
      </c>
      <c r="X1903">
        <v>0</v>
      </c>
      <c r="Y1903">
        <v>90</v>
      </c>
      <c r="Z1903">
        <v>0</v>
      </c>
      <c r="AA1903" t="s">
        <v>802</v>
      </c>
      <c r="AB1903" t="s">
        <v>803</v>
      </c>
      <c r="AC1903" t="s">
        <v>805</v>
      </c>
      <c r="AD1903" t="s">
        <v>806</v>
      </c>
    </row>
    <row r="1904" spans="1:30" x14ac:dyDescent="0.25">
      <c r="A1904" t="s">
        <v>1435</v>
      </c>
      <c r="B1904">
        <v>45200</v>
      </c>
      <c r="C1904">
        <v>45209</v>
      </c>
      <c r="D1904" t="s">
        <v>173</v>
      </c>
      <c r="E1904">
        <v>20618</v>
      </c>
      <c r="F1904">
        <v>870</v>
      </c>
      <c r="G1904">
        <v>27</v>
      </c>
      <c r="H1904">
        <v>320</v>
      </c>
      <c r="I1904">
        <v>7</v>
      </c>
      <c r="J1904">
        <v>422</v>
      </c>
      <c r="K1904">
        <v>43</v>
      </c>
      <c r="L1904">
        <v>92</v>
      </c>
      <c r="M1904">
        <v>13</v>
      </c>
      <c r="N1904">
        <v>146</v>
      </c>
      <c r="O1904">
        <v>245</v>
      </c>
      <c r="P1904">
        <v>357</v>
      </c>
      <c r="Q1904">
        <v>189</v>
      </c>
      <c r="R1904">
        <v>212</v>
      </c>
      <c r="S1904">
        <v>367</v>
      </c>
      <c r="T1904">
        <v>214</v>
      </c>
      <c r="U1904">
        <v>135</v>
      </c>
      <c r="V1904">
        <v>231</v>
      </c>
      <c r="W1904">
        <v>221</v>
      </c>
      <c r="X1904">
        <v>226</v>
      </c>
      <c r="Y1904">
        <v>369</v>
      </c>
      <c r="Z1904">
        <v>231</v>
      </c>
      <c r="AA1904" t="s">
        <v>174</v>
      </c>
      <c r="AB1904" t="s">
        <v>16</v>
      </c>
      <c r="AC1904" t="s">
        <v>168</v>
      </c>
      <c r="AD1904" t="s">
        <v>1473</v>
      </c>
    </row>
    <row r="1905" spans="1:30" x14ac:dyDescent="0.25">
      <c r="A1905" t="s">
        <v>1435</v>
      </c>
      <c r="B1905">
        <v>45200</v>
      </c>
      <c r="C1905">
        <v>45209</v>
      </c>
      <c r="D1905" t="s">
        <v>400</v>
      </c>
      <c r="E1905">
        <v>6552</v>
      </c>
      <c r="F1905">
        <v>314</v>
      </c>
      <c r="G1905">
        <v>16</v>
      </c>
      <c r="H1905">
        <v>70</v>
      </c>
      <c r="I1905">
        <v>0</v>
      </c>
      <c r="J1905">
        <v>92</v>
      </c>
      <c r="K1905">
        <v>2</v>
      </c>
      <c r="L1905">
        <v>10</v>
      </c>
      <c r="M1905">
        <v>8</v>
      </c>
      <c r="N1905">
        <v>7</v>
      </c>
      <c r="O1905">
        <v>56</v>
      </c>
      <c r="P1905">
        <v>70</v>
      </c>
      <c r="Q1905">
        <v>11</v>
      </c>
      <c r="R1905">
        <v>43</v>
      </c>
      <c r="S1905">
        <v>72</v>
      </c>
      <c r="T1905">
        <v>25</v>
      </c>
      <c r="U1905">
        <v>6</v>
      </c>
      <c r="V1905">
        <v>31</v>
      </c>
      <c r="W1905">
        <v>31</v>
      </c>
      <c r="X1905">
        <v>29</v>
      </c>
      <c r="Y1905">
        <v>73</v>
      </c>
      <c r="Z1905">
        <v>31</v>
      </c>
      <c r="AA1905" t="s">
        <v>401</v>
      </c>
      <c r="AB1905" t="s">
        <v>387</v>
      </c>
      <c r="AC1905" t="s">
        <v>389</v>
      </c>
      <c r="AD1905" t="s">
        <v>390</v>
      </c>
    </row>
    <row r="1906" spans="1:30" x14ac:dyDescent="0.25">
      <c r="A1906" t="s">
        <v>1435</v>
      </c>
      <c r="B1906">
        <v>45200</v>
      </c>
      <c r="C1906">
        <v>45209</v>
      </c>
      <c r="D1906" t="s">
        <v>437</v>
      </c>
      <c r="E1906">
        <v>9900</v>
      </c>
      <c r="F1906">
        <v>448</v>
      </c>
      <c r="G1906">
        <v>0</v>
      </c>
      <c r="H1906">
        <v>143</v>
      </c>
      <c r="I1906">
        <v>2</v>
      </c>
      <c r="J1906">
        <v>119</v>
      </c>
      <c r="K1906">
        <v>1</v>
      </c>
      <c r="L1906">
        <v>0</v>
      </c>
      <c r="M1906">
        <v>0</v>
      </c>
      <c r="N1906">
        <v>3</v>
      </c>
      <c r="O1906">
        <v>21</v>
      </c>
      <c r="P1906">
        <v>306</v>
      </c>
      <c r="Q1906">
        <v>27</v>
      </c>
      <c r="R1906">
        <v>183</v>
      </c>
      <c r="S1906">
        <v>309</v>
      </c>
      <c r="T1906">
        <v>67</v>
      </c>
      <c r="U1906">
        <v>15</v>
      </c>
      <c r="V1906">
        <v>71</v>
      </c>
      <c r="W1906">
        <v>71</v>
      </c>
      <c r="X1906">
        <v>71</v>
      </c>
      <c r="Y1906">
        <v>310</v>
      </c>
      <c r="Z1906">
        <v>72</v>
      </c>
      <c r="AA1906" t="s">
        <v>438</v>
      </c>
      <c r="AB1906" t="s">
        <v>387</v>
      </c>
      <c r="AC1906" t="s">
        <v>432</v>
      </c>
      <c r="AD1906" t="s">
        <v>433</v>
      </c>
    </row>
    <row r="1907" spans="1:30" x14ac:dyDescent="0.25">
      <c r="A1907" t="s">
        <v>1435</v>
      </c>
      <c r="B1907">
        <v>45200</v>
      </c>
      <c r="C1907">
        <v>45209</v>
      </c>
      <c r="D1907" t="s">
        <v>536</v>
      </c>
      <c r="E1907">
        <v>13626</v>
      </c>
      <c r="F1907">
        <v>623</v>
      </c>
      <c r="G1907">
        <v>4</v>
      </c>
      <c r="H1907">
        <v>203</v>
      </c>
      <c r="I1907">
        <v>1</v>
      </c>
      <c r="J1907">
        <v>226</v>
      </c>
      <c r="K1907">
        <v>28</v>
      </c>
      <c r="L1907">
        <v>37</v>
      </c>
      <c r="M1907">
        <v>1</v>
      </c>
      <c r="N1907">
        <v>90</v>
      </c>
      <c r="O1907">
        <v>116</v>
      </c>
      <c r="P1907">
        <v>203</v>
      </c>
      <c r="Q1907">
        <v>101</v>
      </c>
      <c r="R1907">
        <v>126</v>
      </c>
      <c r="S1907">
        <v>205</v>
      </c>
      <c r="T1907">
        <v>105</v>
      </c>
      <c r="U1907">
        <v>72</v>
      </c>
      <c r="V1907">
        <v>111</v>
      </c>
      <c r="W1907">
        <v>107</v>
      </c>
      <c r="X1907">
        <v>109</v>
      </c>
      <c r="Y1907">
        <v>205</v>
      </c>
      <c r="Z1907">
        <v>111</v>
      </c>
      <c r="AA1907" t="s">
        <v>537</v>
      </c>
      <c r="AB1907" t="s">
        <v>387</v>
      </c>
      <c r="AC1907" t="s">
        <v>508</v>
      </c>
      <c r="AD1907" t="s">
        <v>509</v>
      </c>
    </row>
    <row r="1908" spans="1:30" x14ac:dyDescent="0.25">
      <c r="A1908" t="s">
        <v>1435</v>
      </c>
      <c r="B1908">
        <v>45200</v>
      </c>
      <c r="C1908">
        <v>45209</v>
      </c>
      <c r="D1908" t="s">
        <v>471</v>
      </c>
      <c r="E1908">
        <v>6715</v>
      </c>
      <c r="F1908">
        <v>287</v>
      </c>
      <c r="G1908">
        <v>29</v>
      </c>
      <c r="H1908">
        <v>99</v>
      </c>
      <c r="I1908">
        <v>2</v>
      </c>
      <c r="J1908">
        <v>122</v>
      </c>
      <c r="K1908">
        <v>18</v>
      </c>
      <c r="L1908">
        <v>16</v>
      </c>
      <c r="M1908">
        <v>39</v>
      </c>
      <c r="N1908">
        <v>43</v>
      </c>
      <c r="O1908">
        <v>17</v>
      </c>
      <c r="P1908">
        <v>101</v>
      </c>
      <c r="Q1908">
        <v>43</v>
      </c>
      <c r="R1908">
        <v>44</v>
      </c>
      <c r="S1908">
        <v>100</v>
      </c>
      <c r="T1908">
        <v>49</v>
      </c>
      <c r="U1908">
        <v>26</v>
      </c>
      <c r="V1908">
        <v>58</v>
      </c>
      <c r="W1908">
        <v>55</v>
      </c>
      <c r="X1908">
        <v>56</v>
      </c>
      <c r="Y1908">
        <v>102</v>
      </c>
      <c r="Z1908">
        <v>58</v>
      </c>
      <c r="AA1908" t="s">
        <v>472</v>
      </c>
      <c r="AB1908" t="s">
        <v>387</v>
      </c>
      <c r="AC1908" t="s">
        <v>448</v>
      </c>
      <c r="AD1908" t="s">
        <v>449</v>
      </c>
    </row>
    <row r="1909" spans="1:30" x14ac:dyDescent="0.25">
      <c r="A1909" t="s">
        <v>1435</v>
      </c>
      <c r="B1909">
        <v>45200</v>
      </c>
      <c r="C1909">
        <v>45209</v>
      </c>
      <c r="D1909" t="s">
        <v>51</v>
      </c>
      <c r="E1909">
        <v>8730</v>
      </c>
      <c r="F1909">
        <v>377</v>
      </c>
      <c r="G1909">
        <v>12</v>
      </c>
      <c r="H1909">
        <v>151</v>
      </c>
      <c r="I1909">
        <v>0</v>
      </c>
      <c r="J1909">
        <v>215</v>
      </c>
      <c r="K1909">
        <v>20</v>
      </c>
      <c r="L1909">
        <v>46</v>
      </c>
      <c r="M1909">
        <v>0</v>
      </c>
      <c r="N1909">
        <v>69</v>
      </c>
      <c r="O1909">
        <v>128</v>
      </c>
      <c r="P1909">
        <v>151</v>
      </c>
      <c r="Q1909">
        <v>74</v>
      </c>
      <c r="R1909">
        <v>85</v>
      </c>
      <c r="S1909">
        <v>153</v>
      </c>
      <c r="T1909">
        <v>79</v>
      </c>
      <c r="U1909">
        <v>45</v>
      </c>
      <c r="V1909">
        <v>80</v>
      </c>
      <c r="W1909">
        <v>77</v>
      </c>
      <c r="X1909">
        <v>80</v>
      </c>
      <c r="Y1909">
        <v>153</v>
      </c>
      <c r="Z1909">
        <v>81</v>
      </c>
      <c r="AA1909" t="s">
        <v>52</v>
      </c>
      <c r="AB1909" t="s">
        <v>16</v>
      </c>
      <c r="AC1909" t="s">
        <v>41</v>
      </c>
      <c r="AD1909" t="s">
        <v>42</v>
      </c>
    </row>
    <row r="1910" spans="1:30" x14ac:dyDescent="0.25">
      <c r="A1910" t="s">
        <v>1435</v>
      </c>
      <c r="B1910">
        <v>45200</v>
      </c>
      <c r="C1910">
        <v>45209</v>
      </c>
      <c r="D1910" t="s">
        <v>88</v>
      </c>
      <c r="E1910">
        <v>11426</v>
      </c>
      <c r="F1910">
        <v>506</v>
      </c>
      <c r="G1910">
        <v>35</v>
      </c>
      <c r="H1910">
        <v>378</v>
      </c>
      <c r="I1910">
        <v>1</v>
      </c>
      <c r="J1910">
        <v>83</v>
      </c>
      <c r="K1910">
        <v>1</v>
      </c>
      <c r="L1910">
        <v>6</v>
      </c>
      <c r="M1910">
        <v>2</v>
      </c>
      <c r="N1910">
        <v>26</v>
      </c>
      <c r="O1910">
        <v>104</v>
      </c>
      <c r="P1910">
        <v>380</v>
      </c>
      <c r="Q1910">
        <v>133</v>
      </c>
      <c r="R1910">
        <v>201</v>
      </c>
      <c r="S1910">
        <v>375</v>
      </c>
      <c r="T1910">
        <v>53</v>
      </c>
      <c r="U1910">
        <v>29</v>
      </c>
      <c r="V1910">
        <v>59</v>
      </c>
      <c r="W1910">
        <v>58</v>
      </c>
      <c r="X1910">
        <v>57</v>
      </c>
      <c r="Y1910">
        <v>380</v>
      </c>
      <c r="Z1910">
        <v>59</v>
      </c>
      <c r="AA1910" t="s">
        <v>89</v>
      </c>
      <c r="AB1910" t="s">
        <v>16</v>
      </c>
      <c r="AC1910" t="s">
        <v>90</v>
      </c>
      <c r="AD1910" t="s">
        <v>91</v>
      </c>
    </row>
    <row r="1911" spans="1:30" x14ac:dyDescent="0.25">
      <c r="A1911" t="s">
        <v>1435</v>
      </c>
      <c r="B1911">
        <v>45200</v>
      </c>
      <c r="C1911">
        <v>45209</v>
      </c>
      <c r="D1911" t="s">
        <v>419</v>
      </c>
      <c r="E1911">
        <v>3591</v>
      </c>
      <c r="F1911">
        <v>118</v>
      </c>
      <c r="G1911">
        <v>36</v>
      </c>
      <c r="H1911">
        <v>68</v>
      </c>
      <c r="I1911">
        <v>0</v>
      </c>
      <c r="J1911">
        <v>55</v>
      </c>
      <c r="K1911">
        <v>8</v>
      </c>
      <c r="L1911">
        <v>0</v>
      </c>
      <c r="M1911">
        <v>4</v>
      </c>
      <c r="N1911">
        <v>42</v>
      </c>
      <c r="O1911">
        <v>40</v>
      </c>
      <c r="P1911">
        <v>80</v>
      </c>
      <c r="Q1911">
        <v>5</v>
      </c>
      <c r="R1911">
        <v>40</v>
      </c>
      <c r="S1911">
        <v>80</v>
      </c>
      <c r="T1911">
        <v>43</v>
      </c>
      <c r="U1911">
        <v>3</v>
      </c>
      <c r="V1911">
        <v>43</v>
      </c>
      <c r="W1911">
        <v>43</v>
      </c>
      <c r="X1911">
        <v>43</v>
      </c>
      <c r="Y1911">
        <v>80</v>
      </c>
      <c r="Z1911">
        <v>43</v>
      </c>
      <c r="AA1911" t="s">
        <v>420</v>
      </c>
      <c r="AB1911" t="s">
        <v>387</v>
      </c>
      <c r="AC1911" t="s">
        <v>389</v>
      </c>
      <c r="AD1911" t="s">
        <v>390</v>
      </c>
    </row>
    <row r="1912" spans="1:30" x14ac:dyDescent="0.25">
      <c r="A1912" t="s">
        <v>1435</v>
      </c>
      <c r="B1912">
        <v>45200</v>
      </c>
      <c r="C1912">
        <v>45209</v>
      </c>
      <c r="D1912" t="s">
        <v>490</v>
      </c>
      <c r="E1912">
        <v>14583</v>
      </c>
      <c r="F1912">
        <v>638</v>
      </c>
      <c r="G1912">
        <v>0</v>
      </c>
      <c r="H1912">
        <v>224</v>
      </c>
      <c r="I1912">
        <v>0</v>
      </c>
      <c r="J1912">
        <v>275</v>
      </c>
      <c r="K1912">
        <v>0</v>
      </c>
      <c r="L1912">
        <v>2</v>
      </c>
      <c r="M1912">
        <v>1</v>
      </c>
      <c r="N1912">
        <v>48</v>
      </c>
      <c r="O1912">
        <v>218</v>
      </c>
      <c r="P1912">
        <v>227</v>
      </c>
      <c r="Q1912">
        <v>91</v>
      </c>
      <c r="R1912">
        <v>174</v>
      </c>
      <c r="S1912">
        <v>239</v>
      </c>
      <c r="T1912">
        <v>100</v>
      </c>
      <c r="U1912">
        <v>59</v>
      </c>
      <c r="V1912">
        <v>114</v>
      </c>
      <c r="W1912">
        <v>106</v>
      </c>
      <c r="X1912">
        <v>115</v>
      </c>
      <c r="Y1912">
        <v>242</v>
      </c>
      <c r="Z1912">
        <v>117</v>
      </c>
      <c r="AA1912" t="s">
        <v>491</v>
      </c>
      <c r="AB1912" t="s">
        <v>387</v>
      </c>
      <c r="AC1912" t="s">
        <v>448</v>
      </c>
      <c r="AD1912" t="s">
        <v>449</v>
      </c>
    </row>
    <row r="1913" spans="1:30" x14ac:dyDescent="0.25">
      <c r="A1913" t="s">
        <v>1435</v>
      </c>
      <c r="B1913">
        <v>45200</v>
      </c>
      <c r="C1913">
        <v>45209</v>
      </c>
      <c r="D1913" t="s">
        <v>417</v>
      </c>
      <c r="E1913">
        <v>4314</v>
      </c>
      <c r="F1913">
        <v>201</v>
      </c>
      <c r="G1913">
        <v>69</v>
      </c>
      <c r="H1913">
        <v>100</v>
      </c>
      <c r="I1913">
        <v>1</v>
      </c>
      <c r="J1913">
        <v>73</v>
      </c>
      <c r="K1913">
        <v>8</v>
      </c>
      <c r="L1913">
        <v>36</v>
      </c>
      <c r="M1913">
        <v>44</v>
      </c>
      <c r="N1913">
        <v>42</v>
      </c>
      <c r="O1913">
        <v>89</v>
      </c>
      <c r="P1913">
        <v>100</v>
      </c>
      <c r="Q1913">
        <v>71</v>
      </c>
      <c r="R1913">
        <v>114</v>
      </c>
      <c r="S1913">
        <v>171</v>
      </c>
      <c r="T1913">
        <v>48</v>
      </c>
      <c r="U1913">
        <v>43</v>
      </c>
      <c r="V1913">
        <v>49</v>
      </c>
      <c r="W1913">
        <v>67</v>
      </c>
      <c r="X1913">
        <v>57</v>
      </c>
      <c r="Y1913">
        <v>188</v>
      </c>
      <c r="Z1913">
        <v>68</v>
      </c>
      <c r="AA1913" t="s">
        <v>418</v>
      </c>
      <c r="AB1913" t="s">
        <v>387</v>
      </c>
      <c r="AC1913" t="s">
        <v>389</v>
      </c>
      <c r="AD1913" t="s">
        <v>390</v>
      </c>
    </row>
    <row r="1914" spans="1:30" x14ac:dyDescent="0.25">
      <c r="A1914" t="s">
        <v>1435</v>
      </c>
      <c r="B1914">
        <v>45200</v>
      </c>
      <c r="C1914">
        <v>45209</v>
      </c>
      <c r="D1914" t="s">
        <v>506</v>
      </c>
      <c r="E1914">
        <v>3549</v>
      </c>
      <c r="F1914">
        <v>153</v>
      </c>
      <c r="G1914">
        <v>1</v>
      </c>
      <c r="H1914">
        <v>67</v>
      </c>
      <c r="I1914">
        <v>0</v>
      </c>
      <c r="J1914">
        <v>52</v>
      </c>
      <c r="K1914">
        <v>0</v>
      </c>
      <c r="L1914">
        <v>0</v>
      </c>
      <c r="M1914">
        <v>1</v>
      </c>
      <c r="N1914">
        <v>22</v>
      </c>
      <c r="O1914">
        <v>32</v>
      </c>
      <c r="P1914">
        <v>70</v>
      </c>
      <c r="Q1914">
        <v>22</v>
      </c>
      <c r="R1914">
        <v>46</v>
      </c>
      <c r="S1914">
        <v>71</v>
      </c>
      <c r="T1914">
        <v>24</v>
      </c>
      <c r="U1914">
        <v>14</v>
      </c>
      <c r="V1914">
        <v>25</v>
      </c>
      <c r="W1914">
        <v>25</v>
      </c>
      <c r="X1914">
        <v>23</v>
      </c>
      <c r="Y1914">
        <v>72</v>
      </c>
      <c r="Z1914">
        <v>25</v>
      </c>
      <c r="AA1914" t="s">
        <v>1456</v>
      </c>
      <c r="AB1914" t="s">
        <v>387</v>
      </c>
      <c r="AC1914" t="s">
        <v>508</v>
      </c>
      <c r="AD1914" t="s">
        <v>509</v>
      </c>
    </row>
    <row r="1915" spans="1:30" x14ac:dyDescent="0.25">
      <c r="A1915" t="s">
        <v>1435</v>
      </c>
      <c r="B1915">
        <v>45200</v>
      </c>
      <c r="C1915">
        <v>45209</v>
      </c>
      <c r="D1915" t="s">
        <v>132</v>
      </c>
      <c r="E1915">
        <v>5879</v>
      </c>
      <c r="F1915">
        <v>205</v>
      </c>
      <c r="G1915">
        <v>13</v>
      </c>
      <c r="H1915">
        <v>126</v>
      </c>
      <c r="I1915">
        <v>0</v>
      </c>
      <c r="J1915">
        <v>91</v>
      </c>
      <c r="K1915">
        <v>0</v>
      </c>
      <c r="L1915">
        <v>0</v>
      </c>
      <c r="M1915">
        <v>6</v>
      </c>
      <c r="N1915">
        <v>51</v>
      </c>
      <c r="O1915">
        <v>87</v>
      </c>
      <c r="P1915">
        <v>128</v>
      </c>
      <c r="Q1915">
        <v>32</v>
      </c>
      <c r="R1915">
        <v>121</v>
      </c>
      <c r="S1915">
        <v>161</v>
      </c>
      <c r="T1915">
        <v>57</v>
      </c>
      <c r="U1915">
        <v>30</v>
      </c>
      <c r="V1915">
        <v>59</v>
      </c>
      <c r="W1915">
        <v>59</v>
      </c>
      <c r="X1915">
        <v>57</v>
      </c>
      <c r="Y1915">
        <v>167</v>
      </c>
      <c r="Z1915">
        <v>60</v>
      </c>
      <c r="AA1915" t="s">
        <v>133</v>
      </c>
      <c r="AB1915" t="s">
        <v>16</v>
      </c>
      <c r="AC1915" t="s">
        <v>127</v>
      </c>
      <c r="AD1915" t="s">
        <v>128</v>
      </c>
    </row>
    <row r="1916" spans="1:30" x14ac:dyDescent="0.25">
      <c r="A1916" t="s">
        <v>1435</v>
      </c>
      <c r="B1916">
        <v>45200</v>
      </c>
      <c r="C1916">
        <v>45209</v>
      </c>
      <c r="D1916" t="s">
        <v>95</v>
      </c>
      <c r="E1916">
        <v>2087</v>
      </c>
      <c r="F1916">
        <v>69</v>
      </c>
      <c r="G1916">
        <v>22</v>
      </c>
      <c r="H1916">
        <v>24</v>
      </c>
      <c r="I1916">
        <v>0</v>
      </c>
      <c r="J1916">
        <v>22</v>
      </c>
      <c r="K1916">
        <v>2</v>
      </c>
      <c r="L1916">
        <v>3</v>
      </c>
      <c r="M1916">
        <v>4</v>
      </c>
      <c r="N1916">
        <v>4</v>
      </c>
      <c r="O1916">
        <v>22</v>
      </c>
      <c r="P1916">
        <v>24</v>
      </c>
      <c r="Q1916">
        <v>15</v>
      </c>
      <c r="R1916">
        <v>21</v>
      </c>
      <c r="S1916">
        <v>25</v>
      </c>
      <c r="T1916">
        <v>4</v>
      </c>
      <c r="U1916">
        <v>4</v>
      </c>
      <c r="V1916">
        <v>5</v>
      </c>
      <c r="W1916">
        <v>5</v>
      </c>
      <c r="X1916">
        <v>4</v>
      </c>
      <c r="Y1916">
        <v>25</v>
      </c>
      <c r="Z1916">
        <v>5</v>
      </c>
      <c r="AA1916" t="s">
        <v>96</v>
      </c>
      <c r="AB1916" t="s">
        <v>16</v>
      </c>
      <c r="AC1916" t="s">
        <v>69</v>
      </c>
      <c r="AD1916" t="s">
        <v>1583</v>
      </c>
    </row>
    <row r="1917" spans="1:30" x14ac:dyDescent="0.25">
      <c r="A1917" t="s">
        <v>1435</v>
      </c>
      <c r="B1917">
        <v>45200</v>
      </c>
      <c r="C1917">
        <v>45209</v>
      </c>
      <c r="D1917" t="s">
        <v>531</v>
      </c>
      <c r="E1917">
        <v>10479</v>
      </c>
      <c r="F1917">
        <v>405</v>
      </c>
      <c r="G1917">
        <v>8</v>
      </c>
      <c r="H1917">
        <v>185</v>
      </c>
      <c r="I1917">
        <v>4</v>
      </c>
      <c r="J1917">
        <v>146</v>
      </c>
      <c r="K1917">
        <v>6</v>
      </c>
      <c r="L1917">
        <v>30</v>
      </c>
      <c r="M1917">
        <v>2</v>
      </c>
      <c r="N1917">
        <v>67</v>
      </c>
      <c r="O1917">
        <v>88</v>
      </c>
      <c r="P1917">
        <v>196</v>
      </c>
      <c r="Q1917">
        <v>52</v>
      </c>
      <c r="R1917">
        <v>77</v>
      </c>
      <c r="S1917">
        <v>196</v>
      </c>
      <c r="T1917">
        <v>78</v>
      </c>
      <c r="U1917">
        <v>40</v>
      </c>
      <c r="V1917">
        <v>82</v>
      </c>
      <c r="W1917">
        <v>79</v>
      </c>
      <c r="X1917">
        <v>82</v>
      </c>
      <c r="Y1917">
        <v>196</v>
      </c>
      <c r="Z1917">
        <v>85</v>
      </c>
      <c r="AA1917" t="s">
        <v>1455</v>
      </c>
      <c r="AB1917" t="s">
        <v>387</v>
      </c>
      <c r="AC1917" t="s">
        <v>508</v>
      </c>
      <c r="AD1917" t="s">
        <v>509</v>
      </c>
    </row>
    <row r="1918" spans="1:30" x14ac:dyDescent="0.25">
      <c r="A1918" t="s">
        <v>1435</v>
      </c>
      <c r="B1918">
        <v>45200</v>
      </c>
      <c r="C1918">
        <v>45209</v>
      </c>
      <c r="D1918" t="s">
        <v>46</v>
      </c>
      <c r="E1918">
        <v>5249</v>
      </c>
      <c r="F1918">
        <v>210</v>
      </c>
      <c r="G1918">
        <v>8</v>
      </c>
      <c r="H1918">
        <v>162</v>
      </c>
      <c r="I1918">
        <v>0</v>
      </c>
      <c r="J1918">
        <v>99</v>
      </c>
      <c r="K1918">
        <v>10</v>
      </c>
      <c r="L1918">
        <v>35</v>
      </c>
      <c r="M1918">
        <v>11</v>
      </c>
      <c r="N1918">
        <v>82</v>
      </c>
      <c r="O1918">
        <v>97</v>
      </c>
      <c r="P1918">
        <v>162</v>
      </c>
      <c r="Q1918">
        <v>42</v>
      </c>
      <c r="R1918">
        <v>93</v>
      </c>
      <c r="S1918">
        <v>162</v>
      </c>
      <c r="T1918">
        <v>82</v>
      </c>
      <c r="U1918">
        <v>46</v>
      </c>
      <c r="V1918">
        <v>82</v>
      </c>
      <c r="W1918">
        <v>81</v>
      </c>
      <c r="X1918">
        <v>82</v>
      </c>
      <c r="Y1918">
        <v>162</v>
      </c>
      <c r="Z1918">
        <v>82</v>
      </c>
      <c r="AA1918" t="s">
        <v>47</v>
      </c>
      <c r="AB1918" t="s">
        <v>16</v>
      </c>
      <c r="AC1918" t="s">
        <v>41</v>
      </c>
      <c r="AD1918" t="s">
        <v>42</v>
      </c>
    </row>
    <row r="1919" spans="1:30" x14ac:dyDescent="0.25">
      <c r="A1919" t="s">
        <v>1435</v>
      </c>
      <c r="B1919">
        <v>45200</v>
      </c>
      <c r="C1919">
        <v>45209</v>
      </c>
      <c r="D1919" t="s">
        <v>24</v>
      </c>
      <c r="E1919">
        <v>6814</v>
      </c>
      <c r="F1919">
        <v>241</v>
      </c>
      <c r="G1919">
        <v>91</v>
      </c>
      <c r="H1919">
        <v>125</v>
      </c>
      <c r="I1919">
        <v>24</v>
      </c>
      <c r="J1919">
        <v>128</v>
      </c>
      <c r="K1919">
        <v>5</v>
      </c>
      <c r="L1919">
        <v>19</v>
      </c>
      <c r="M1919">
        <v>38</v>
      </c>
      <c r="N1919">
        <v>38</v>
      </c>
      <c r="O1919">
        <v>115</v>
      </c>
      <c r="P1919">
        <v>133</v>
      </c>
      <c r="Q1919">
        <v>44</v>
      </c>
      <c r="R1919">
        <v>84</v>
      </c>
      <c r="S1919">
        <v>134</v>
      </c>
      <c r="T1919">
        <v>46</v>
      </c>
      <c r="U1919">
        <v>31</v>
      </c>
      <c r="V1919">
        <v>54</v>
      </c>
      <c r="W1919">
        <v>54</v>
      </c>
      <c r="X1919">
        <v>52</v>
      </c>
      <c r="Y1919">
        <v>134</v>
      </c>
      <c r="Z1919">
        <v>54</v>
      </c>
      <c r="AA1919" t="s">
        <v>25</v>
      </c>
      <c r="AB1919" t="s">
        <v>16</v>
      </c>
      <c r="AC1919" t="s">
        <v>18</v>
      </c>
      <c r="AD1919" t="s">
        <v>19</v>
      </c>
    </row>
    <row r="1920" spans="1:30" x14ac:dyDescent="0.25">
      <c r="A1920" t="s">
        <v>1435</v>
      </c>
      <c r="B1920">
        <v>45200</v>
      </c>
      <c r="C1920">
        <v>45209</v>
      </c>
      <c r="D1920" t="s">
        <v>566</v>
      </c>
      <c r="E1920">
        <v>12648</v>
      </c>
      <c r="F1920">
        <v>623</v>
      </c>
      <c r="G1920">
        <v>16</v>
      </c>
      <c r="H1920">
        <v>237</v>
      </c>
      <c r="I1920">
        <v>2</v>
      </c>
      <c r="J1920">
        <v>173</v>
      </c>
      <c r="K1920">
        <v>6</v>
      </c>
      <c r="L1920">
        <v>31</v>
      </c>
      <c r="M1920">
        <v>13</v>
      </c>
      <c r="N1920">
        <v>4</v>
      </c>
      <c r="O1920">
        <v>221</v>
      </c>
      <c r="P1920">
        <v>234</v>
      </c>
      <c r="Q1920">
        <v>80</v>
      </c>
      <c r="R1920">
        <v>134</v>
      </c>
      <c r="S1920">
        <v>238</v>
      </c>
      <c r="T1920">
        <v>33</v>
      </c>
      <c r="U1920">
        <v>10</v>
      </c>
      <c r="V1920">
        <v>39</v>
      </c>
      <c r="W1920">
        <v>38</v>
      </c>
      <c r="X1920">
        <v>39</v>
      </c>
      <c r="Y1920">
        <v>238</v>
      </c>
      <c r="Z1920">
        <v>39</v>
      </c>
      <c r="AA1920" t="s">
        <v>567</v>
      </c>
      <c r="AB1920" t="s">
        <v>387</v>
      </c>
      <c r="AC1920" t="s">
        <v>508</v>
      </c>
      <c r="AD1920" t="s">
        <v>509</v>
      </c>
    </row>
    <row r="1921" spans="1:30" x14ac:dyDescent="0.25">
      <c r="A1921" t="s">
        <v>1435</v>
      </c>
      <c r="B1921">
        <v>45200</v>
      </c>
      <c r="C1921">
        <v>45209</v>
      </c>
      <c r="D1921" t="s">
        <v>475</v>
      </c>
      <c r="E1921">
        <v>10900</v>
      </c>
      <c r="F1921">
        <v>484</v>
      </c>
      <c r="G1921">
        <v>60</v>
      </c>
      <c r="H1921">
        <v>139</v>
      </c>
      <c r="I1921">
        <v>1</v>
      </c>
      <c r="J1921">
        <v>176</v>
      </c>
      <c r="K1921">
        <v>6</v>
      </c>
      <c r="L1921">
        <v>10</v>
      </c>
      <c r="M1921">
        <v>20</v>
      </c>
      <c r="N1921">
        <v>27</v>
      </c>
      <c r="O1921">
        <v>118</v>
      </c>
      <c r="P1921">
        <v>155</v>
      </c>
      <c r="Q1921">
        <v>24</v>
      </c>
      <c r="R1921">
        <v>98</v>
      </c>
      <c r="S1921">
        <v>155</v>
      </c>
      <c r="T1921">
        <v>77</v>
      </c>
      <c r="U1921">
        <v>13</v>
      </c>
      <c r="V1921">
        <v>77</v>
      </c>
      <c r="W1921">
        <v>77</v>
      </c>
      <c r="X1921">
        <v>75</v>
      </c>
      <c r="Y1921">
        <v>155</v>
      </c>
      <c r="Z1921">
        <v>78</v>
      </c>
      <c r="AA1921" t="s">
        <v>476</v>
      </c>
      <c r="AB1921" t="s">
        <v>387</v>
      </c>
      <c r="AC1921" t="s">
        <v>448</v>
      </c>
      <c r="AD1921" t="s">
        <v>449</v>
      </c>
    </row>
    <row r="1922" spans="1:30" x14ac:dyDescent="0.25">
      <c r="A1922" t="s">
        <v>1435</v>
      </c>
      <c r="B1922">
        <v>45200</v>
      </c>
      <c r="C1922">
        <v>45209</v>
      </c>
      <c r="D1922" t="s">
        <v>14</v>
      </c>
      <c r="E1922">
        <v>5936</v>
      </c>
      <c r="F1922">
        <v>193</v>
      </c>
      <c r="G1922">
        <v>86</v>
      </c>
      <c r="H1922">
        <v>100</v>
      </c>
      <c r="I1922">
        <v>0</v>
      </c>
      <c r="J1922">
        <v>71</v>
      </c>
      <c r="K1922">
        <v>15</v>
      </c>
      <c r="L1922">
        <v>17</v>
      </c>
      <c r="M1922">
        <v>32</v>
      </c>
      <c r="N1922">
        <v>31</v>
      </c>
      <c r="O1922">
        <v>86</v>
      </c>
      <c r="P1922">
        <v>99</v>
      </c>
      <c r="Q1922">
        <v>6</v>
      </c>
      <c r="R1922">
        <v>45</v>
      </c>
      <c r="S1922">
        <v>100</v>
      </c>
      <c r="T1922">
        <v>33</v>
      </c>
      <c r="U1922">
        <v>1</v>
      </c>
      <c r="V1922">
        <v>33</v>
      </c>
      <c r="W1922">
        <v>28</v>
      </c>
      <c r="X1922">
        <v>33</v>
      </c>
      <c r="Y1922">
        <v>100</v>
      </c>
      <c r="Z1922">
        <v>33</v>
      </c>
      <c r="AA1922" t="s">
        <v>15</v>
      </c>
      <c r="AB1922" t="s">
        <v>16</v>
      </c>
      <c r="AC1922" t="s">
        <v>90</v>
      </c>
      <c r="AD1922" t="s">
        <v>91</v>
      </c>
    </row>
    <row r="1923" spans="1:30" x14ac:dyDescent="0.25">
      <c r="A1923" t="s">
        <v>1435</v>
      </c>
      <c r="B1923">
        <v>45200</v>
      </c>
      <c r="C1923">
        <v>45209</v>
      </c>
      <c r="D1923" t="s">
        <v>519</v>
      </c>
      <c r="E1923">
        <v>6639</v>
      </c>
      <c r="F1923">
        <v>313</v>
      </c>
      <c r="G1923">
        <v>92</v>
      </c>
      <c r="H1923">
        <v>160</v>
      </c>
      <c r="I1923">
        <v>5</v>
      </c>
      <c r="J1923">
        <v>74</v>
      </c>
      <c r="K1923">
        <v>8</v>
      </c>
      <c r="L1923">
        <v>22</v>
      </c>
      <c r="M1923">
        <v>17</v>
      </c>
      <c r="N1923">
        <v>34</v>
      </c>
      <c r="O1923">
        <v>153</v>
      </c>
      <c r="P1923">
        <v>171</v>
      </c>
      <c r="Q1923">
        <v>110</v>
      </c>
      <c r="R1923">
        <v>101</v>
      </c>
      <c r="S1923">
        <v>171</v>
      </c>
      <c r="T1923">
        <v>34</v>
      </c>
      <c r="U1923">
        <v>29</v>
      </c>
      <c r="V1923">
        <v>34</v>
      </c>
      <c r="W1923">
        <v>33</v>
      </c>
      <c r="X1923">
        <v>33</v>
      </c>
      <c r="Y1923">
        <v>171</v>
      </c>
      <c r="Z1923">
        <v>34</v>
      </c>
      <c r="AA1923" t="s">
        <v>520</v>
      </c>
      <c r="AB1923" t="s">
        <v>387</v>
      </c>
      <c r="AC1923" t="s">
        <v>508</v>
      </c>
      <c r="AD1923" t="s">
        <v>509</v>
      </c>
    </row>
    <row r="1924" spans="1:30" x14ac:dyDescent="0.25">
      <c r="A1924" t="s">
        <v>1435</v>
      </c>
      <c r="B1924">
        <v>45200</v>
      </c>
      <c r="C1924">
        <v>45209</v>
      </c>
      <c r="D1924" t="s">
        <v>39</v>
      </c>
      <c r="E1924">
        <v>5950</v>
      </c>
      <c r="F1924">
        <v>259</v>
      </c>
      <c r="G1924">
        <v>128</v>
      </c>
      <c r="H1924">
        <v>137</v>
      </c>
      <c r="I1924">
        <v>3</v>
      </c>
      <c r="J1924">
        <v>79</v>
      </c>
      <c r="K1924">
        <v>21</v>
      </c>
      <c r="L1924">
        <v>4</v>
      </c>
      <c r="M1924">
        <v>25</v>
      </c>
      <c r="N1924">
        <v>25</v>
      </c>
      <c r="O1924">
        <v>137</v>
      </c>
      <c r="P1924">
        <v>138</v>
      </c>
      <c r="Q1924">
        <v>22</v>
      </c>
      <c r="R1924">
        <v>70</v>
      </c>
      <c r="S1924">
        <v>138</v>
      </c>
      <c r="T1924">
        <v>25</v>
      </c>
      <c r="U1924">
        <v>7</v>
      </c>
      <c r="V1924">
        <v>25</v>
      </c>
      <c r="W1924">
        <v>24</v>
      </c>
      <c r="X1924">
        <v>25</v>
      </c>
      <c r="Y1924">
        <v>138</v>
      </c>
      <c r="Z1924">
        <v>25</v>
      </c>
      <c r="AA1924" t="s">
        <v>40</v>
      </c>
      <c r="AB1924" t="s">
        <v>16</v>
      </c>
      <c r="AC1924" t="s">
        <v>41</v>
      </c>
      <c r="AD1924" t="s">
        <v>42</v>
      </c>
    </row>
    <row r="1925" spans="1:30" x14ac:dyDescent="0.25">
      <c r="A1925" t="s">
        <v>1435</v>
      </c>
      <c r="B1925">
        <v>45200</v>
      </c>
      <c r="C1925">
        <v>45209</v>
      </c>
      <c r="D1925" t="s">
        <v>525</v>
      </c>
      <c r="E1925">
        <v>13873</v>
      </c>
      <c r="F1925">
        <v>639</v>
      </c>
      <c r="G1925">
        <v>6</v>
      </c>
      <c r="H1925">
        <v>316</v>
      </c>
      <c r="I1925">
        <v>0</v>
      </c>
      <c r="J1925">
        <v>263</v>
      </c>
      <c r="K1925">
        <v>4</v>
      </c>
      <c r="L1925">
        <v>15</v>
      </c>
      <c r="M1925">
        <v>28</v>
      </c>
      <c r="N1925">
        <v>147</v>
      </c>
      <c r="O1925">
        <v>278</v>
      </c>
      <c r="P1925">
        <v>316</v>
      </c>
      <c r="Q1925">
        <v>179</v>
      </c>
      <c r="R1925">
        <v>214</v>
      </c>
      <c r="S1925">
        <v>316</v>
      </c>
      <c r="T1925">
        <v>146</v>
      </c>
      <c r="U1925">
        <v>99</v>
      </c>
      <c r="V1925">
        <v>146</v>
      </c>
      <c r="W1925">
        <v>147</v>
      </c>
      <c r="X1925">
        <v>135</v>
      </c>
      <c r="Y1925">
        <v>316</v>
      </c>
      <c r="Z1925">
        <v>149</v>
      </c>
      <c r="AA1925" t="s">
        <v>526</v>
      </c>
      <c r="AB1925" t="s">
        <v>387</v>
      </c>
      <c r="AC1925" t="s">
        <v>508</v>
      </c>
      <c r="AD1925" t="s">
        <v>509</v>
      </c>
    </row>
    <row r="1926" spans="1:30" x14ac:dyDescent="0.25">
      <c r="A1926" t="s">
        <v>1435</v>
      </c>
      <c r="B1926">
        <v>45200</v>
      </c>
      <c r="C1926">
        <v>45209</v>
      </c>
      <c r="D1926" t="s">
        <v>125</v>
      </c>
      <c r="E1926">
        <v>4012</v>
      </c>
      <c r="F1926">
        <v>131</v>
      </c>
      <c r="G1926">
        <v>79</v>
      </c>
      <c r="H1926">
        <v>79</v>
      </c>
      <c r="I1926">
        <v>0</v>
      </c>
      <c r="J1926">
        <v>103</v>
      </c>
      <c r="K1926">
        <v>2</v>
      </c>
      <c r="L1926">
        <v>1</v>
      </c>
      <c r="M1926">
        <v>67</v>
      </c>
      <c r="N1926">
        <v>63</v>
      </c>
      <c r="O1926">
        <v>19</v>
      </c>
      <c r="P1926">
        <v>80</v>
      </c>
      <c r="Q1926">
        <v>19</v>
      </c>
      <c r="R1926">
        <v>50</v>
      </c>
      <c r="S1926">
        <v>81</v>
      </c>
      <c r="T1926">
        <v>69</v>
      </c>
      <c r="U1926">
        <v>23</v>
      </c>
      <c r="V1926">
        <v>69</v>
      </c>
      <c r="W1926">
        <v>59</v>
      </c>
      <c r="X1926">
        <v>59</v>
      </c>
      <c r="Y1926">
        <v>82</v>
      </c>
      <c r="Z1926">
        <v>69</v>
      </c>
      <c r="AA1926" t="s">
        <v>126</v>
      </c>
      <c r="AB1926" t="s">
        <v>16</v>
      </c>
      <c r="AC1926" t="s">
        <v>127</v>
      </c>
      <c r="AD1926" t="s">
        <v>128</v>
      </c>
    </row>
    <row r="1927" spans="1:30" x14ac:dyDescent="0.25">
      <c r="A1927" t="s">
        <v>1435</v>
      </c>
      <c r="B1927">
        <v>45200</v>
      </c>
      <c r="C1927">
        <v>45209</v>
      </c>
      <c r="D1927" t="s">
        <v>430</v>
      </c>
      <c r="E1927">
        <v>17850</v>
      </c>
      <c r="F1927">
        <v>690</v>
      </c>
      <c r="G1927">
        <v>20</v>
      </c>
      <c r="H1927">
        <v>260</v>
      </c>
      <c r="I1927">
        <v>1</v>
      </c>
      <c r="J1927">
        <v>194</v>
      </c>
      <c r="K1927">
        <v>6</v>
      </c>
      <c r="L1927">
        <v>3</v>
      </c>
      <c r="M1927">
        <v>6</v>
      </c>
      <c r="N1927">
        <v>16</v>
      </c>
      <c r="O1927">
        <v>55</v>
      </c>
      <c r="P1927">
        <v>263</v>
      </c>
      <c r="Q1927">
        <v>45</v>
      </c>
      <c r="R1927">
        <v>92</v>
      </c>
      <c r="S1927">
        <v>264</v>
      </c>
      <c r="T1927">
        <v>25</v>
      </c>
      <c r="U1927">
        <v>5</v>
      </c>
      <c r="V1927">
        <v>26</v>
      </c>
      <c r="W1927">
        <v>22</v>
      </c>
      <c r="X1927">
        <v>26</v>
      </c>
      <c r="Y1927">
        <v>264</v>
      </c>
      <c r="Z1927">
        <v>26</v>
      </c>
      <c r="AA1927" t="s">
        <v>431</v>
      </c>
      <c r="AB1927" t="s">
        <v>387</v>
      </c>
      <c r="AC1927" t="s">
        <v>432</v>
      </c>
      <c r="AD1927" t="s">
        <v>433</v>
      </c>
    </row>
    <row r="1928" spans="1:30" x14ac:dyDescent="0.25">
      <c r="A1928" t="s">
        <v>1435</v>
      </c>
      <c r="B1928">
        <v>45200</v>
      </c>
      <c r="C1928">
        <v>45209</v>
      </c>
      <c r="D1928" t="s">
        <v>469</v>
      </c>
      <c r="E1928">
        <v>7481</v>
      </c>
      <c r="F1928">
        <v>344</v>
      </c>
      <c r="G1928">
        <v>45</v>
      </c>
      <c r="H1928">
        <v>164</v>
      </c>
      <c r="I1928">
        <v>1</v>
      </c>
      <c r="J1928">
        <v>167</v>
      </c>
      <c r="K1928">
        <v>1</v>
      </c>
      <c r="L1928">
        <v>45</v>
      </c>
      <c r="M1928">
        <v>25</v>
      </c>
      <c r="N1928">
        <v>41</v>
      </c>
      <c r="O1928">
        <v>73</v>
      </c>
      <c r="P1928">
        <v>161</v>
      </c>
      <c r="Q1928">
        <v>19</v>
      </c>
      <c r="R1928">
        <v>97</v>
      </c>
      <c r="S1928">
        <v>161</v>
      </c>
      <c r="T1928">
        <v>61</v>
      </c>
      <c r="U1928">
        <v>9</v>
      </c>
      <c r="V1928">
        <v>63</v>
      </c>
      <c r="W1928">
        <v>64</v>
      </c>
      <c r="X1928">
        <v>61</v>
      </c>
      <c r="Y1928">
        <v>165</v>
      </c>
      <c r="Z1928">
        <v>65</v>
      </c>
      <c r="AA1928" t="s">
        <v>470</v>
      </c>
      <c r="AB1928" t="s">
        <v>387</v>
      </c>
      <c r="AC1928" t="s">
        <v>448</v>
      </c>
      <c r="AD1928" t="s">
        <v>449</v>
      </c>
    </row>
    <row r="1929" spans="1:30" x14ac:dyDescent="0.25">
      <c r="A1929" t="s">
        <v>1435</v>
      </c>
      <c r="B1929">
        <v>45200</v>
      </c>
      <c r="C1929">
        <v>45209</v>
      </c>
      <c r="D1929" t="s">
        <v>442</v>
      </c>
      <c r="E1929">
        <v>20777</v>
      </c>
      <c r="F1929">
        <v>860</v>
      </c>
      <c r="G1929">
        <v>34</v>
      </c>
      <c r="H1929">
        <v>327</v>
      </c>
      <c r="I1929">
        <v>11</v>
      </c>
      <c r="J1929">
        <v>272</v>
      </c>
      <c r="K1929">
        <v>28</v>
      </c>
      <c r="L1929">
        <v>45</v>
      </c>
      <c r="M1929">
        <v>29</v>
      </c>
      <c r="N1929">
        <v>135</v>
      </c>
      <c r="O1929">
        <v>256</v>
      </c>
      <c r="P1929">
        <v>342</v>
      </c>
      <c r="Q1929">
        <v>167</v>
      </c>
      <c r="R1929">
        <v>198</v>
      </c>
      <c r="S1929">
        <v>342</v>
      </c>
      <c r="T1929">
        <v>153</v>
      </c>
      <c r="U1929">
        <v>89</v>
      </c>
      <c r="V1929">
        <v>153</v>
      </c>
      <c r="W1929">
        <v>151</v>
      </c>
      <c r="X1929">
        <v>146</v>
      </c>
      <c r="Y1929">
        <v>344</v>
      </c>
      <c r="Z1929">
        <v>156</v>
      </c>
      <c r="AA1929" t="s">
        <v>443</v>
      </c>
      <c r="AB1929" t="s">
        <v>387</v>
      </c>
      <c r="AC1929" t="s">
        <v>432</v>
      </c>
      <c r="AD1929" t="s">
        <v>433</v>
      </c>
    </row>
    <row r="1930" spans="1:30" x14ac:dyDescent="0.25">
      <c r="A1930" t="s">
        <v>1435</v>
      </c>
      <c r="B1930">
        <v>45200</v>
      </c>
      <c r="C1930">
        <v>45209</v>
      </c>
      <c r="D1930" t="s">
        <v>451</v>
      </c>
      <c r="E1930">
        <v>8434</v>
      </c>
      <c r="F1930">
        <v>381</v>
      </c>
      <c r="G1930">
        <v>0</v>
      </c>
      <c r="H1930">
        <v>45</v>
      </c>
      <c r="I1930">
        <v>0</v>
      </c>
      <c r="J1930">
        <v>258</v>
      </c>
      <c r="K1930">
        <v>2</v>
      </c>
      <c r="L1930">
        <v>0</v>
      </c>
      <c r="M1930">
        <v>0</v>
      </c>
      <c r="N1930">
        <v>2</v>
      </c>
      <c r="O1930">
        <v>1</v>
      </c>
      <c r="P1930">
        <v>48</v>
      </c>
      <c r="Q1930">
        <v>3</v>
      </c>
      <c r="R1930">
        <v>28</v>
      </c>
      <c r="S1930">
        <v>99</v>
      </c>
      <c r="T1930">
        <v>26</v>
      </c>
      <c r="U1930">
        <v>5</v>
      </c>
      <c r="V1930">
        <v>27</v>
      </c>
      <c r="W1930">
        <v>24</v>
      </c>
      <c r="X1930">
        <v>23</v>
      </c>
      <c r="Y1930">
        <v>124</v>
      </c>
      <c r="Z1930">
        <v>30</v>
      </c>
      <c r="AA1930" t="s">
        <v>452</v>
      </c>
      <c r="AB1930" t="s">
        <v>387</v>
      </c>
      <c r="AC1930" t="s">
        <v>448</v>
      </c>
      <c r="AD1930" t="s">
        <v>449</v>
      </c>
    </row>
    <row r="1931" spans="1:30" x14ac:dyDescent="0.25">
      <c r="A1931" t="s">
        <v>1435</v>
      </c>
      <c r="B1931">
        <v>45200</v>
      </c>
      <c r="C1931">
        <v>45209</v>
      </c>
      <c r="D1931" t="s">
        <v>385</v>
      </c>
      <c r="E1931">
        <v>9926</v>
      </c>
      <c r="F1931">
        <v>443</v>
      </c>
      <c r="G1931">
        <v>2</v>
      </c>
      <c r="H1931">
        <v>47</v>
      </c>
      <c r="I1931">
        <v>1</v>
      </c>
      <c r="J1931">
        <v>181</v>
      </c>
      <c r="K1931">
        <v>0</v>
      </c>
      <c r="L1931">
        <v>3</v>
      </c>
      <c r="M1931">
        <v>0</v>
      </c>
      <c r="N1931">
        <v>6</v>
      </c>
      <c r="O1931">
        <v>34</v>
      </c>
      <c r="P1931">
        <v>52</v>
      </c>
      <c r="Q1931">
        <v>6</v>
      </c>
      <c r="R1931">
        <v>34</v>
      </c>
      <c r="S1931">
        <v>52</v>
      </c>
      <c r="T1931">
        <v>15</v>
      </c>
      <c r="U1931">
        <v>4</v>
      </c>
      <c r="V1931">
        <v>18</v>
      </c>
      <c r="W1931">
        <v>19</v>
      </c>
      <c r="X1931">
        <v>14</v>
      </c>
      <c r="Y1931">
        <v>52</v>
      </c>
      <c r="Z1931">
        <v>19</v>
      </c>
      <c r="AA1931" t="s">
        <v>386</v>
      </c>
      <c r="AB1931" t="s">
        <v>387</v>
      </c>
      <c r="AC1931" t="s">
        <v>389</v>
      </c>
      <c r="AD1931" t="s">
        <v>390</v>
      </c>
    </row>
    <row r="1932" spans="1:30" x14ac:dyDescent="0.25">
      <c r="A1932" t="s">
        <v>1435</v>
      </c>
      <c r="B1932">
        <v>45200</v>
      </c>
      <c r="C1932">
        <v>45209</v>
      </c>
      <c r="D1932" t="s">
        <v>78</v>
      </c>
      <c r="E1932">
        <v>7579</v>
      </c>
      <c r="F1932">
        <v>286</v>
      </c>
      <c r="G1932">
        <v>25</v>
      </c>
      <c r="H1932">
        <v>180</v>
      </c>
      <c r="I1932">
        <v>2</v>
      </c>
      <c r="J1932">
        <v>59</v>
      </c>
      <c r="K1932">
        <v>3</v>
      </c>
      <c r="L1932">
        <v>15</v>
      </c>
      <c r="M1932">
        <v>7</v>
      </c>
      <c r="N1932">
        <v>24</v>
      </c>
      <c r="O1932">
        <v>122</v>
      </c>
      <c r="P1932">
        <v>186</v>
      </c>
      <c r="Q1932">
        <v>75</v>
      </c>
      <c r="R1932">
        <v>81</v>
      </c>
      <c r="S1932">
        <v>190</v>
      </c>
      <c r="T1932">
        <v>32</v>
      </c>
      <c r="U1932">
        <v>21</v>
      </c>
      <c r="V1932">
        <v>34</v>
      </c>
      <c r="W1932">
        <v>31</v>
      </c>
      <c r="X1932">
        <v>34</v>
      </c>
      <c r="Y1932">
        <v>190</v>
      </c>
      <c r="Z1932">
        <v>34</v>
      </c>
      <c r="AA1932" t="s">
        <v>79</v>
      </c>
      <c r="AB1932" t="s">
        <v>16</v>
      </c>
      <c r="AC1932" t="s">
        <v>69</v>
      </c>
      <c r="AD1932" t="s">
        <v>1583</v>
      </c>
    </row>
    <row r="1933" spans="1:30" x14ac:dyDescent="0.25">
      <c r="A1933" t="s">
        <v>1435</v>
      </c>
      <c r="B1933">
        <v>45200</v>
      </c>
      <c r="C1933">
        <v>45209</v>
      </c>
      <c r="D1933" t="s">
        <v>546</v>
      </c>
      <c r="E1933">
        <v>6009</v>
      </c>
      <c r="F1933">
        <v>196</v>
      </c>
      <c r="G1933">
        <v>2</v>
      </c>
      <c r="H1933">
        <v>93</v>
      </c>
      <c r="I1933">
        <v>0</v>
      </c>
      <c r="J1933">
        <v>81</v>
      </c>
      <c r="K1933">
        <v>2</v>
      </c>
      <c r="L1933">
        <v>0</v>
      </c>
      <c r="M1933">
        <v>0</v>
      </c>
      <c r="N1933">
        <v>11</v>
      </c>
      <c r="O1933">
        <v>73</v>
      </c>
      <c r="P1933">
        <v>99</v>
      </c>
      <c r="Q1933">
        <v>26</v>
      </c>
      <c r="R1933">
        <v>55</v>
      </c>
      <c r="S1933">
        <v>105</v>
      </c>
      <c r="T1933">
        <v>19</v>
      </c>
      <c r="U1933">
        <v>10</v>
      </c>
      <c r="V1933">
        <v>23</v>
      </c>
      <c r="W1933">
        <v>24</v>
      </c>
      <c r="X1933">
        <v>24</v>
      </c>
      <c r="Y1933">
        <v>105</v>
      </c>
      <c r="Z1933">
        <v>25</v>
      </c>
      <c r="AA1933" t="s">
        <v>1476</v>
      </c>
      <c r="AB1933" t="s">
        <v>387</v>
      </c>
      <c r="AC1933" t="s">
        <v>508</v>
      </c>
      <c r="AD1933" t="s">
        <v>509</v>
      </c>
    </row>
    <row r="1934" spans="1:30" x14ac:dyDescent="0.25">
      <c r="A1934" t="s">
        <v>1435</v>
      </c>
      <c r="B1934">
        <v>45200</v>
      </c>
      <c r="C1934">
        <v>45209</v>
      </c>
      <c r="D1934" t="s">
        <v>496</v>
      </c>
      <c r="E1934">
        <v>7313</v>
      </c>
      <c r="F1934">
        <v>342</v>
      </c>
      <c r="G1934">
        <v>63</v>
      </c>
      <c r="H1934">
        <v>109</v>
      </c>
      <c r="I1934">
        <v>7</v>
      </c>
      <c r="J1934">
        <v>152</v>
      </c>
      <c r="K1934">
        <v>18</v>
      </c>
      <c r="L1934">
        <v>23</v>
      </c>
      <c r="M1934">
        <v>32</v>
      </c>
      <c r="N1934">
        <v>17</v>
      </c>
      <c r="O1934">
        <v>59</v>
      </c>
      <c r="P1934">
        <v>110</v>
      </c>
      <c r="Q1934">
        <v>21</v>
      </c>
      <c r="R1934">
        <v>53</v>
      </c>
      <c r="S1934">
        <v>108</v>
      </c>
      <c r="T1934">
        <v>53</v>
      </c>
      <c r="U1934">
        <v>15</v>
      </c>
      <c r="V1934">
        <v>54</v>
      </c>
      <c r="W1934">
        <v>54</v>
      </c>
      <c r="X1934">
        <v>52</v>
      </c>
      <c r="Y1934">
        <v>110</v>
      </c>
      <c r="Z1934">
        <v>55</v>
      </c>
      <c r="AA1934" t="s">
        <v>497</v>
      </c>
      <c r="AB1934" t="s">
        <v>387</v>
      </c>
      <c r="AC1934" t="s">
        <v>448</v>
      </c>
      <c r="AD1934" t="s">
        <v>449</v>
      </c>
    </row>
    <row r="1935" spans="1:30" x14ac:dyDescent="0.25">
      <c r="A1935" t="s">
        <v>1435</v>
      </c>
      <c r="B1935">
        <v>45200</v>
      </c>
      <c r="C1935">
        <v>45209</v>
      </c>
      <c r="D1935" t="s">
        <v>542</v>
      </c>
      <c r="E1935">
        <v>4118</v>
      </c>
      <c r="F1935">
        <v>115</v>
      </c>
      <c r="G1935">
        <v>13</v>
      </c>
      <c r="H1935">
        <v>66</v>
      </c>
      <c r="I1935">
        <v>1</v>
      </c>
      <c r="J1935">
        <v>75</v>
      </c>
      <c r="K1935">
        <v>6</v>
      </c>
      <c r="L1935">
        <v>9</v>
      </c>
      <c r="M1935">
        <v>6</v>
      </c>
      <c r="N1935">
        <v>48</v>
      </c>
      <c r="O1935">
        <v>33</v>
      </c>
      <c r="P1935">
        <v>66</v>
      </c>
      <c r="Q1935">
        <v>34</v>
      </c>
      <c r="R1935">
        <v>44</v>
      </c>
      <c r="S1935">
        <v>64</v>
      </c>
      <c r="T1935">
        <v>46</v>
      </c>
      <c r="U1935">
        <v>36</v>
      </c>
      <c r="V1935">
        <v>48</v>
      </c>
      <c r="W1935">
        <v>42</v>
      </c>
      <c r="X1935">
        <v>43</v>
      </c>
      <c r="Y1935">
        <v>66</v>
      </c>
      <c r="Z1935">
        <v>48</v>
      </c>
      <c r="AA1935" t="s">
        <v>1475</v>
      </c>
      <c r="AB1935" t="s">
        <v>387</v>
      </c>
      <c r="AC1935" t="s">
        <v>508</v>
      </c>
      <c r="AD1935" t="s">
        <v>509</v>
      </c>
    </row>
    <row r="1936" spans="1:30" x14ac:dyDescent="0.25">
      <c r="A1936" t="s">
        <v>1435</v>
      </c>
      <c r="B1936">
        <v>45200</v>
      </c>
      <c r="C1936">
        <v>45209</v>
      </c>
      <c r="D1936" t="s">
        <v>56</v>
      </c>
      <c r="E1936">
        <v>2</v>
      </c>
      <c r="F1936">
        <v>0</v>
      </c>
      <c r="G1936">
        <v>0</v>
      </c>
      <c r="H1936">
        <v>0</v>
      </c>
      <c r="I1936">
        <v>0</v>
      </c>
      <c r="J1936">
        <v>0</v>
      </c>
      <c r="K1936">
        <v>0</v>
      </c>
      <c r="L1936">
        <v>0</v>
      </c>
      <c r="M1936">
        <v>0</v>
      </c>
      <c r="N1936">
        <v>0</v>
      </c>
      <c r="O1936">
        <v>0</v>
      </c>
      <c r="P1936">
        <v>0</v>
      </c>
      <c r="Q1936">
        <v>0</v>
      </c>
      <c r="R1936">
        <v>0</v>
      </c>
      <c r="S1936">
        <v>0</v>
      </c>
      <c r="T1936">
        <v>0</v>
      </c>
      <c r="U1936">
        <v>0</v>
      </c>
      <c r="V1936">
        <v>0</v>
      </c>
      <c r="W1936">
        <v>0</v>
      </c>
      <c r="X1936">
        <v>0</v>
      </c>
      <c r="Y1936">
        <v>0</v>
      </c>
      <c r="Z1936">
        <v>0</v>
      </c>
    </row>
    <row r="1937" spans="1:30" x14ac:dyDescent="0.25">
      <c r="A1937" t="s">
        <v>1435</v>
      </c>
      <c r="B1937">
        <v>45200</v>
      </c>
      <c r="C1937">
        <v>45209</v>
      </c>
      <c r="D1937" t="s">
        <v>576</v>
      </c>
      <c r="E1937">
        <v>4251</v>
      </c>
      <c r="F1937">
        <v>223</v>
      </c>
      <c r="G1937">
        <v>14</v>
      </c>
      <c r="H1937">
        <v>126</v>
      </c>
      <c r="I1937">
        <v>0</v>
      </c>
      <c r="J1937">
        <v>65</v>
      </c>
      <c r="K1937">
        <v>4</v>
      </c>
      <c r="L1937">
        <v>0</v>
      </c>
      <c r="M1937">
        <v>1</v>
      </c>
      <c r="N1937">
        <v>8</v>
      </c>
      <c r="O1937">
        <v>7</v>
      </c>
      <c r="P1937">
        <v>126</v>
      </c>
      <c r="Q1937">
        <v>75</v>
      </c>
      <c r="R1937">
        <v>50</v>
      </c>
      <c r="S1937">
        <v>125</v>
      </c>
      <c r="T1937">
        <v>15</v>
      </c>
      <c r="U1937">
        <v>36</v>
      </c>
      <c r="V1937">
        <v>43</v>
      </c>
      <c r="W1937">
        <v>39</v>
      </c>
      <c r="X1937">
        <v>41</v>
      </c>
      <c r="Y1937">
        <v>126</v>
      </c>
      <c r="Z1937">
        <v>43</v>
      </c>
      <c r="AA1937" t="s">
        <v>577</v>
      </c>
      <c r="AB1937" t="s">
        <v>387</v>
      </c>
      <c r="AC1937" t="s">
        <v>508</v>
      </c>
      <c r="AD1937" t="s">
        <v>509</v>
      </c>
    </row>
    <row r="1938" spans="1:30" x14ac:dyDescent="0.25">
      <c r="A1938" t="s">
        <v>1435</v>
      </c>
      <c r="B1938">
        <v>45200</v>
      </c>
      <c r="C1938">
        <v>45209</v>
      </c>
      <c r="D1938" t="s">
        <v>57</v>
      </c>
      <c r="E1938">
        <v>6124</v>
      </c>
      <c r="F1938">
        <v>140</v>
      </c>
      <c r="G1938">
        <v>2</v>
      </c>
      <c r="H1938">
        <v>42</v>
      </c>
      <c r="I1938">
        <v>0</v>
      </c>
      <c r="J1938">
        <v>78</v>
      </c>
      <c r="K1938">
        <v>1</v>
      </c>
      <c r="L1938">
        <v>0</v>
      </c>
      <c r="M1938">
        <v>2</v>
      </c>
      <c r="N1938">
        <v>8</v>
      </c>
      <c r="O1938">
        <v>20</v>
      </c>
      <c r="P1938">
        <v>39</v>
      </c>
      <c r="Q1938">
        <v>17</v>
      </c>
      <c r="R1938">
        <v>20</v>
      </c>
      <c r="S1938">
        <v>41</v>
      </c>
      <c r="T1938">
        <v>11</v>
      </c>
      <c r="U1938">
        <v>10</v>
      </c>
      <c r="V1938">
        <v>13</v>
      </c>
      <c r="W1938">
        <v>11</v>
      </c>
      <c r="X1938">
        <v>13</v>
      </c>
      <c r="Y1938">
        <v>42</v>
      </c>
      <c r="Z1938">
        <v>13</v>
      </c>
      <c r="AA1938" t="s">
        <v>58</v>
      </c>
      <c r="AB1938" t="s">
        <v>16</v>
      </c>
      <c r="AC1938" t="s">
        <v>41</v>
      </c>
      <c r="AD1938" t="s">
        <v>42</v>
      </c>
    </row>
    <row r="1939" spans="1:30" x14ac:dyDescent="0.25">
      <c r="A1939" t="s">
        <v>1435</v>
      </c>
      <c r="B1939">
        <v>45200</v>
      </c>
      <c r="C1939">
        <v>45209</v>
      </c>
      <c r="D1939" t="s">
        <v>457</v>
      </c>
      <c r="E1939">
        <v>3691</v>
      </c>
      <c r="F1939">
        <v>131</v>
      </c>
      <c r="G1939">
        <v>0</v>
      </c>
      <c r="H1939">
        <v>26</v>
      </c>
      <c r="I1939">
        <v>0</v>
      </c>
      <c r="J1939">
        <v>65</v>
      </c>
      <c r="K1939">
        <v>0</v>
      </c>
      <c r="L1939">
        <v>0</v>
      </c>
      <c r="M1939">
        <v>1</v>
      </c>
      <c r="N1939">
        <v>1</v>
      </c>
      <c r="O1939">
        <v>19</v>
      </c>
      <c r="P1939">
        <v>34</v>
      </c>
      <c r="Q1939">
        <v>9</v>
      </c>
      <c r="R1939">
        <v>26</v>
      </c>
      <c r="S1939">
        <v>44</v>
      </c>
      <c r="T1939">
        <v>13</v>
      </c>
      <c r="U1939">
        <v>8</v>
      </c>
      <c r="V1939">
        <v>16</v>
      </c>
      <c r="W1939">
        <v>16</v>
      </c>
      <c r="X1939">
        <v>16</v>
      </c>
      <c r="Y1939">
        <v>48</v>
      </c>
      <c r="Z1939">
        <v>17</v>
      </c>
      <c r="AA1939" t="s">
        <v>458</v>
      </c>
      <c r="AB1939" t="s">
        <v>387</v>
      </c>
      <c r="AC1939" t="s">
        <v>448</v>
      </c>
      <c r="AD1939" t="s">
        <v>449</v>
      </c>
    </row>
    <row r="1940" spans="1:30" x14ac:dyDescent="0.25">
      <c r="A1940" t="s">
        <v>1435</v>
      </c>
      <c r="B1940">
        <v>45200</v>
      </c>
      <c r="C1940">
        <v>45209</v>
      </c>
      <c r="D1940" t="s">
        <v>550</v>
      </c>
      <c r="E1940">
        <v>4471</v>
      </c>
      <c r="F1940">
        <v>222</v>
      </c>
      <c r="G1940">
        <v>4</v>
      </c>
      <c r="H1940">
        <v>94</v>
      </c>
      <c r="I1940">
        <v>0</v>
      </c>
      <c r="J1940">
        <v>91</v>
      </c>
      <c r="K1940">
        <v>1</v>
      </c>
      <c r="L1940">
        <v>0</v>
      </c>
      <c r="M1940">
        <v>0</v>
      </c>
      <c r="N1940">
        <v>10</v>
      </c>
      <c r="O1940">
        <v>13</v>
      </c>
      <c r="P1940">
        <v>96</v>
      </c>
      <c r="Q1940">
        <v>31</v>
      </c>
      <c r="R1940">
        <v>48</v>
      </c>
      <c r="S1940">
        <v>95</v>
      </c>
      <c r="T1940">
        <v>36</v>
      </c>
      <c r="U1940">
        <v>26</v>
      </c>
      <c r="V1940">
        <v>42</v>
      </c>
      <c r="W1940">
        <v>41</v>
      </c>
      <c r="X1940">
        <v>37</v>
      </c>
      <c r="Y1940">
        <v>96</v>
      </c>
      <c r="Z1940">
        <v>42</v>
      </c>
      <c r="AA1940" t="s">
        <v>551</v>
      </c>
      <c r="AB1940" t="s">
        <v>387</v>
      </c>
      <c r="AC1940" t="s">
        <v>508</v>
      </c>
      <c r="AD1940" t="s">
        <v>509</v>
      </c>
    </row>
    <row r="1941" spans="1:30" x14ac:dyDescent="0.25">
      <c r="A1941" t="s">
        <v>1435</v>
      </c>
      <c r="B1941">
        <v>45200</v>
      </c>
      <c r="C1941">
        <v>45209</v>
      </c>
      <c r="D1941" t="s">
        <v>115</v>
      </c>
      <c r="E1941">
        <v>9645</v>
      </c>
      <c r="F1941">
        <v>309</v>
      </c>
      <c r="G1941">
        <v>12</v>
      </c>
      <c r="H1941">
        <v>85</v>
      </c>
      <c r="I1941">
        <v>2</v>
      </c>
      <c r="J1941">
        <v>90</v>
      </c>
      <c r="K1941">
        <v>3</v>
      </c>
      <c r="L1941">
        <v>3</v>
      </c>
      <c r="M1941">
        <v>3</v>
      </c>
      <c r="N1941">
        <v>19</v>
      </c>
      <c r="O1941">
        <v>62</v>
      </c>
      <c r="P1941">
        <v>84</v>
      </c>
      <c r="Q1941">
        <v>17</v>
      </c>
      <c r="R1941">
        <v>36</v>
      </c>
      <c r="S1941">
        <v>86</v>
      </c>
      <c r="T1941">
        <v>20</v>
      </c>
      <c r="U1941">
        <v>9</v>
      </c>
      <c r="V1941">
        <v>20</v>
      </c>
      <c r="W1941">
        <v>15</v>
      </c>
      <c r="X1941">
        <v>17</v>
      </c>
      <c r="Y1941">
        <v>86</v>
      </c>
      <c r="Z1941">
        <v>20</v>
      </c>
      <c r="AA1941" t="s">
        <v>116</v>
      </c>
      <c r="AB1941" t="s">
        <v>16</v>
      </c>
      <c r="AC1941" t="s">
        <v>90</v>
      </c>
      <c r="AD1941" t="s">
        <v>91</v>
      </c>
    </row>
    <row r="1942" spans="1:30" x14ac:dyDescent="0.25">
      <c r="A1942" t="s">
        <v>1435</v>
      </c>
      <c r="B1942">
        <v>45200</v>
      </c>
      <c r="C1942">
        <v>45209</v>
      </c>
      <c r="D1942" t="s">
        <v>406</v>
      </c>
      <c r="E1942">
        <v>7187</v>
      </c>
      <c r="F1942">
        <v>242</v>
      </c>
      <c r="G1942">
        <v>10</v>
      </c>
      <c r="H1942">
        <v>59</v>
      </c>
      <c r="I1942">
        <v>0</v>
      </c>
      <c r="J1942">
        <v>74</v>
      </c>
      <c r="K1942">
        <v>2</v>
      </c>
      <c r="L1942">
        <v>3</v>
      </c>
      <c r="M1942">
        <v>3</v>
      </c>
      <c r="N1942">
        <v>21</v>
      </c>
      <c r="O1942">
        <v>38</v>
      </c>
      <c r="P1942">
        <v>59</v>
      </c>
      <c r="Q1942">
        <v>25</v>
      </c>
      <c r="R1942">
        <v>38</v>
      </c>
      <c r="S1942">
        <v>61</v>
      </c>
      <c r="T1942">
        <v>25</v>
      </c>
      <c r="U1942">
        <v>15</v>
      </c>
      <c r="V1942">
        <v>25</v>
      </c>
      <c r="W1942">
        <v>25</v>
      </c>
      <c r="X1942">
        <v>23</v>
      </c>
      <c r="Y1942">
        <v>62</v>
      </c>
      <c r="Z1942">
        <v>25</v>
      </c>
      <c r="AA1942" t="s">
        <v>407</v>
      </c>
      <c r="AB1942" t="s">
        <v>387</v>
      </c>
      <c r="AC1942" t="s">
        <v>389</v>
      </c>
      <c r="AD1942" t="s">
        <v>390</v>
      </c>
    </row>
    <row r="1943" spans="1:30" x14ac:dyDescent="0.25">
      <c r="A1943" t="s">
        <v>1435</v>
      </c>
      <c r="B1943">
        <v>45200</v>
      </c>
      <c r="C1943">
        <v>45209</v>
      </c>
      <c r="D1943" t="s">
        <v>147</v>
      </c>
      <c r="E1943">
        <v>7126</v>
      </c>
      <c r="F1943">
        <v>309</v>
      </c>
      <c r="G1943">
        <v>0</v>
      </c>
      <c r="H1943">
        <v>41</v>
      </c>
      <c r="I1943">
        <v>0</v>
      </c>
      <c r="J1943">
        <v>137</v>
      </c>
      <c r="K1943">
        <v>1</v>
      </c>
      <c r="L1943">
        <v>0</v>
      </c>
      <c r="M1943">
        <v>0</v>
      </c>
      <c r="N1943">
        <v>7</v>
      </c>
      <c r="O1943">
        <v>24</v>
      </c>
      <c r="P1943">
        <v>42</v>
      </c>
      <c r="Q1943">
        <v>10</v>
      </c>
      <c r="R1943">
        <v>25</v>
      </c>
      <c r="S1943">
        <v>44</v>
      </c>
      <c r="T1943">
        <v>7</v>
      </c>
      <c r="U1943">
        <v>2</v>
      </c>
      <c r="V1943">
        <v>12</v>
      </c>
      <c r="W1943">
        <v>8</v>
      </c>
      <c r="X1943">
        <v>10</v>
      </c>
      <c r="Y1943">
        <v>45</v>
      </c>
      <c r="Z1943">
        <v>12</v>
      </c>
      <c r="AA1943" t="s">
        <v>148</v>
      </c>
      <c r="AB1943" t="s">
        <v>16</v>
      </c>
      <c r="AC1943" t="s">
        <v>127</v>
      </c>
      <c r="AD1943" t="s">
        <v>128</v>
      </c>
    </row>
    <row r="1944" spans="1:30" x14ac:dyDescent="0.25">
      <c r="A1944" t="s">
        <v>1435</v>
      </c>
      <c r="B1944">
        <v>45200</v>
      </c>
      <c r="C1944">
        <v>45209</v>
      </c>
      <c r="D1944" t="s">
        <v>110</v>
      </c>
      <c r="E1944">
        <v>4987</v>
      </c>
      <c r="F1944">
        <v>147</v>
      </c>
      <c r="G1944">
        <v>68</v>
      </c>
      <c r="H1944">
        <v>98</v>
      </c>
      <c r="I1944">
        <v>1</v>
      </c>
      <c r="J1944">
        <v>32</v>
      </c>
      <c r="K1944">
        <v>3</v>
      </c>
      <c r="L1944">
        <v>6</v>
      </c>
      <c r="M1944">
        <v>12</v>
      </c>
      <c r="N1944">
        <v>14</v>
      </c>
      <c r="O1944">
        <v>82</v>
      </c>
      <c r="P1944">
        <v>103</v>
      </c>
      <c r="Q1944">
        <v>11</v>
      </c>
      <c r="R1944">
        <v>79</v>
      </c>
      <c r="S1944">
        <v>112</v>
      </c>
      <c r="T1944">
        <v>18</v>
      </c>
      <c r="U1944">
        <v>5</v>
      </c>
      <c r="V1944">
        <v>20</v>
      </c>
      <c r="W1944">
        <v>20</v>
      </c>
      <c r="X1944">
        <v>20</v>
      </c>
      <c r="Y1944">
        <v>114</v>
      </c>
      <c r="Z1944">
        <v>20</v>
      </c>
      <c r="AA1944" t="s">
        <v>111</v>
      </c>
      <c r="AB1944" t="s">
        <v>16</v>
      </c>
      <c r="AC1944" t="s">
        <v>90</v>
      </c>
      <c r="AD1944" t="s">
        <v>91</v>
      </c>
    </row>
    <row r="1945" spans="1:30" x14ac:dyDescent="0.25">
      <c r="A1945" t="s">
        <v>1435</v>
      </c>
      <c r="B1945">
        <v>45200</v>
      </c>
      <c r="C1945">
        <v>45209</v>
      </c>
      <c r="D1945" t="s">
        <v>105</v>
      </c>
      <c r="E1945">
        <v>6319</v>
      </c>
      <c r="F1945">
        <v>254</v>
      </c>
      <c r="G1945">
        <v>43</v>
      </c>
      <c r="H1945">
        <v>183</v>
      </c>
      <c r="I1945">
        <v>1</v>
      </c>
      <c r="J1945">
        <v>94</v>
      </c>
      <c r="K1945">
        <v>3</v>
      </c>
      <c r="L1945">
        <v>5</v>
      </c>
      <c r="M1945">
        <v>14</v>
      </c>
      <c r="N1945">
        <v>29</v>
      </c>
      <c r="O1945">
        <v>57</v>
      </c>
      <c r="P1945">
        <v>184</v>
      </c>
      <c r="Q1945">
        <v>15</v>
      </c>
      <c r="R1945">
        <v>68</v>
      </c>
      <c r="S1945">
        <v>184</v>
      </c>
      <c r="T1945">
        <v>73</v>
      </c>
      <c r="U1945">
        <v>6</v>
      </c>
      <c r="V1945">
        <v>76</v>
      </c>
      <c r="W1945">
        <v>51</v>
      </c>
      <c r="X1945">
        <v>73</v>
      </c>
      <c r="Y1945">
        <v>184</v>
      </c>
      <c r="Z1945">
        <v>76</v>
      </c>
      <c r="AA1945" t="s">
        <v>106</v>
      </c>
      <c r="AB1945" t="s">
        <v>16</v>
      </c>
      <c r="AC1945" t="s">
        <v>90</v>
      </c>
      <c r="AD1945" t="s">
        <v>91</v>
      </c>
    </row>
    <row r="1946" spans="1:30" x14ac:dyDescent="0.25">
      <c r="A1946" t="s">
        <v>1435</v>
      </c>
      <c r="B1946">
        <v>45200</v>
      </c>
      <c r="C1946">
        <v>45209</v>
      </c>
      <c r="D1946" t="s">
        <v>100</v>
      </c>
      <c r="E1946">
        <v>3500</v>
      </c>
      <c r="F1946">
        <v>100</v>
      </c>
      <c r="G1946">
        <v>2</v>
      </c>
      <c r="H1946">
        <v>55</v>
      </c>
      <c r="I1946">
        <v>0</v>
      </c>
      <c r="J1946">
        <v>38</v>
      </c>
      <c r="K1946">
        <v>0</v>
      </c>
      <c r="L1946">
        <v>14</v>
      </c>
      <c r="M1946">
        <v>0</v>
      </c>
      <c r="N1946">
        <v>18</v>
      </c>
      <c r="O1946">
        <v>22</v>
      </c>
      <c r="P1946">
        <v>55</v>
      </c>
      <c r="Q1946">
        <v>19</v>
      </c>
      <c r="R1946">
        <v>28</v>
      </c>
      <c r="S1946">
        <v>54</v>
      </c>
      <c r="T1946">
        <v>22</v>
      </c>
      <c r="U1946">
        <v>21</v>
      </c>
      <c r="V1946">
        <v>26</v>
      </c>
      <c r="W1946">
        <v>29</v>
      </c>
      <c r="X1946">
        <v>26</v>
      </c>
      <c r="Y1946">
        <v>55</v>
      </c>
      <c r="Z1946">
        <v>29</v>
      </c>
      <c r="AA1946" t="s">
        <v>101</v>
      </c>
      <c r="AB1946" t="s">
        <v>16</v>
      </c>
      <c r="AC1946" t="s">
        <v>90</v>
      </c>
      <c r="AD1946" t="s">
        <v>91</v>
      </c>
    </row>
    <row r="1947" spans="1:30" x14ac:dyDescent="0.25">
      <c r="A1947" t="s">
        <v>1435</v>
      </c>
      <c r="B1947">
        <v>45200</v>
      </c>
      <c r="C1947">
        <v>45209</v>
      </c>
      <c r="D1947" t="s">
        <v>74</v>
      </c>
      <c r="E1947">
        <v>20166</v>
      </c>
      <c r="F1947">
        <v>667</v>
      </c>
      <c r="G1947">
        <v>2</v>
      </c>
      <c r="H1947">
        <v>168</v>
      </c>
      <c r="I1947">
        <v>1</v>
      </c>
      <c r="J1947">
        <v>187</v>
      </c>
      <c r="K1947">
        <v>19</v>
      </c>
      <c r="L1947">
        <v>9</v>
      </c>
      <c r="M1947">
        <v>0</v>
      </c>
      <c r="N1947">
        <v>54</v>
      </c>
      <c r="O1947">
        <v>27</v>
      </c>
      <c r="P1947">
        <v>170</v>
      </c>
      <c r="Q1947">
        <v>25</v>
      </c>
      <c r="R1947">
        <v>88</v>
      </c>
      <c r="S1947">
        <v>169</v>
      </c>
      <c r="T1947">
        <v>79</v>
      </c>
      <c r="U1947">
        <v>20</v>
      </c>
      <c r="V1947">
        <v>83</v>
      </c>
      <c r="W1947">
        <v>80</v>
      </c>
      <c r="X1947">
        <v>75</v>
      </c>
      <c r="Y1947">
        <v>171</v>
      </c>
      <c r="Z1947">
        <v>83</v>
      </c>
      <c r="AA1947" t="s">
        <v>1412</v>
      </c>
      <c r="AB1947" t="s">
        <v>16</v>
      </c>
      <c r="AC1947" t="s">
        <v>69</v>
      </c>
      <c r="AD1947" t="s">
        <v>1583</v>
      </c>
    </row>
    <row r="1948" spans="1:30" x14ac:dyDescent="0.25">
      <c r="A1948" t="s">
        <v>1435</v>
      </c>
      <c r="B1948">
        <v>45200</v>
      </c>
      <c r="C1948">
        <v>45209</v>
      </c>
      <c r="D1948" t="s">
        <v>481</v>
      </c>
      <c r="E1948">
        <v>3506</v>
      </c>
      <c r="F1948">
        <v>139</v>
      </c>
      <c r="G1948">
        <v>0</v>
      </c>
      <c r="H1948">
        <v>42</v>
      </c>
      <c r="I1948">
        <v>0</v>
      </c>
      <c r="J1948">
        <v>49</v>
      </c>
      <c r="K1948">
        <v>0</v>
      </c>
      <c r="L1948">
        <v>2</v>
      </c>
      <c r="M1948">
        <v>0</v>
      </c>
      <c r="N1948">
        <v>3</v>
      </c>
      <c r="O1948">
        <v>2</v>
      </c>
      <c r="P1948">
        <v>43</v>
      </c>
      <c r="Q1948">
        <v>5</v>
      </c>
      <c r="R1948">
        <v>16</v>
      </c>
      <c r="S1948">
        <v>43</v>
      </c>
      <c r="T1948">
        <v>2</v>
      </c>
      <c r="U1948">
        <v>0</v>
      </c>
      <c r="V1948">
        <v>17</v>
      </c>
      <c r="W1948">
        <v>17</v>
      </c>
      <c r="X1948">
        <v>18</v>
      </c>
      <c r="Y1948">
        <v>43</v>
      </c>
      <c r="Z1948">
        <v>19</v>
      </c>
      <c r="AA1948" t="s">
        <v>482</v>
      </c>
      <c r="AB1948" t="s">
        <v>387</v>
      </c>
      <c r="AC1948" t="s">
        <v>448</v>
      </c>
      <c r="AD1948" t="s">
        <v>449</v>
      </c>
    </row>
    <row r="1949" spans="1:30" x14ac:dyDescent="0.25">
      <c r="A1949" t="s">
        <v>1435</v>
      </c>
      <c r="B1949">
        <v>45200</v>
      </c>
      <c r="C1949">
        <v>45209</v>
      </c>
      <c r="D1949" t="s">
        <v>67</v>
      </c>
      <c r="E1949">
        <v>5972</v>
      </c>
      <c r="F1949">
        <v>153</v>
      </c>
      <c r="G1949">
        <v>45</v>
      </c>
      <c r="H1949">
        <v>72</v>
      </c>
      <c r="I1949">
        <v>12</v>
      </c>
      <c r="J1949">
        <v>36</v>
      </c>
      <c r="K1949">
        <v>2</v>
      </c>
      <c r="L1949">
        <v>11</v>
      </c>
      <c r="M1949">
        <v>6</v>
      </c>
      <c r="N1949">
        <v>9</v>
      </c>
      <c r="O1949">
        <v>75</v>
      </c>
      <c r="P1949">
        <v>81</v>
      </c>
      <c r="Q1949">
        <v>15</v>
      </c>
      <c r="R1949">
        <v>23</v>
      </c>
      <c r="S1949">
        <v>79</v>
      </c>
      <c r="T1949">
        <v>17</v>
      </c>
      <c r="U1949">
        <v>8</v>
      </c>
      <c r="V1949">
        <v>17</v>
      </c>
      <c r="W1949">
        <v>15</v>
      </c>
      <c r="X1949">
        <v>17</v>
      </c>
      <c r="Y1949">
        <v>81</v>
      </c>
      <c r="Z1949">
        <v>17</v>
      </c>
      <c r="AA1949" t="s">
        <v>68</v>
      </c>
      <c r="AB1949" t="s">
        <v>16</v>
      </c>
      <c r="AC1949" t="s">
        <v>69</v>
      </c>
      <c r="AD1949" t="s">
        <v>1583</v>
      </c>
    </row>
    <row r="1950" spans="1:30" x14ac:dyDescent="0.25">
      <c r="A1950" t="s">
        <v>1435</v>
      </c>
      <c r="B1950">
        <v>45200</v>
      </c>
      <c r="C1950">
        <v>45209</v>
      </c>
      <c r="D1950" t="s">
        <v>137</v>
      </c>
      <c r="E1950">
        <v>5298</v>
      </c>
      <c r="F1950">
        <v>199</v>
      </c>
      <c r="G1950">
        <v>2</v>
      </c>
      <c r="H1950">
        <v>63</v>
      </c>
      <c r="I1950">
        <v>0</v>
      </c>
      <c r="J1950">
        <v>83</v>
      </c>
      <c r="K1950">
        <v>0</v>
      </c>
      <c r="L1950">
        <v>1</v>
      </c>
      <c r="M1950">
        <v>1</v>
      </c>
      <c r="N1950">
        <v>3</v>
      </c>
      <c r="O1950">
        <v>12</v>
      </c>
      <c r="P1950">
        <v>63</v>
      </c>
      <c r="Q1950">
        <v>7</v>
      </c>
      <c r="R1950">
        <v>38</v>
      </c>
      <c r="S1950">
        <v>66</v>
      </c>
      <c r="T1950">
        <v>4</v>
      </c>
      <c r="U1950">
        <v>1</v>
      </c>
      <c r="V1950">
        <v>7</v>
      </c>
      <c r="W1950">
        <v>7</v>
      </c>
      <c r="X1950">
        <v>6</v>
      </c>
      <c r="Y1950">
        <v>67</v>
      </c>
      <c r="Z1950">
        <v>7</v>
      </c>
      <c r="AA1950" t="s">
        <v>138</v>
      </c>
      <c r="AB1950" t="s">
        <v>16</v>
      </c>
      <c r="AC1950" t="s">
        <v>127</v>
      </c>
      <c r="AD1950" t="s">
        <v>128</v>
      </c>
    </row>
    <row r="1951" spans="1:30" x14ac:dyDescent="0.25">
      <c r="A1951" t="s">
        <v>1435</v>
      </c>
      <c r="B1951">
        <v>45200</v>
      </c>
      <c r="C1951">
        <v>45209</v>
      </c>
      <c r="D1951" t="s">
        <v>412</v>
      </c>
      <c r="E1951">
        <v>4143</v>
      </c>
      <c r="F1951">
        <v>117</v>
      </c>
      <c r="G1951">
        <v>0</v>
      </c>
      <c r="H1951">
        <v>52</v>
      </c>
      <c r="I1951">
        <v>1</v>
      </c>
      <c r="J1951">
        <v>52</v>
      </c>
      <c r="K1951">
        <v>5</v>
      </c>
      <c r="L1951">
        <v>1</v>
      </c>
      <c r="M1951">
        <v>1</v>
      </c>
      <c r="N1951">
        <v>26</v>
      </c>
      <c r="O1951">
        <v>51</v>
      </c>
      <c r="P1951">
        <v>58</v>
      </c>
      <c r="Q1951">
        <v>29</v>
      </c>
      <c r="R1951">
        <v>29</v>
      </c>
      <c r="S1951">
        <v>61</v>
      </c>
      <c r="T1951">
        <v>30</v>
      </c>
      <c r="U1951">
        <v>11</v>
      </c>
      <c r="V1951">
        <v>30</v>
      </c>
      <c r="W1951">
        <v>29</v>
      </c>
      <c r="X1951">
        <v>28</v>
      </c>
      <c r="Y1951">
        <v>61</v>
      </c>
      <c r="Z1951">
        <v>30</v>
      </c>
      <c r="AA1951" t="s">
        <v>413</v>
      </c>
      <c r="AB1951" t="s">
        <v>387</v>
      </c>
      <c r="AC1951" t="s">
        <v>389</v>
      </c>
      <c r="AD1951" t="s">
        <v>390</v>
      </c>
    </row>
    <row r="1952" spans="1:30" x14ac:dyDescent="0.25">
      <c r="A1952" t="s">
        <v>1435</v>
      </c>
      <c r="B1952">
        <v>45200</v>
      </c>
      <c r="C1952">
        <v>45209</v>
      </c>
      <c r="D1952" t="s">
        <v>142</v>
      </c>
      <c r="E1952">
        <v>11580</v>
      </c>
      <c r="F1952">
        <v>441</v>
      </c>
      <c r="G1952">
        <v>2</v>
      </c>
      <c r="H1952">
        <v>119</v>
      </c>
      <c r="I1952">
        <v>0</v>
      </c>
      <c r="J1952">
        <v>172</v>
      </c>
      <c r="K1952">
        <v>7</v>
      </c>
      <c r="L1952">
        <v>8</v>
      </c>
      <c r="M1952">
        <v>8</v>
      </c>
      <c r="N1952">
        <v>24</v>
      </c>
      <c r="O1952">
        <v>77</v>
      </c>
      <c r="P1952">
        <v>135</v>
      </c>
      <c r="Q1952">
        <v>31</v>
      </c>
      <c r="R1952">
        <v>83</v>
      </c>
      <c r="S1952">
        <v>133</v>
      </c>
      <c r="T1952">
        <v>64</v>
      </c>
      <c r="U1952">
        <v>36</v>
      </c>
      <c r="V1952">
        <v>116</v>
      </c>
      <c r="W1952">
        <v>107</v>
      </c>
      <c r="X1952">
        <v>103</v>
      </c>
      <c r="Y1952">
        <v>137</v>
      </c>
      <c r="Z1952">
        <v>120</v>
      </c>
      <c r="AA1952" t="s">
        <v>143</v>
      </c>
      <c r="AB1952" t="s">
        <v>16</v>
      </c>
      <c r="AC1952" t="s">
        <v>127</v>
      </c>
      <c r="AD1952" t="s">
        <v>128</v>
      </c>
    </row>
    <row r="1953" spans="1:30" x14ac:dyDescent="0.25">
      <c r="A1953" t="s">
        <v>1435</v>
      </c>
      <c r="B1953">
        <v>45200</v>
      </c>
      <c r="C1953">
        <v>45209</v>
      </c>
      <c r="D1953" t="s">
        <v>555</v>
      </c>
      <c r="E1953">
        <v>5543</v>
      </c>
      <c r="F1953">
        <v>237</v>
      </c>
      <c r="G1953">
        <v>39</v>
      </c>
      <c r="H1953">
        <v>85</v>
      </c>
      <c r="I1953">
        <v>0</v>
      </c>
      <c r="J1953">
        <v>72</v>
      </c>
      <c r="K1953">
        <v>9</v>
      </c>
      <c r="L1953">
        <v>0</v>
      </c>
      <c r="M1953">
        <v>9</v>
      </c>
      <c r="N1953">
        <v>29</v>
      </c>
      <c r="O1953">
        <v>23</v>
      </c>
      <c r="P1953">
        <v>88</v>
      </c>
      <c r="Q1953">
        <v>42</v>
      </c>
      <c r="R1953">
        <v>55</v>
      </c>
      <c r="S1953">
        <v>87</v>
      </c>
      <c r="T1953">
        <v>29</v>
      </c>
      <c r="U1953">
        <v>21</v>
      </c>
      <c r="V1953">
        <v>31</v>
      </c>
      <c r="W1953">
        <v>31</v>
      </c>
      <c r="X1953">
        <v>31</v>
      </c>
      <c r="Y1953">
        <v>88</v>
      </c>
      <c r="Z1953">
        <v>31</v>
      </c>
      <c r="AA1953" t="s">
        <v>1450</v>
      </c>
      <c r="AB1953" t="s">
        <v>387</v>
      </c>
      <c r="AC1953" t="s">
        <v>508</v>
      </c>
      <c r="AD1953" t="s">
        <v>509</v>
      </c>
    </row>
    <row r="1954" spans="1:30" x14ac:dyDescent="0.25">
      <c r="A1954" t="s">
        <v>1435</v>
      </c>
      <c r="B1954">
        <v>45200</v>
      </c>
      <c r="C1954">
        <v>45209</v>
      </c>
      <c r="D1954" t="s">
        <v>515</v>
      </c>
      <c r="E1954">
        <v>5026</v>
      </c>
      <c r="F1954">
        <v>240</v>
      </c>
      <c r="G1954">
        <v>94</v>
      </c>
      <c r="H1954">
        <v>106</v>
      </c>
      <c r="I1954">
        <v>1</v>
      </c>
      <c r="J1954">
        <v>110</v>
      </c>
      <c r="K1954">
        <v>2</v>
      </c>
      <c r="L1954">
        <v>13</v>
      </c>
      <c r="M1954">
        <v>62</v>
      </c>
      <c r="N1954">
        <v>56</v>
      </c>
      <c r="O1954">
        <v>48</v>
      </c>
      <c r="P1954">
        <v>110</v>
      </c>
      <c r="Q1954">
        <v>25</v>
      </c>
      <c r="R1954">
        <v>60</v>
      </c>
      <c r="S1954">
        <v>109</v>
      </c>
      <c r="T1954">
        <v>70</v>
      </c>
      <c r="U1954">
        <v>24</v>
      </c>
      <c r="V1954">
        <v>71</v>
      </c>
      <c r="W1954">
        <v>71</v>
      </c>
      <c r="X1954">
        <v>71</v>
      </c>
      <c r="Y1954">
        <v>110</v>
      </c>
      <c r="Z1954">
        <v>71</v>
      </c>
      <c r="AA1954" t="s">
        <v>1598</v>
      </c>
      <c r="AB1954" t="s">
        <v>387</v>
      </c>
      <c r="AC1954" t="s">
        <v>508</v>
      </c>
      <c r="AD1954" t="s">
        <v>509</v>
      </c>
    </row>
    <row r="1955" spans="1:30" x14ac:dyDescent="0.25">
      <c r="A1955" t="s">
        <v>1435</v>
      </c>
      <c r="B1955">
        <v>45200</v>
      </c>
      <c r="C1955">
        <v>45209</v>
      </c>
      <c r="D1955" t="s">
        <v>501</v>
      </c>
      <c r="E1955">
        <v>2842</v>
      </c>
      <c r="F1955">
        <v>121</v>
      </c>
      <c r="G1955">
        <v>41</v>
      </c>
      <c r="H1955">
        <v>58</v>
      </c>
      <c r="I1955">
        <v>0</v>
      </c>
      <c r="J1955">
        <v>42</v>
      </c>
      <c r="K1955">
        <v>4</v>
      </c>
      <c r="L1955">
        <v>2</v>
      </c>
      <c r="M1955">
        <v>14</v>
      </c>
      <c r="N1955">
        <v>20</v>
      </c>
      <c r="O1955">
        <v>36</v>
      </c>
      <c r="P1955">
        <v>62</v>
      </c>
      <c r="Q1955">
        <v>32</v>
      </c>
      <c r="R1955">
        <v>36</v>
      </c>
      <c r="S1955">
        <v>62</v>
      </c>
      <c r="T1955">
        <v>23</v>
      </c>
      <c r="U1955">
        <v>18</v>
      </c>
      <c r="V1955">
        <v>25</v>
      </c>
      <c r="W1955">
        <v>25</v>
      </c>
      <c r="X1955">
        <v>23</v>
      </c>
      <c r="Y1955">
        <v>62</v>
      </c>
      <c r="Z1955">
        <v>26</v>
      </c>
      <c r="AA1955" t="s">
        <v>502</v>
      </c>
      <c r="AB1955" t="s">
        <v>387</v>
      </c>
      <c r="AC1955" t="s">
        <v>448</v>
      </c>
      <c r="AD1955" t="s">
        <v>449</v>
      </c>
    </row>
    <row r="1956" spans="1:30" x14ac:dyDescent="0.25">
      <c r="A1956" t="s">
        <v>1435</v>
      </c>
      <c r="B1956">
        <v>45200</v>
      </c>
      <c r="C1956">
        <v>45209</v>
      </c>
      <c r="D1956" t="s">
        <v>571</v>
      </c>
      <c r="E1956">
        <v>3251</v>
      </c>
      <c r="F1956">
        <v>142</v>
      </c>
      <c r="G1956">
        <v>3</v>
      </c>
      <c r="H1956">
        <v>85</v>
      </c>
      <c r="I1956">
        <v>0</v>
      </c>
      <c r="J1956">
        <v>42</v>
      </c>
      <c r="K1956">
        <v>0</v>
      </c>
      <c r="L1956">
        <v>1</v>
      </c>
      <c r="M1956">
        <v>4</v>
      </c>
      <c r="N1956">
        <v>6</v>
      </c>
      <c r="O1956">
        <v>78</v>
      </c>
      <c r="P1956">
        <v>88</v>
      </c>
      <c r="Q1956">
        <v>7</v>
      </c>
      <c r="R1956">
        <v>47</v>
      </c>
      <c r="S1956">
        <v>88</v>
      </c>
      <c r="T1956">
        <v>15</v>
      </c>
      <c r="U1956">
        <v>4</v>
      </c>
      <c r="V1956">
        <v>18</v>
      </c>
      <c r="W1956">
        <v>18</v>
      </c>
      <c r="X1956">
        <v>17</v>
      </c>
      <c r="Y1956">
        <v>88</v>
      </c>
      <c r="Z1956">
        <v>18</v>
      </c>
      <c r="AA1956" t="s">
        <v>572</v>
      </c>
      <c r="AB1956" t="s">
        <v>387</v>
      </c>
      <c r="AC1956" t="s">
        <v>508</v>
      </c>
      <c r="AD1956" t="s">
        <v>509</v>
      </c>
    </row>
    <row r="1957" spans="1:30" x14ac:dyDescent="0.25">
      <c r="A1957" t="s">
        <v>1435</v>
      </c>
      <c r="B1957">
        <v>45200</v>
      </c>
      <c r="C1957">
        <v>45209</v>
      </c>
      <c r="D1957" t="s">
        <v>513</v>
      </c>
      <c r="E1957">
        <v>11482</v>
      </c>
      <c r="F1957">
        <v>498</v>
      </c>
      <c r="G1957">
        <v>4</v>
      </c>
      <c r="H1957">
        <v>200</v>
      </c>
      <c r="I1957">
        <v>0</v>
      </c>
      <c r="J1957">
        <v>128</v>
      </c>
      <c r="K1957">
        <v>20</v>
      </c>
      <c r="L1957">
        <v>35</v>
      </c>
      <c r="M1957">
        <v>0</v>
      </c>
      <c r="N1957">
        <v>55</v>
      </c>
      <c r="O1957">
        <v>49</v>
      </c>
      <c r="P1957">
        <v>202</v>
      </c>
      <c r="Q1957">
        <v>56</v>
      </c>
      <c r="R1957">
        <v>121</v>
      </c>
      <c r="S1957">
        <v>198</v>
      </c>
      <c r="T1957">
        <v>59</v>
      </c>
      <c r="U1957">
        <v>36</v>
      </c>
      <c r="V1957">
        <v>82</v>
      </c>
      <c r="W1957">
        <v>82</v>
      </c>
      <c r="X1957">
        <v>75</v>
      </c>
      <c r="Y1957">
        <v>202</v>
      </c>
      <c r="Z1957">
        <v>82</v>
      </c>
      <c r="AA1957" t="s">
        <v>514</v>
      </c>
      <c r="AB1957" t="s">
        <v>387</v>
      </c>
      <c r="AC1957" t="s">
        <v>508</v>
      </c>
      <c r="AD1957" t="s">
        <v>509</v>
      </c>
    </row>
    <row r="1958" spans="1:30" x14ac:dyDescent="0.25">
      <c r="A1958" t="s">
        <v>1435</v>
      </c>
      <c r="B1958">
        <v>45200</v>
      </c>
      <c r="C1958">
        <v>45209</v>
      </c>
      <c r="D1958" t="s">
        <v>166</v>
      </c>
      <c r="E1958">
        <v>5674</v>
      </c>
      <c r="F1958">
        <v>170</v>
      </c>
      <c r="G1958">
        <v>4</v>
      </c>
      <c r="H1958">
        <v>72</v>
      </c>
      <c r="I1958">
        <v>7</v>
      </c>
      <c r="J1958">
        <v>75</v>
      </c>
      <c r="K1958">
        <v>0</v>
      </c>
      <c r="L1958">
        <v>2</v>
      </c>
      <c r="M1958">
        <v>1</v>
      </c>
      <c r="N1958">
        <v>24</v>
      </c>
      <c r="O1958">
        <v>12</v>
      </c>
      <c r="P1958">
        <v>71</v>
      </c>
      <c r="Q1958">
        <v>21</v>
      </c>
      <c r="R1958">
        <v>45</v>
      </c>
      <c r="S1958">
        <v>90</v>
      </c>
      <c r="T1958">
        <v>26</v>
      </c>
      <c r="U1958">
        <v>13</v>
      </c>
      <c r="V1958">
        <v>28</v>
      </c>
      <c r="W1958">
        <v>28</v>
      </c>
      <c r="X1958">
        <v>29</v>
      </c>
      <c r="Y1958">
        <v>101</v>
      </c>
      <c r="Z1958">
        <v>29</v>
      </c>
      <c r="AA1958" t="s">
        <v>167</v>
      </c>
      <c r="AB1958" t="s">
        <v>16</v>
      </c>
      <c r="AC1958" t="s">
        <v>168</v>
      </c>
      <c r="AD1958" t="s">
        <v>1473</v>
      </c>
    </row>
    <row r="1959" spans="1:30" x14ac:dyDescent="0.25">
      <c r="A1959" t="s">
        <v>1435</v>
      </c>
      <c r="B1959">
        <v>45231</v>
      </c>
      <c r="C1959">
        <v>45233</v>
      </c>
      <c r="D1959" t="s">
        <v>940</v>
      </c>
      <c r="E1959">
        <v>10142</v>
      </c>
      <c r="F1959">
        <v>482</v>
      </c>
      <c r="G1959">
        <v>60</v>
      </c>
      <c r="H1959">
        <v>227</v>
      </c>
      <c r="I1959">
        <v>1</v>
      </c>
      <c r="J1959">
        <v>89</v>
      </c>
      <c r="K1959">
        <v>9</v>
      </c>
      <c r="L1959">
        <v>1</v>
      </c>
      <c r="M1959">
        <v>0</v>
      </c>
      <c r="N1959">
        <v>26</v>
      </c>
      <c r="O1959">
        <v>116</v>
      </c>
      <c r="P1959">
        <v>256</v>
      </c>
      <c r="Q1959">
        <v>161</v>
      </c>
      <c r="R1959">
        <v>132</v>
      </c>
      <c r="S1959">
        <v>339</v>
      </c>
      <c r="T1959">
        <v>27</v>
      </c>
      <c r="U1959">
        <v>21</v>
      </c>
      <c r="V1959">
        <v>29</v>
      </c>
      <c r="W1959">
        <v>29</v>
      </c>
      <c r="X1959">
        <v>24</v>
      </c>
      <c r="Y1959">
        <v>358</v>
      </c>
      <c r="Z1959">
        <v>29</v>
      </c>
      <c r="AA1959" t="s">
        <v>941</v>
      </c>
      <c r="AB1959" t="s">
        <v>803</v>
      </c>
      <c r="AC1959" t="s">
        <v>942</v>
      </c>
      <c r="AD1959" t="s">
        <v>943</v>
      </c>
    </row>
    <row r="1960" spans="1:30" x14ac:dyDescent="0.25">
      <c r="A1960" t="s">
        <v>1435</v>
      </c>
      <c r="B1960">
        <v>45231</v>
      </c>
      <c r="C1960">
        <v>45233</v>
      </c>
      <c r="D1960" t="s">
        <v>930</v>
      </c>
      <c r="E1960">
        <v>10894</v>
      </c>
      <c r="F1960">
        <v>389</v>
      </c>
      <c r="G1960">
        <v>27</v>
      </c>
      <c r="H1960">
        <v>237</v>
      </c>
      <c r="I1960">
        <v>0</v>
      </c>
      <c r="J1960">
        <v>49</v>
      </c>
      <c r="K1960">
        <v>2</v>
      </c>
      <c r="L1960">
        <v>12</v>
      </c>
      <c r="M1960">
        <v>18</v>
      </c>
      <c r="N1960">
        <v>22</v>
      </c>
      <c r="O1960">
        <v>205</v>
      </c>
      <c r="P1960">
        <v>235</v>
      </c>
      <c r="Q1960">
        <v>135</v>
      </c>
      <c r="R1960">
        <v>101</v>
      </c>
      <c r="S1960">
        <v>236</v>
      </c>
      <c r="T1960">
        <v>23</v>
      </c>
      <c r="U1960">
        <v>16</v>
      </c>
      <c r="V1960">
        <v>23</v>
      </c>
      <c r="W1960">
        <v>24</v>
      </c>
      <c r="X1960">
        <v>20</v>
      </c>
      <c r="Y1960">
        <v>238</v>
      </c>
      <c r="Z1960">
        <v>24</v>
      </c>
      <c r="AA1960" t="s">
        <v>931</v>
      </c>
      <c r="AB1960" t="s">
        <v>803</v>
      </c>
      <c r="AC1960" t="s">
        <v>897</v>
      </c>
      <c r="AD1960" t="s">
        <v>898</v>
      </c>
    </row>
    <row r="1961" spans="1:30" x14ac:dyDescent="0.25">
      <c r="A1961" t="s">
        <v>1435</v>
      </c>
      <c r="B1961">
        <v>45231</v>
      </c>
      <c r="C1961">
        <v>45233</v>
      </c>
      <c r="D1961" t="s">
        <v>948</v>
      </c>
      <c r="E1961">
        <v>9209</v>
      </c>
      <c r="F1961">
        <v>432</v>
      </c>
      <c r="G1961">
        <v>12</v>
      </c>
      <c r="H1961">
        <v>181</v>
      </c>
      <c r="I1961">
        <v>0</v>
      </c>
      <c r="J1961">
        <v>102</v>
      </c>
      <c r="K1961">
        <v>3</v>
      </c>
      <c r="L1961">
        <v>2</v>
      </c>
      <c r="M1961">
        <v>0</v>
      </c>
      <c r="N1961">
        <v>27</v>
      </c>
      <c r="O1961">
        <v>73</v>
      </c>
      <c r="P1961">
        <v>179</v>
      </c>
      <c r="Q1961">
        <v>102</v>
      </c>
      <c r="R1961">
        <v>76</v>
      </c>
      <c r="S1961">
        <v>178</v>
      </c>
      <c r="T1961">
        <v>29</v>
      </c>
      <c r="U1961">
        <v>35</v>
      </c>
      <c r="V1961">
        <v>42</v>
      </c>
      <c r="W1961">
        <v>38</v>
      </c>
      <c r="X1961">
        <v>41</v>
      </c>
      <c r="Y1961">
        <v>183</v>
      </c>
      <c r="Z1961">
        <v>42</v>
      </c>
      <c r="AA1961" t="s">
        <v>949</v>
      </c>
      <c r="AB1961" t="s">
        <v>803</v>
      </c>
      <c r="AC1961" t="s">
        <v>942</v>
      </c>
      <c r="AD1961" t="s">
        <v>943</v>
      </c>
    </row>
    <row r="1962" spans="1:30" x14ac:dyDescent="0.25">
      <c r="A1962" t="s">
        <v>1435</v>
      </c>
      <c r="B1962">
        <v>45231</v>
      </c>
      <c r="C1962">
        <v>45233</v>
      </c>
      <c r="D1962" t="s">
        <v>991</v>
      </c>
      <c r="E1962">
        <v>9487</v>
      </c>
      <c r="F1962">
        <v>466</v>
      </c>
      <c r="G1962">
        <v>52</v>
      </c>
      <c r="H1962">
        <v>282</v>
      </c>
      <c r="I1962">
        <v>1</v>
      </c>
      <c r="J1962">
        <v>111</v>
      </c>
      <c r="K1962">
        <v>3</v>
      </c>
      <c r="L1962">
        <v>3</v>
      </c>
      <c r="M1962">
        <v>2</v>
      </c>
      <c r="N1962">
        <v>62</v>
      </c>
      <c r="O1962">
        <v>96</v>
      </c>
      <c r="P1962">
        <v>283</v>
      </c>
      <c r="Q1962">
        <v>169</v>
      </c>
      <c r="R1962">
        <v>153</v>
      </c>
      <c r="S1962">
        <v>278</v>
      </c>
      <c r="T1962">
        <v>66</v>
      </c>
      <c r="U1962">
        <v>53</v>
      </c>
      <c r="V1962">
        <v>67</v>
      </c>
      <c r="W1962">
        <v>67</v>
      </c>
      <c r="X1962">
        <v>64</v>
      </c>
      <c r="Y1962">
        <v>284</v>
      </c>
      <c r="Z1962">
        <v>68</v>
      </c>
      <c r="AA1962" t="s">
        <v>992</v>
      </c>
      <c r="AB1962" t="s">
        <v>803</v>
      </c>
      <c r="AC1962" t="s">
        <v>942</v>
      </c>
      <c r="AD1962" t="s">
        <v>943</v>
      </c>
    </row>
    <row r="1963" spans="1:30" x14ac:dyDescent="0.25">
      <c r="A1963" t="s">
        <v>1435</v>
      </c>
      <c r="B1963">
        <v>45231</v>
      </c>
      <c r="C1963">
        <v>45233</v>
      </c>
      <c r="D1963" t="s">
        <v>968</v>
      </c>
      <c r="E1963">
        <v>5907</v>
      </c>
      <c r="F1963">
        <v>313</v>
      </c>
      <c r="G1963">
        <v>28</v>
      </c>
      <c r="H1963">
        <v>228</v>
      </c>
      <c r="I1963">
        <v>0</v>
      </c>
      <c r="J1963">
        <v>48</v>
      </c>
      <c r="K1963">
        <v>1</v>
      </c>
      <c r="L1963">
        <v>4</v>
      </c>
      <c r="M1963">
        <v>3</v>
      </c>
      <c r="N1963">
        <v>10</v>
      </c>
      <c r="O1963">
        <v>174</v>
      </c>
      <c r="P1963">
        <v>226</v>
      </c>
      <c r="Q1963">
        <v>137</v>
      </c>
      <c r="R1963">
        <v>106</v>
      </c>
      <c r="S1963">
        <v>224</v>
      </c>
      <c r="T1963">
        <v>8</v>
      </c>
      <c r="U1963">
        <v>11</v>
      </c>
      <c r="V1963">
        <v>12</v>
      </c>
      <c r="W1963">
        <v>12</v>
      </c>
      <c r="X1963">
        <v>7</v>
      </c>
      <c r="Y1963">
        <v>229</v>
      </c>
      <c r="Z1963">
        <v>12</v>
      </c>
      <c r="AA1963" t="s">
        <v>969</v>
      </c>
      <c r="AB1963" t="s">
        <v>803</v>
      </c>
      <c r="AC1963" t="s">
        <v>942</v>
      </c>
      <c r="AD1963" t="s">
        <v>943</v>
      </c>
    </row>
    <row r="1964" spans="1:30" x14ac:dyDescent="0.25">
      <c r="A1964" t="s">
        <v>1435</v>
      </c>
      <c r="B1964">
        <v>45231</v>
      </c>
      <c r="C1964">
        <v>45233</v>
      </c>
      <c r="D1964" t="s">
        <v>996</v>
      </c>
      <c r="E1964">
        <v>14701</v>
      </c>
      <c r="F1964">
        <v>541</v>
      </c>
      <c r="G1964">
        <v>1</v>
      </c>
      <c r="H1964">
        <v>277</v>
      </c>
      <c r="I1964">
        <v>0</v>
      </c>
      <c r="J1964">
        <v>144</v>
      </c>
      <c r="K1964">
        <v>5</v>
      </c>
      <c r="L1964">
        <v>8</v>
      </c>
      <c r="M1964">
        <v>0</v>
      </c>
      <c r="N1964">
        <v>44</v>
      </c>
      <c r="O1964">
        <v>152</v>
      </c>
      <c r="P1964">
        <v>275</v>
      </c>
      <c r="Q1964">
        <v>141</v>
      </c>
      <c r="R1964">
        <v>117</v>
      </c>
      <c r="S1964">
        <v>277</v>
      </c>
      <c r="T1964">
        <v>47</v>
      </c>
      <c r="U1964">
        <v>44</v>
      </c>
      <c r="V1964">
        <v>56</v>
      </c>
      <c r="W1964">
        <v>49</v>
      </c>
      <c r="X1964">
        <v>51</v>
      </c>
      <c r="Y1964">
        <v>279</v>
      </c>
      <c r="Z1964">
        <v>56</v>
      </c>
      <c r="AA1964" t="s">
        <v>997</v>
      </c>
      <c r="AB1964" t="s">
        <v>803</v>
      </c>
      <c r="AC1964" t="s">
        <v>998</v>
      </c>
      <c r="AD1964" t="s">
        <v>999</v>
      </c>
    </row>
    <row r="1965" spans="1:30" x14ac:dyDescent="0.25">
      <c r="A1965" t="s">
        <v>1435</v>
      </c>
      <c r="B1965">
        <v>45231</v>
      </c>
      <c r="C1965">
        <v>45233</v>
      </c>
      <c r="D1965" t="s">
        <v>924</v>
      </c>
      <c r="E1965">
        <v>6730</v>
      </c>
      <c r="F1965">
        <v>255</v>
      </c>
      <c r="G1965">
        <v>14</v>
      </c>
      <c r="H1965">
        <v>122</v>
      </c>
      <c r="I1965">
        <v>2</v>
      </c>
      <c r="J1965">
        <v>49</v>
      </c>
      <c r="K1965">
        <v>6</v>
      </c>
      <c r="L1965">
        <v>4</v>
      </c>
      <c r="M1965">
        <v>0</v>
      </c>
      <c r="N1965">
        <v>21</v>
      </c>
      <c r="O1965">
        <v>68</v>
      </c>
      <c r="P1965">
        <v>122</v>
      </c>
      <c r="Q1965">
        <v>78</v>
      </c>
      <c r="R1965">
        <v>70</v>
      </c>
      <c r="S1965">
        <v>124</v>
      </c>
      <c r="T1965">
        <v>24</v>
      </c>
      <c r="U1965">
        <v>28</v>
      </c>
      <c r="V1965">
        <v>27</v>
      </c>
      <c r="W1965">
        <v>43</v>
      </c>
      <c r="X1965">
        <v>38</v>
      </c>
      <c r="Y1965">
        <v>125</v>
      </c>
      <c r="Z1965">
        <v>48</v>
      </c>
      <c r="AA1965" t="s">
        <v>925</v>
      </c>
      <c r="AB1965" t="s">
        <v>803</v>
      </c>
      <c r="AC1965" t="s">
        <v>897</v>
      </c>
      <c r="AD1965" t="s">
        <v>898</v>
      </c>
    </row>
    <row r="1966" spans="1:30" x14ac:dyDescent="0.25">
      <c r="A1966" t="s">
        <v>1435</v>
      </c>
      <c r="B1966">
        <v>45231</v>
      </c>
      <c r="C1966">
        <v>45233</v>
      </c>
      <c r="D1966" t="s">
        <v>903</v>
      </c>
      <c r="E1966">
        <v>16021</v>
      </c>
      <c r="F1966">
        <v>568</v>
      </c>
      <c r="G1966">
        <v>0</v>
      </c>
      <c r="H1966">
        <v>396</v>
      </c>
      <c r="I1966">
        <v>0</v>
      </c>
      <c r="J1966">
        <v>75</v>
      </c>
      <c r="K1966">
        <v>4</v>
      </c>
      <c r="L1966">
        <v>0</v>
      </c>
      <c r="M1966">
        <v>0</v>
      </c>
      <c r="N1966">
        <v>48</v>
      </c>
      <c r="O1966">
        <v>74</v>
      </c>
      <c r="P1966">
        <v>397</v>
      </c>
      <c r="Q1966">
        <v>235</v>
      </c>
      <c r="R1966">
        <v>209</v>
      </c>
      <c r="S1966">
        <v>402</v>
      </c>
      <c r="T1966">
        <v>50</v>
      </c>
      <c r="U1966">
        <v>35</v>
      </c>
      <c r="V1966">
        <v>50</v>
      </c>
      <c r="W1966">
        <v>47</v>
      </c>
      <c r="X1966">
        <v>51</v>
      </c>
      <c r="Y1966">
        <v>402</v>
      </c>
      <c r="Z1966">
        <v>51</v>
      </c>
      <c r="AA1966" t="s">
        <v>904</v>
      </c>
      <c r="AB1966" t="s">
        <v>803</v>
      </c>
      <c r="AC1966" t="s">
        <v>1451</v>
      </c>
      <c r="AD1966" t="s">
        <v>1452</v>
      </c>
    </row>
    <row r="1967" spans="1:30" x14ac:dyDescent="0.25">
      <c r="A1967" t="s">
        <v>1435</v>
      </c>
      <c r="B1967">
        <v>45231</v>
      </c>
      <c r="C1967">
        <v>45233</v>
      </c>
      <c r="D1967" t="s">
        <v>973</v>
      </c>
      <c r="E1967">
        <v>4784</v>
      </c>
      <c r="F1967">
        <v>231</v>
      </c>
      <c r="G1967">
        <v>20</v>
      </c>
      <c r="H1967">
        <v>137</v>
      </c>
      <c r="I1967">
        <v>1</v>
      </c>
      <c r="J1967">
        <v>41</v>
      </c>
      <c r="K1967">
        <v>1</v>
      </c>
      <c r="L1967">
        <v>1</v>
      </c>
      <c r="M1967">
        <v>1</v>
      </c>
      <c r="N1967">
        <v>2</v>
      </c>
      <c r="O1967">
        <v>50</v>
      </c>
      <c r="P1967">
        <v>138</v>
      </c>
      <c r="Q1967">
        <v>97</v>
      </c>
      <c r="R1967">
        <v>86</v>
      </c>
      <c r="S1967">
        <v>139</v>
      </c>
      <c r="T1967">
        <v>10</v>
      </c>
      <c r="U1967">
        <v>13</v>
      </c>
      <c r="V1967">
        <v>14</v>
      </c>
      <c r="W1967">
        <v>13</v>
      </c>
      <c r="X1967">
        <v>13</v>
      </c>
      <c r="Y1967">
        <v>140</v>
      </c>
      <c r="Z1967">
        <v>14</v>
      </c>
      <c r="AA1967" t="s">
        <v>974</v>
      </c>
      <c r="AB1967" t="s">
        <v>803</v>
      </c>
      <c r="AC1967" t="s">
        <v>942</v>
      </c>
      <c r="AD1967" t="s">
        <v>943</v>
      </c>
    </row>
    <row r="1968" spans="1:30" x14ac:dyDescent="0.25">
      <c r="A1968" t="s">
        <v>1435</v>
      </c>
      <c r="B1968">
        <v>45231</v>
      </c>
      <c r="C1968">
        <v>45233</v>
      </c>
      <c r="D1968" t="s">
        <v>959</v>
      </c>
      <c r="E1968">
        <v>7826</v>
      </c>
      <c r="F1968">
        <v>333</v>
      </c>
      <c r="G1968">
        <v>0</v>
      </c>
      <c r="H1968">
        <v>193</v>
      </c>
      <c r="I1968">
        <v>0</v>
      </c>
      <c r="J1968">
        <v>65</v>
      </c>
      <c r="K1968">
        <v>2</v>
      </c>
      <c r="L1968">
        <v>2</v>
      </c>
      <c r="M1968">
        <v>0</v>
      </c>
      <c r="N1968">
        <v>16</v>
      </c>
      <c r="O1968">
        <v>111</v>
      </c>
      <c r="P1968">
        <v>194</v>
      </c>
      <c r="Q1968">
        <v>91</v>
      </c>
      <c r="R1968">
        <v>83</v>
      </c>
      <c r="S1968">
        <v>192</v>
      </c>
      <c r="T1968">
        <v>19</v>
      </c>
      <c r="U1968">
        <v>19</v>
      </c>
      <c r="V1968">
        <v>22</v>
      </c>
      <c r="W1968">
        <v>20</v>
      </c>
      <c r="X1968">
        <v>20</v>
      </c>
      <c r="Y1968">
        <v>198</v>
      </c>
      <c r="Z1968">
        <v>22</v>
      </c>
      <c r="AA1968" t="s">
        <v>960</v>
      </c>
      <c r="AB1968" t="s">
        <v>803</v>
      </c>
      <c r="AC1968" t="s">
        <v>942</v>
      </c>
      <c r="AD1968" t="s">
        <v>943</v>
      </c>
    </row>
    <row r="1969" spans="1:30" x14ac:dyDescent="0.25">
      <c r="A1969" t="s">
        <v>1435</v>
      </c>
      <c r="B1969">
        <v>45231</v>
      </c>
      <c r="C1969">
        <v>45233</v>
      </c>
      <c r="D1969" t="s">
        <v>157</v>
      </c>
      <c r="E1969">
        <v>5846</v>
      </c>
      <c r="F1969">
        <v>153</v>
      </c>
      <c r="G1969">
        <v>1</v>
      </c>
      <c r="H1969">
        <v>47</v>
      </c>
      <c r="I1969">
        <v>0</v>
      </c>
      <c r="J1969">
        <v>57</v>
      </c>
      <c r="K1969">
        <v>1</v>
      </c>
      <c r="L1969">
        <v>0</v>
      </c>
      <c r="M1969">
        <v>0</v>
      </c>
      <c r="N1969">
        <v>4</v>
      </c>
      <c r="O1969">
        <v>9</v>
      </c>
      <c r="P1969">
        <v>51</v>
      </c>
      <c r="Q1969">
        <v>30</v>
      </c>
      <c r="R1969">
        <v>18</v>
      </c>
      <c r="S1969">
        <v>50</v>
      </c>
      <c r="T1969">
        <v>4</v>
      </c>
      <c r="U1969">
        <v>23</v>
      </c>
      <c r="V1969">
        <v>31</v>
      </c>
      <c r="W1969">
        <v>31</v>
      </c>
      <c r="X1969">
        <v>30</v>
      </c>
      <c r="Y1969">
        <v>51</v>
      </c>
      <c r="Z1969">
        <v>32</v>
      </c>
      <c r="AA1969" t="s">
        <v>158</v>
      </c>
      <c r="AB1969" t="s">
        <v>16</v>
      </c>
      <c r="AC1969" t="s">
        <v>127</v>
      </c>
      <c r="AD1969" t="s">
        <v>128</v>
      </c>
    </row>
    <row r="1970" spans="1:30" x14ac:dyDescent="0.25">
      <c r="A1970" t="s">
        <v>1435</v>
      </c>
      <c r="B1970">
        <v>45231</v>
      </c>
      <c r="C1970">
        <v>45233</v>
      </c>
      <c r="D1970" t="s">
        <v>826</v>
      </c>
      <c r="E1970">
        <v>6184</v>
      </c>
      <c r="F1970">
        <v>215</v>
      </c>
      <c r="G1970">
        <v>138</v>
      </c>
      <c r="H1970">
        <v>167</v>
      </c>
      <c r="I1970">
        <v>0</v>
      </c>
      <c r="J1970">
        <v>17</v>
      </c>
      <c r="K1970">
        <v>0</v>
      </c>
      <c r="L1970">
        <v>0</v>
      </c>
      <c r="M1970">
        <v>5</v>
      </c>
      <c r="N1970">
        <v>3</v>
      </c>
      <c r="O1970">
        <v>139</v>
      </c>
      <c r="P1970">
        <v>166</v>
      </c>
      <c r="Q1970">
        <v>145</v>
      </c>
      <c r="R1970">
        <v>111</v>
      </c>
      <c r="S1970">
        <v>210</v>
      </c>
      <c r="T1970">
        <v>3</v>
      </c>
      <c r="U1970">
        <v>9</v>
      </c>
      <c r="V1970">
        <v>11</v>
      </c>
      <c r="W1970">
        <v>11</v>
      </c>
      <c r="X1970">
        <v>11</v>
      </c>
      <c r="Y1970">
        <v>212</v>
      </c>
      <c r="Z1970">
        <v>11</v>
      </c>
      <c r="AA1970" t="s">
        <v>827</v>
      </c>
      <c r="AB1970" t="s">
        <v>803</v>
      </c>
      <c r="AC1970" t="s">
        <v>805</v>
      </c>
      <c r="AD1970" t="s">
        <v>806</v>
      </c>
    </row>
    <row r="1971" spans="1:30" x14ac:dyDescent="0.25">
      <c r="A1971" t="s">
        <v>1435</v>
      </c>
      <c r="B1971">
        <v>45231</v>
      </c>
      <c r="C1971">
        <v>45233</v>
      </c>
      <c r="D1971" t="s">
        <v>887</v>
      </c>
      <c r="E1971">
        <v>6708</v>
      </c>
      <c r="F1971">
        <v>289</v>
      </c>
      <c r="G1971">
        <v>68</v>
      </c>
      <c r="H1971">
        <v>165</v>
      </c>
      <c r="I1971">
        <v>29</v>
      </c>
      <c r="J1971">
        <v>82</v>
      </c>
      <c r="K1971">
        <v>22</v>
      </c>
      <c r="L1971">
        <v>7</v>
      </c>
      <c r="M1971">
        <v>30</v>
      </c>
      <c r="N1971">
        <v>45</v>
      </c>
      <c r="O1971">
        <v>124</v>
      </c>
      <c r="P1971">
        <v>208</v>
      </c>
      <c r="Q1971">
        <v>111</v>
      </c>
      <c r="R1971">
        <v>78</v>
      </c>
      <c r="S1971">
        <v>211</v>
      </c>
      <c r="T1971">
        <v>49</v>
      </c>
      <c r="U1971">
        <v>43</v>
      </c>
      <c r="V1971">
        <v>51</v>
      </c>
      <c r="W1971">
        <v>43</v>
      </c>
      <c r="X1971">
        <v>48</v>
      </c>
      <c r="Y1971">
        <v>211</v>
      </c>
      <c r="Z1971">
        <v>51</v>
      </c>
      <c r="AA1971" t="s">
        <v>888</v>
      </c>
      <c r="AB1971" t="s">
        <v>803</v>
      </c>
      <c r="AC1971" t="s">
        <v>849</v>
      </c>
      <c r="AD1971" t="s">
        <v>850</v>
      </c>
    </row>
    <row r="1972" spans="1:30" x14ac:dyDescent="0.25">
      <c r="A1972" t="s">
        <v>1435</v>
      </c>
      <c r="B1972">
        <v>45231</v>
      </c>
      <c r="C1972">
        <v>45233</v>
      </c>
      <c r="D1972" t="s">
        <v>876</v>
      </c>
      <c r="E1972">
        <v>16412</v>
      </c>
      <c r="F1972">
        <v>571</v>
      </c>
      <c r="G1972">
        <v>1</v>
      </c>
      <c r="H1972">
        <v>236</v>
      </c>
      <c r="I1972">
        <v>1</v>
      </c>
      <c r="J1972">
        <v>123</v>
      </c>
      <c r="K1972">
        <v>2</v>
      </c>
      <c r="L1972">
        <v>0</v>
      </c>
      <c r="M1972">
        <v>0</v>
      </c>
      <c r="N1972">
        <v>1</v>
      </c>
      <c r="O1972">
        <v>94</v>
      </c>
      <c r="P1972">
        <v>257</v>
      </c>
      <c r="Q1972">
        <v>155</v>
      </c>
      <c r="R1972">
        <v>107</v>
      </c>
      <c r="S1972">
        <v>259</v>
      </c>
      <c r="T1972">
        <v>44</v>
      </c>
      <c r="U1972">
        <v>48</v>
      </c>
      <c r="V1972">
        <v>52</v>
      </c>
      <c r="W1972">
        <v>48</v>
      </c>
      <c r="X1972">
        <v>54</v>
      </c>
      <c r="Y1972">
        <v>259</v>
      </c>
      <c r="Z1972">
        <v>54</v>
      </c>
      <c r="AA1972" t="s">
        <v>877</v>
      </c>
      <c r="AB1972" t="s">
        <v>803</v>
      </c>
      <c r="AC1972" t="s">
        <v>1451</v>
      </c>
      <c r="AD1972" t="s">
        <v>1452</v>
      </c>
    </row>
    <row r="1973" spans="1:30" x14ac:dyDescent="0.25">
      <c r="A1973" t="s">
        <v>1435</v>
      </c>
      <c r="B1973">
        <v>45231</v>
      </c>
      <c r="C1973">
        <v>45233</v>
      </c>
      <c r="D1973" t="s">
        <v>462</v>
      </c>
      <c r="E1973">
        <v>3323</v>
      </c>
      <c r="F1973">
        <v>101</v>
      </c>
      <c r="G1973">
        <v>0</v>
      </c>
      <c r="H1973">
        <v>49</v>
      </c>
      <c r="I1973">
        <v>1</v>
      </c>
      <c r="J1973">
        <v>78</v>
      </c>
      <c r="K1973">
        <v>1</v>
      </c>
      <c r="L1973">
        <v>1</v>
      </c>
      <c r="M1973">
        <v>0</v>
      </c>
      <c r="N1973">
        <v>40</v>
      </c>
      <c r="O1973">
        <v>7</v>
      </c>
      <c r="P1973">
        <v>49</v>
      </c>
      <c r="Q1973">
        <v>35</v>
      </c>
      <c r="R1973">
        <v>20</v>
      </c>
      <c r="S1973">
        <v>49</v>
      </c>
      <c r="T1973">
        <v>48</v>
      </c>
      <c r="U1973">
        <v>34</v>
      </c>
      <c r="V1973">
        <v>48</v>
      </c>
      <c r="W1973">
        <v>46</v>
      </c>
      <c r="X1973">
        <v>47</v>
      </c>
      <c r="Y1973">
        <v>49</v>
      </c>
      <c r="Z1973">
        <v>48</v>
      </c>
      <c r="AA1973" t="s">
        <v>463</v>
      </c>
      <c r="AB1973" t="s">
        <v>387</v>
      </c>
      <c r="AC1973" t="s">
        <v>448</v>
      </c>
      <c r="AD1973" t="s">
        <v>449</v>
      </c>
    </row>
    <row r="1974" spans="1:30" x14ac:dyDescent="0.25">
      <c r="A1974" t="s">
        <v>1435</v>
      </c>
      <c r="B1974">
        <v>45231</v>
      </c>
      <c r="C1974">
        <v>45233</v>
      </c>
      <c r="D1974" t="s">
        <v>560</v>
      </c>
      <c r="E1974">
        <v>5532</v>
      </c>
      <c r="F1974">
        <v>247</v>
      </c>
      <c r="G1974">
        <v>16</v>
      </c>
      <c r="H1974">
        <v>194</v>
      </c>
      <c r="I1974">
        <v>0</v>
      </c>
      <c r="J1974">
        <v>89</v>
      </c>
      <c r="K1974">
        <v>33</v>
      </c>
      <c r="L1974">
        <v>19</v>
      </c>
      <c r="M1974">
        <v>31</v>
      </c>
      <c r="N1974">
        <v>56</v>
      </c>
      <c r="O1974">
        <v>31</v>
      </c>
      <c r="P1974">
        <v>194</v>
      </c>
      <c r="Q1974">
        <v>131</v>
      </c>
      <c r="R1974">
        <v>87</v>
      </c>
      <c r="S1974">
        <v>195</v>
      </c>
      <c r="T1974">
        <v>59</v>
      </c>
      <c r="U1974">
        <v>70</v>
      </c>
      <c r="V1974">
        <v>70</v>
      </c>
      <c r="W1974">
        <v>71</v>
      </c>
      <c r="X1974">
        <v>65</v>
      </c>
      <c r="Y1974">
        <v>195</v>
      </c>
      <c r="Z1974">
        <v>71</v>
      </c>
      <c r="AA1974" t="s">
        <v>561</v>
      </c>
      <c r="AB1974" t="s">
        <v>387</v>
      </c>
      <c r="AC1974" t="s">
        <v>508</v>
      </c>
      <c r="AD1974" t="s">
        <v>509</v>
      </c>
    </row>
    <row r="1975" spans="1:30" x14ac:dyDescent="0.25">
      <c r="A1975" t="s">
        <v>1435</v>
      </c>
      <c r="B1975">
        <v>45231</v>
      </c>
      <c r="C1975">
        <v>45233</v>
      </c>
      <c r="D1975" t="s">
        <v>425</v>
      </c>
      <c r="E1975">
        <v>3675</v>
      </c>
      <c r="F1975">
        <v>153</v>
      </c>
      <c r="G1975">
        <v>10</v>
      </c>
      <c r="H1975">
        <v>68</v>
      </c>
      <c r="I1975">
        <v>5</v>
      </c>
      <c r="J1975">
        <v>54</v>
      </c>
      <c r="K1975">
        <v>2</v>
      </c>
      <c r="L1975">
        <v>3</v>
      </c>
      <c r="M1975">
        <v>1</v>
      </c>
      <c r="N1975">
        <v>5</v>
      </c>
      <c r="O1975">
        <v>35</v>
      </c>
      <c r="P1975">
        <v>67</v>
      </c>
      <c r="Q1975">
        <v>36</v>
      </c>
      <c r="R1975">
        <v>40</v>
      </c>
      <c r="S1975">
        <v>67</v>
      </c>
      <c r="T1975">
        <v>9</v>
      </c>
      <c r="U1975">
        <v>10</v>
      </c>
      <c r="V1975">
        <v>15</v>
      </c>
      <c r="W1975">
        <v>15</v>
      </c>
      <c r="X1975">
        <v>15</v>
      </c>
      <c r="Y1975">
        <v>69</v>
      </c>
      <c r="Z1975">
        <v>15</v>
      </c>
      <c r="AA1975" t="s">
        <v>426</v>
      </c>
      <c r="AB1975" t="s">
        <v>387</v>
      </c>
      <c r="AC1975" t="s">
        <v>508</v>
      </c>
      <c r="AD1975" t="s">
        <v>509</v>
      </c>
    </row>
    <row r="1976" spans="1:30" x14ac:dyDescent="0.25">
      <c r="A1976" t="s">
        <v>1435</v>
      </c>
      <c r="B1976">
        <v>45231</v>
      </c>
      <c r="C1976">
        <v>45233</v>
      </c>
      <c r="D1976" t="s">
        <v>152</v>
      </c>
      <c r="E1976">
        <v>4180</v>
      </c>
      <c r="F1976">
        <v>102</v>
      </c>
      <c r="G1976">
        <v>0</v>
      </c>
      <c r="H1976">
        <v>89</v>
      </c>
      <c r="I1976">
        <v>0</v>
      </c>
      <c r="J1976">
        <v>28</v>
      </c>
      <c r="K1976">
        <v>3</v>
      </c>
      <c r="L1976">
        <v>3</v>
      </c>
      <c r="M1976">
        <v>0</v>
      </c>
      <c r="N1976">
        <v>21</v>
      </c>
      <c r="O1976">
        <v>25</v>
      </c>
      <c r="P1976">
        <v>90</v>
      </c>
      <c r="Q1976">
        <v>43</v>
      </c>
      <c r="R1976">
        <v>47</v>
      </c>
      <c r="S1976">
        <v>90</v>
      </c>
      <c r="T1976">
        <v>23</v>
      </c>
      <c r="U1976">
        <v>19</v>
      </c>
      <c r="V1976">
        <v>23</v>
      </c>
      <c r="W1976">
        <v>19</v>
      </c>
      <c r="X1976">
        <v>23</v>
      </c>
      <c r="Y1976">
        <v>90</v>
      </c>
      <c r="Z1976">
        <v>23</v>
      </c>
      <c r="AA1976" t="s">
        <v>153</v>
      </c>
      <c r="AB1976" t="s">
        <v>16</v>
      </c>
      <c r="AC1976" t="s">
        <v>127</v>
      </c>
      <c r="AD1976" t="s">
        <v>128</v>
      </c>
    </row>
    <row r="1977" spans="1:30" x14ac:dyDescent="0.25">
      <c r="A1977" t="s">
        <v>1435</v>
      </c>
      <c r="B1977">
        <v>45231</v>
      </c>
      <c r="C1977">
        <v>45233</v>
      </c>
      <c r="D1977" t="s">
        <v>395</v>
      </c>
      <c r="E1977">
        <v>4142</v>
      </c>
      <c r="F1977">
        <v>108</v>
      </c>
      <c r="G1977">
        <v>27</v>
      </c>
      <c r="H1977">
        <v>36</v>
      </c>
      <c r="I1977">
        <v>0</v>
      </c>
      <c r="J1977">
        <v>49</v>
      </c>
      <c r="K1977">
        <v>1</v>
      </c>
      <c r="L1977">
        <v>9</v>
      </c>
      <c r="M1977">
        <v>8</v>
      </c>
      <c r="N1977">
        <v>11</v>
      </c>
      <c r="O1977">
        <v>32</v>
      </c>
      <c r="P1977">
        <v>36</v>
      </c>
      <c r="Q1977">
        <v>19</v>
      </c>
      <c r="R1977">
        <v>13</v>
      </c>
      <c r="S1977">
        <v>36</v>
      </c>
      <c r="T1977">
        <v>11</v>
      </c>
      <c r="U1977">
        <v>8</v>
      </c>
      <c r="V1977">
        <v>11</v>
      </c>
      <c r="W1977">
        <v>9</v>
      </c>
      <c r="X1977">
        <v>11</v>
      </c>
      <c r="Y1977">
        <v>36</v>
      </c>
      <c r="Z1977">
        <v>11</v>
      </c>
      <c r="AA1977" t="s">
        <v>396</v>
      </c>
      <c r="AB1977" t="s">
        <v>387</v>
      </c>
      <c r="AC1977" t="s">
        <v>389</v>
      </c>
      <c r="AD1977" t="s">
        <v>390</v>
      </c>
    </row>
    <row r="1978" spans="1:30" x14ac:dyDescent="0.25">
      <c r="A1978" t="s">
        <v>1435</v>
      </c>
      <c r="B1978">
        <v>45231</v>
      </c>
      <c r="C1978">
        <v>45233</v>
      </c>
      <c r="D1978" t="s">
        <v>465</v>
      </c>
      <c r="E1978">
        <v>4053</v>
      </c>
      <c r="F1978">
        <v>191</v>
      </c>
      <c r="G1978">
        <v>28</v>
      </c>
      <c r="H1978">
        <v>72</v>
      </c>
      <c r="I1978">
        <v>0</v>
      </c>
      <c r="J1978">
        <v>59</v>
      </c>
      <c r="K1978">
        <v>0</v>
      </c>
      <c r="L1978">
        <v>0</v>
      </c>
      <c r="M1978">
        <v>12</v>
      </c>
      <c r="N1978">
        <v>26</v>
      </c>
      <c r="O1978">
        <v>55</v>
      </c>
      <c r="P1978">
        <v>72</v>
      </c>
      <c r="Q1978">
        <v>48</v>
      </c>
      <c r="R1978">
        <v>40</v>
      </c>
      <c r="S1978">
        <v>73</v>
      </c>
      <c r="T1978">
        <v>29</v>
      </c>
      <c r="U1978">
        <v>23</v>
      </c>
      <c r="V1978">
        <v>30</v>
      </c>
      <c r="W1978">
        <v>29</v>
      </c>
      <c r="X1978">
        <v>30</v>
      </c>
      <c r="Y1978">
        <v>73</v>
      </c>
      <c r="Z1978">
        <v>30</v>
      </c>
      <c r="AA1978" t="s">
        <v>1474</v>
      </c>
      <c r="AB1978" t="s">
        <v>387</v>
      </c>
      <c r="AC1978" t="s">
        <v>448</v>
      </c>
      <c r="AD1978" t="s">
        <v>449</v>
      </c>
    </row>
    <row r="1979" spans="1:30" x14ac:dyDescent="0.25">
      <c r="A1979" t="s">
        <v>1435</v>
      </c>
      <c r="B1979">
        <v>45231</v>
      </c>
      <c r="C1979">
        <v>45233</v>
      </c>
      <c r="D1979" t="s">
        <v>178</v>
      </c>
      <c r="E1979">
        <v>7445</v>
      </c>
      <c r="F1979">
        <v>326</v>
      </c>
      <c r="G1979">
        <v>24</v>
      </c>
      <c r="H1979">
        <v>185</v>
      </c>
      <c r="I1979">
        <v>1</v>
      </c>
      <c r="J1979">
        <v>112</v>
      </c>
      <c r="K1979">
        <v>2</v>
      </c>
      <c r="L1979">
        <v>0</v>
      </c>
      <c r="M1979">
        <v>5</v>
      </c>
      <c r="N1979">
        <v>17</v>
      </c>
      <c r="O1979">
        <v>82</v>
      </c>
      <c r="P1979">
        <v>182</v>
      </c>
      <c r="Q1979">
        <v>97</v>
      </c>
      <c r="R1979">
        <v>154</v>
      </c>
      <c r="S1979">
        <v>188</v>
      </c>
      <c r="T1979">
        <v>53</v>
      </c>
      <c r="U1979">
        <v>41</v>
      </c>
      <c r="V1979">
        <v>53</v>
      </c>
      <c r="W1979">
        <v>50</v>
      </c>
      <c r="X1979">
        <v>52</v>
      </c>
      <c r="Y1979">
        <v>190</v>
      </c>
      <c r="Z1979">
        <v>55</v>
      </c>
      <c r="AA1979" t="s">
        <v>179</v>
      </c>
      <c r="AB1979" t="s">
        <v>16</v>
      </c>
      <c r="AC1979" t="s">
        <v>168</v>
      </c>
      <c r="AD1979" t="s">
        <v>1473</v>
      </c>
    </row>
    <row r="1980" spans="1:30" x14ac:dyDescent="0.25">
      <c r="A1980" t="s">
        <v>1435</v>
      </c>
      <c r="B1980">
        <v>45231</v>
      </c>
      <c r="C1980">
        <v>45233</v>
      </c>
      <c r="D1980" t="s">
        <v>893</v>
      </c>
      <c r="E1980">
        <v>13786</v>
      </c>
      <c r="F1980">
        <v>630</v>
      </c>
      <c r="G1980">
        <v>10</v>
      </c>
      <c r="H1980">
        <v>362</v>
      </c>
      <c r="I1980">
        <v>4</v>
      </c>
      <c r="J1980">
        <v>138</v>
      </c>
      <c r="K1980">
        <v>3</v>
      </c>
      <c r="L1980">
        <v>0</v>
      </c>
      <c r="M1980">
        <v>1</v>
      </c>
      <c r="N1980">
        <v>33</v>
      </c>
      <c r="O1980">
        <v>311</v>
      </c>
      <c r="P1980">
        <v>406</v>
      </c>
      <c r="Q1980">
        <v>240</v>
      </c>
      <c r="R1980">
        <v>233</v>
      </c>
      <c r="S1980">
        <v>409</v>
      </c>
      <c r="T1980">
        <v>62</v>
      </c>
      <c r="U1980">
        <v>58</v>
      </c>
      <c r="V1980">
        <v>73</v>
      </c>
      <c r="W1980">
        <v>70</v>
      </c>
      <c r="X1980">
        <v>71</v>
      </c>
      <c r="Y1980">
        <v>411</v>
      </c>
      <c r="Z1980">
        <v>73</v>
      </c>
      <c r="AA1980" t="s">
        <v>894</v>
      </c>
      <c r="AB1980" t="s">
        <v>803</v>
      </c>
      <c r="AC1980" t="s">
        <v>849</v>
      </c>
      <c r="AD1980" t="s">
        <v>850</v>
      </c>
    </row>
    <row r="1981" spans="1:30" x14ac:dyDescent="0.25">
      <c r="A1981" t="s">
        <v>1435</v>
      </c>
      <c r="B1981">
        <v>45231</v>
      </c>
      <c r="C1981">
        <v>45233</v>
      </c>
      <c r="D1981" t="s">
        <v>836</v>
      </c>
      <c r="E1981">
        <v>11948</v>
      </c>
      <c r="F1981">
        <v>363</v>
      </c>
      <c r="G1981">
        <v>0</v>
      </c>
      <c r="H1981">
        <v>121</v>
      </c>
      <c r="I1981">
        <v>0</v>
      </c>
      <c r="J1981">
        <v>41</v>
      </c>
      <c r="K1981">
        <v>0</v>
      </c>
      <c r="L1981">
        <v>0</v>
      </c>
      <c r="M1981">
        <v>0</v>
      </c>
      <c r="N1981">
        <v>1</v>
      </c>
      <c r="O1981">
        <v>95</v>
      </c>
      <c r="P1981">
        <v>123</v>
      </c>
      <c r="Q1981">
        <v>72</v>
      </c>
      <c r="R1981">
        <v>60</v>
      </c>
      <c r="S1981">
        <v>124</v>
      </c>
      <c r="T1981">
        <v>3</v>
      </c>
      <c r="U1981">
        <v>3</v>
      </c>
      <c r="V1981">
        <v>3</v>
      </c>
      <c r="W1981">
        <v>3</v>
      </c>
      <c r="X1981">
        <v>3</v>
      </c>
      <c r="Y1981">
        <v>124</v>
      </c>
      <c r="Z1981">
        <v>3</v>
      </c>
      <c r="AA1981" t="s">
        <v>837</v>
      </c>
      <c r="AB1981" t="s">
        <v>803</v>
      </c>
      <c r="AC1981" t="s">
        <v>805</v>
      </c>
      <c r="AD1981" t="s">
        <v>806</v>
      </c>
    </row>
    <row r="1982" spans="1:30" x14ac:dyDescent="0.25">
      <c r="A1982" t="s">
        <v>1435</v>
      </c>
      <c r="B1982">
        <v>45231</v>
      </c>
      <c r="C1982">
        <v>45233</v>
      </c>
      <c r="D1982" t="s">
        <v>895</v>
      </c>
      <c r="E1982">
        <v>7696</v>
      </c>
      <c r="F1982">
        <v>327</v>
      </c>
      <c r="G1982">
        <v>0</v>
      </c>
      <c r="H1982">
        <v>109</v>
      </c>
      <c r="I1982">
        <v>0</v>
      </c>
      <c r="J1982">
        <v>39</v>
      </c>
      <c r="K1982">
        <v>0</v>
      </c>
      <c r="L1982">
        <v>0</v>
      </c>
      <c r="M1982">
        <v>0</v>
      </c>
      <c r="N1982">
        <v>0</v>
      </c>
      <c r="O1982">
        <v>83</v>
      </c>
      <c r="P1982">
        <v>166</v>
      </c>
      <c r="Q1982">
        <v>130</v>
      </c>
      <c r="R1982">
        <v>147</v>
      </c>
      <c r="S1982">
        <v>255</v>
      </c>
      <c r="T1982">
        <v>20</v>
      </c>
      <c r="U1982">
        <v>16</v>
      </c>
      <c r="V1982">
        <v>20</v>
      </c>
      <c r="W1982">
        <v>16</v>
      </c>
      <c r="X1982">
        <v>21</v>
      </c>
      <c r="Y1982">
        <v>265</v>
      </c>
      <c r="Z1982">
        <v>21</v>
      </c>
      <c r="AA1982" t="s">
        <v>896</v>
      </c>
      <c r="AB1982" t="s">
        <v>803</v>
      </c>
      <c r="AC1982" t="s">
        <v>897</v>
      </c>
      <c r="AD1982" t="s">
        <v>898</v>
      </c>
    </row>
    <row r="1983" spans="1:30" x14ac:dyDescent="0.25">
      <c r="A1983" t="s">
        <v>1435</v>
      </c>
      <c r="B1983">
        <v>45231</v>
      </c>
      <c r="C1983">
        <v>45233</v>
      </c>
      <c r="D1983" t="s">
        <v>60</v>
      </c>
      <c r="E1983">
        <v>5032</v>
      </c>
      <c r="F1983">
        <v>206</v>
      </c>
      <c r="G1983">
        <v>3</v>
      </c>
      <c r="H1983">
        <v>72</v>
      </c>
      <c r="I1983">
        <v>0</v>
      </c>
      <c r="J1983">
        <v>120</v>
      </c>
      <c r="K1983">
        <v>1</v>
      </c>
      <c r="L1983">
        <v>22</v>
      </c>
      <c r="M1983">
        <v>10</v>
      </c>
      <c r="N1983">
        <v>33</v>
      </c>
      <c r="O1983">
        <v>45</v>
      </c>
      <c r="P1983">
        <v>72</v>
      </c>
      <c r="Q1983">
        <v>45</v>
      </c>
      <c r="R1983">
        <v>57</v>
      </c>
      <c r="S1983">
        <v>73</v>
      </c>
      <c r="T1983">
        <v>59</v>
      </c>
      <c r="U1983">
        <v>44</v>
      </c>
      <c r="V1983">
        <v>62</v>
      </c>
      <c r="W1983">
        <v>60</v>
      </c>
      <c r="X1983">
        <v>49</v>
      </c>
      <c r="Y1983">
        <v>73</v>
      </c>
      <c r="Z1983">
        <v>63</v>
      </c>
      <c r="AA1983" t="s">
        <v>61</v>
      </c>
      <c r="AB1983" t="s">
        <v>16</v>
      </c>
      <c r="AC1983" t="s">
        <v>41</v>
      </c>
      <c r="AD1983" t="s">
        <v>42</v>
      </c>
    </row>
    <row r="1984" spans="1:30" x14ac:dyDescent="0.25">
      <c r="A1984" t="s">
        <v>1435</v>
      </c>
      <c r="B1984">
        <v>45231</v>
      </c>
      <c r="C1984">
        <v>45233</v>
      </c>
      <c r="D1984" t="s">
        <v>62</v>
      </c>
      <c r="E1984">
        <v>5757</v>
      </c>
      <c r="F1984">
        <v>161</v>
      </c>
      <c r="G1984">
        <v>0</v>
      </c>
      <c r="H1984">
        <v>36</v>
      </c>
      <c r="I1984">
        <v>0</v>
      </c>
      <c r="J1984">
        <v>69</v>
      </c>
      <c r="K1984">
        <v>2</v>
      </c>
      <c r="L1984">
        <v>0</v>
      </c>
      <c r="M1984">
        <v>0</v>
      </c>
      <c r="N1984">
        <v>17</v>
      </c>
      <c r="O1984">
        <v>14</v>
      </c>
      <c r="P1984">
        <v>35</v>
      </c>
      <c r="Q1984">
        <v>17</v>
      </c>
      <c r="R1984">
        <v>13</v>
      </c>
      <c r="S1984">
        <v>36</v>
      </c>
      <c r="T1984">
        <v>17</v>
      </c>
      <c r="U1984">
        <v>13</v>
      </c>
      <c r="V1984">
        <v>18</v>
      </c>
      <c r="W1984">
        <v>17</v>
      </c>
      <c r="X1984">
        <v>12</v>
      </c>
      <c r="Y1984">
        <v>36</v>
      </c>
      <c r="Z1984">
        <v>18</v>
      </c>
      <c r="AA1984" t="s">
        <v>63</v>
      </c>
      <c r="AB1984" t="s">
        <v>16</v>
      </c>
      <c r="AC1984" t="s">
        <v>41</v>
      </c>
      <c r="AD1984" t="s">
        <v>42</v>
      </c>
    </row>
    <row r="1985" spans="1:30" x14ac:dyDescent="0.25">
      <c r="A1985" t="s">
        <v>1435</v>
      </c>
      <c r="B1985">
        <v>45231</v>
      </c>
      <c r="C1985">
        <v>45233</v>
      </c>
      <c r="D1985" t="s">
        <v>447</v>
      </c>
      <c r="E1985">
        <v>4385</v>
      </c>
      <c r="F1985">
        <v>124</v>
      </c>
      <c r="G1985">
        <v>28</v>
      </c>
      <c r="H1985">
        <v>53</v>
      </c>
      <c r="I1985">
        <v>0</v>
      </c>
      <c r="J1985">
        <v>15</v>
      </c>
      <c r="K1985">
        <v>1</v>
      </c>
      <c r="L1985">
        <v>0</v>
      </c>
      <c r="M1985">
        <v>2</v>
      </c>
      <c r="N1985">
        <v>3</v>
      </c>
      <c r="O1985">
        <v>47</v>
      </c>
      <c r="P1985">
        <v>55</v>
      </c>
      <c r="Q1985">
        <v>20</v>
      </c>
      <c r="R1985">
        <v>26</v>
      </c>
      <c r="S1985">
        <v>55</v>
      </c>
      <c r="T1985">
        <v>2</v>
      </c>
      <c r="U1985">
        <v>3</v>
      </c>
      <c r="V1985">
        <v>3</v>
      </c>
      <c r="W1985">
        <v>3</v>
      </c>
      <c r="X1985">
        <v>3</v>
      </c>
      <c r="Y1985">
        <v>55</v>
      </c>
      <c r="Z1985">
        <v>3</v>
      </c>
      <c r="AA1985" t="s">
        <v>1529</v>
      </c>
      <c r="AB1985" t="s">
        <v>387</v>
      </c>
      <c r="AC1985" t="s">
        <v>448</v>
      </c>
      <c r="AD1985" t="s">
        <v>449</v>
      </c>
    </row>
    <row r="1986" spans="1:30" x14ac:dyDescent="0.25">
      <c r="A1986" t="s">
        <v>1435</v>
      </c>
      <c r="B1986">
        <v>45231</v>
      </c>
      <c r="C1986">
        <v>45233</v>
      </c>
      <c r="D1986" t="s">
        <v>953</v>
      </c>
      <c r="E1986">
        <v>4658</v>
      </c>
      <c r="F1986">
        <v>235</v>
      </c>
      <c r="G1986">
        <v>1</v>
      </c>
      <c r="H1986">
        <v>155</v>
      </c>
      <c r="I1986">
        <v>1</v>
      </c>
      <c r="J1986">
        <v>48</v>
      </c>
      <c r="K1986">
        <v>2</v>
      </c>
      <c r="L1986">
        <v>1</v>
      </c>
      <c r="M1986">
        <v>1</v>
      </c>
      <c r="N1986">
        <v>18</v>
      </c>
      <c r="O1986">
        <v>28</v>
      </c>
      <c r="P1986">
        <v>151</v>
      </c>
      <c r="Q1986">
        <v>110</v>
      </c>
      <c r="R1986">
        <v>76</v>
      </c>
      <c r="S1986">
        <v>158</v>
      </c>
      <c r="T1986">
        <v>31</v>
      </c>
      <c r="U1986">
        <v>30</v>
      </c>
      <c r="V1986">
        <v>33</v>
      </c>
      <c r="W1986">
        <v>33</v>
      </c>
      <c r="X1986">
        <v>33</v>
      </c>
      <c r="Y1986">
        <v>159</v>
      </c>
      <c r="Z1986">
        <v>34</v>
      </c>
      <c r="AA1986" t="s">
        <v>954</v>
      </c>
      <c r="AB1986" t="s">
        <v>803</v>
      </c>
      <c r="AC1986" t="s">
        <v>942</v>
      </c>
      <c r="AD1986" t="s">
        <v>943</v>
      </c>
    </row>
    <row r="1987" spans="1:30" x14ac:dyDescent="0.25">
      <c r="A1987" t="s">
        <v>1435</v>
      </c>
      <c r="B1987">
        <v>45231</v>
      </c>
      <c r="C1987">
        <v>45233</v>
      </c>
      <c r="D1987" t="s">
        <v>919</v>
      </c>
      <c r="E1987">
        <v>8263</v>
      </c>
      <c r="F1987">
        <v>375</v>
      </c>
      <c r="G1987">
        <v>0</v>
      </c>
      <c r="H1987">
        <v>258</v>
      </c>
      <c r="I1987">
        <v>0</v>
      </c>
      <c r="J1987">
        <v>58</v>
      </c>
      <c r="K1987">
        <v>1</v>
      </c>
      <c r="L1987">
        <v>3</v>
      </c>
      <c r="M1987">
        <v>0</v>
      </c>
      <c r="N1987">
        <v>30</v>
      </c>
      <c r="O1987">
        <v>195</v>
      </c>
      <c r="P1987">
        <v>260</v>
      </c>
      <c r="Q1987">
        <v>205</v>
      </c>
      <c r="R1987">
        <v>170</v>
      </c>
      <c r="S1987">
        <v>364</v>
      </c>
      <c r="T1987">
        <v>34</v>
      </c>
      <c r="U1987">
        <v>28</v>
      </c>
      <c r="V1987">
        <v>35</v>
      </c>
      <c r="W1987">
        <v>34</v>
      </c>
      <c r="X1987">
        <v>35</v>
      </c>
      <c r="Y1987">
        <v>367</v>
      </c>
      <c r="Z1987">
        <v>35</v>
      </c>
      <c r="AA1987" t="s">
        <v>920</v>
      </c>
      <c r="AB1987" t="s">
        <v>803</v>
      </c>
      <c r="AC1987" t="s">
        <v>897</v>
      </c>
      <c r="AD1987" t="s">
        <v>898</v>
      </c>
    </row>
    <row r="1988" spans="1:30" x14ac:dyDescent="0.25">
      <c r="A1988" t="s">
        <v>1435</v>
      </c>
      <c r="B1988">
        <v>45231</v>
      </c>
      <c r="C1988">
        <v>45233</v>
      </c>
      <c r="D1988" t="s">
        <v>473</v>
      </c>
      <c r="E1988">
        <v>4751</v>
      </c>
      <c r="F1988">
        <v>207</v>
      </c>
      <c r="G1988">
        <v>6</v>
      </c>
      <c r="H1988">
        <v>122</v>
      </c>
      <c r="I1988">
        <v>0</v>
      </c>
      <c r="J1988">
        <v>59</v>
      </c>
      <c r="K1988">
        <v>1</v>
      </c>
      <c r="L1988">
        <v>1</v>
      </c>
      <c r="M1988">
        <v>0</v>
      </c>
      <c r="N1988">
        <v>8</v>
      </c>
      <c r="O1988">
        <v>104</v>
      </c>
      <c r="P1988">
        <v>124</v>
      </c>
      <c r="Q1988">
        <v>65</v>
      </c>
      <c r="R1988">
        <v>52</v>
      </c>
      <c r="S1988">
        <v>124</v>
      </c>
      <c r="T1988">
        <v>31</v>
      </c>
      <c r="U1988">
        <v>25</v>
      </c>
      <c r="V1988">
        <v>37</v>
      </c>
      <c r="W1988">
        <v>32</v>
      </c>
      <c r="X1988">
        <v>36</v>
      </c>
      <c r="Y1988">
        <v>126</v>
      </c>
      <c r="Z1988">
        <v>37</v>
      </c>
      <c r="AA1988" t="s">
        <v>474</v>
      </c>
      <c r="AB1988" t="s">
        <v>387</v>
      </c>
      <c r="AC1988" t="s">
        <v>448</v>
      </c>
      <c r="AD1988" t="s">
        <v>449</v>
      </c>
    </row>
    <row r="1989" spans="1:30" x14ac:dyDescent="0.25">
      <c r="A1989" t="s">
        <v>1435</v>
      </c>
      <c r="B1989">
        <v>45231</v>
      </c>
      <c r="C1989">
        <v>45233</v>
      </c>
      <c r="D1989" t="s">
        <v>816</v>
      </c>
      <c r="E1989">
        <v>4934</v>
      </c>
      <c r="F1989">
        <v>216</v>
      </c>
      <c r="G1989">
        <v>0</v>
      </c>
      <c r="H1989">
        <v>64</v>
      </c>
      <c r="I1989">
        <v>0</v>
      </c>
      <c r="J1989">
        <v>23</v>
      </c>
      <c r="K1989">
        <v>1</v>
      </c>
      <c r="L1989">
        <v>0</v>
      </c>
      <c r="M1989">
        <v>0</v>
      </c>
      <c r="N1989">
        <v>0</v>
      </c>
      <c r="O1989">
        <v>66</v>
      </c>
      <c r="P1989">
        <v>78</v>
      </c>
      <c r="Q1989">
        <v>61</v>
      </c>
      <c r="R1989">
        <v>84</v>
      </c>
      <c r="S1989">
        <v>183</v>
      </c>
      <c r="T1989">
        <v>3</v>
      </c>
      <c r="U1989">
        <v>4</v>
      </c>
      <c r="V1989">
        <v>7</v>
      </c>
      <c r="W1989">
        <v>6</v>
      </c>
      <c r="X1989">
        <v>6</v>
      </c>
      <c r="Y1989">
        <v>195</v>
      </c>
      <c r="Z1989">
        <v>7</v>
      </c>
      <c r="AA1989" t="s">
        <v>817</v>
      </c>
      <c r="AB1989" t="s">
        <v>803</v>
      </c>
      <c r="AC1989" t="s">
        <v>805</v>
      </c>
      <c r="AD1989" t="s">
        <v>806</v>
      </c>
    </row>
    <row r="1990" spans="1:30" x14ac:dyDescent="0.25">
      <c r="A1990" t="s">
        <v>1435</v>
      </c>
      <c r="B1990">
        <v>45231</v>
      </c>
      <c r="C1990">
        <v>45233</v>
      </c>
      <c r="D1990" t="s">
        <v>842</v>
      </c>
      <c r="E1990">
        <v>3777</v>
      </c>
      <c r="F1990">
        <v>191</v>
      </c>
      <c r="G1990">
        <v>1</v>
      </c>
      <c r="H1990">
        <v>9</v>
      </c>
      <c r="I1990">
        <v>0</v>
      </c>
      <c r="J1990">
        <v>17</v>
      </c>
      <c r="K1990">
        <v>0</v>
      </c>
      <c r="L1990">
        <v>0</v>
      </c>
      <c r="M1990">
        <v>0</v>
      </c>
      <c r="N1990">
        <v>0</v>
      </c>
      <c r="O1990">
        <v>3</v>
      </c>
      <c r="P1990">
        <v>7</v>
      </c>
      <c r="Q1990">
        <v>7</v>
      </c>
      <c r="R1990">
        <v>4</v>
      </c>
      <c r="S1990">
        <v>9</v>
      </c>
      <c r="T1990">
        <v>0</v>
      </c>
      <c r="U1990">
        <v>0</v>
      </c>
      <c r="V1990">
        <v>0</v>
      </c>
      <c r="W1990">
        <v>0</v>
      </c>
      <c r="X1990">
        <v>0</v>
      </c>
      <c r="Y1990">
        <v>9</v>
      </c>
      <c r="Z1990">
        <v>0</v>
      </c>
      <c r="AA1990" t="s">
        <v>843</v>
      </c>
      <c r="AB1990" t="s">
        <v>803</v>
      </c>
      <c r="AC1990" t="s">
        <v>805</v>
      </c>
      <c r="AD1990" t="s">
        <v>806</v>
      </c>
    </row>
    <row r="1991" spans="1:30" x14ac:dyDescent="0.25">
      <c r="A1991" t="s">
        <v>1435</v>
      </c>
      <c r="B1991">
        <v>45231</v>
      </c>
      <c r="C1991">
        <v>45233</v>
      </c>
      <c r="D1991" t="s">
        <v>871</v>
      </c>
      <c r="E1991">
        <v>6696</v>
      </c>
      <c r="F1991">
        <v>242</v>
      </c>
      <c r="G1991">
        <v>14</v>
      </c>
      <c r="H1991">
        <v>136</v>
      </c>
      <c r="I1991">
        <v>3</v>
      </c>
      <c r="J1991">
        <v>63</v>
      </c>
      <c r="K1991">
        <v>7</v>
      </c>
      <c r="L1991">
        <v>15</v>
      </c>
      <c r="M1991">
        <v>12</v>
      </c>
      <c r="N1991">
        <v>38</v>
      </c>
      <c r="O1991">
        <v>128</v>
      </c>
      <c r="P1991">
        <v>138</v>
      </c>
      <c r="Q1991">
        <v>75</v>
      </c>
      <c r="R1991">
        <v>88</v>
      </c>
      <c r="S1991">
        <v>138</v>
      </c>
      <c r="T1991">
        <v>40</v>
      </c>
      <c r="U1991">
        <v>31</v>
      </c>
      <c r="V1991">
        <v>40</v>
      </c>
      <c r="W1991">
        <v>40</v>
      </c>
      <c r="X1991">
        <v>40</v>
      </c>
      <c r="Y1991">
        <v>138</v>
      </c>
      <c r="Z1991">
        <v>40</v>
      </c>
      <c r="AA1991" t="s">
        <v>872</v>
      </c>
      <c r="AB1991" t="s">
        <v>803</v>
      </c>
      <c r="AC1991" t="s">
        <v>849</v>
      </c>
      <c r="AD1991" t="s">
        <v>850</v>
      </c>
    </row>
    <row r="1992" spans="1:30" x14ac:dyDescent="0.25">
      <c r="A1992" t="s">
        <v>1435</v>
      </c>
      <c r="B1992">
        <v>45231</v>
      </c>
      <c r="C1992">
        <v>45233</v>
      </c>
      <c r="D1992" t="s">
        <v>821</v>
      </c>
      <c r="E1992">
        <v>6721</v>
      </c>
      <c r="F1992">
        <v>351</v>
      </c>
      <c r="G1992">
        <v>19</v>
      </c>
      <c r="H1992">
        <v>190</v>
      </c>
      <c r="I1992">
        <v>76</v>
      </c>
      <c r="J1992">
        <v>25</v>
      </c>
      <c r="K1992">
        <v>3</v>
      </c>
      <c r="L1992">
        <v>0</v>
      </c>
      <c r="M1992">
        <v>1</v>
      </c>
      <c r="N1992">
        <v>2</v>
      </c>
      <c r="O1992">
        <v>103</v>
      </c>
      <c r="P1992">
        <v>193</v>
      </c>
      <c r="Q1992">
        <v>116</v>
      </c>
      <c r="R1992">
        <v>103</v>
      </c>
      <c r="S1992">
        <v>193</v>
      </c>
      <c r="T1992">
        <v>9</v>
      </c>
      <c r="U1992">
        <v>7</v>
      </c>
      <c r="V1992">
        <v>10</v>
      </c>
      <c r="W1992">
        <v>8</v>
      </c>
      <c r="X1992">
        <v>9</v>
      </c>
      <c r="Y1992">
        <v>193</v>
      </c>
      <c r="Z1992">
        <v>10</v>
      </c>
      <c r="AA1992" t="s">
        <v>822</v>
      </c>
      <c r="AB1992" t="s">
        <v>803</v>
      </c>
      <c r="AC1992" t="s">
        <v>805</v>
      </c>
      <c r="AD1992" t="s">
        <v>806</v>
      </c>
    </row>
    <row r="1993" spans="1:30" x14ac:dyDescent="0.25">
      <c r="A1993" t="s">
        <v>1435</v>
      </c>
      <c r="B1993">
        <v>45231</v>
      </c>
      <c r="C1993">
        <v>45233</v>
      </c>
      <c r="D1993" t="s">
        <v>34</v>
      </c>
      <c r="E1993">
        <v>21287</v>
      </c>
      <c r="F1993">
        <v>450</v>
      </c>
      <c r="G1993">
        <v>8</v>
      </c>
      <c r="H1993">
        <v>254</v>
      </c>
      <c r="I1993">
        <v>0</v>
      </c>
      <c r="J1993">
        <v>104</v>
      </c>
      <c r="K1993">
        <v>11</v>
      </c>
      <c r="L1993">
        <v>2</v>
      </c>
      <c r="M1993">
        <v>1</v>
      </c>
      <c r="N1993">
        <v>20</v>
      </c>
      <c r="O1993">
        <v>204</v>
      </c>
      <c r="P1993">
        <v>266</v>
      </c>
      <c r="Q1993">
        <v>129</v>
      </c>
      <c r="R1993">
        <v>113</v>
      </c>
      <c r="S1993">
        <v>269</v>
      </c>
      <c r="T1993">
        <v>38</v>
      </c>
      <c r="U1993">
        <v>37</v>
      </c>
      <c r="V1993">
        <v>46</v>
      </c>
      <c r="W1993">
        <v>39</v>
      </c>
      <c r="X1993">
        <v>44</v>
      </c>
      <c r="Y1993">
        <v>270</v>
      </c>
      <c r="Z1993">
        <v>47</v>
      </c>
      <c r="AA1993" t="s">
        <v>35</v>
      </c>
      <c r="AB1993" t="s">
        <v>16</v>
      </c>
      <c r="AC1993" t="s">
        <v>18</v>
      </c>
      <c r="AD1993" t="s">
        <v>19</v>
      </c>
    </row>
    <row r="1994" spans="1:30" x14ac:dyDescent="0.25">
      <c r="A1994" t="s">
        <v>1435</v>
      </c>
      <c r="B1994">
        <v>45231</v>
      </c>
      <c r="C1994">
        <v>45233</v>
      </c>
      <c r="D1994" t="s">
        <v>486</v>
      </c>
      <c r="E1994">
        <v>8791</v>
      </c>
      <c r="F1994">
        <v>313</v>
      </c>
      <c r="G1994">
        <v>0</v>
      </c>
      <c r="H1994">
        <v>124</v>
      </c>
      <c r="I1994">
        <v>44</v>
      </c>
      <c r="J1994">
        <v>67</v>
      </c>
      <c r="K1994">
        <v>2</v>
      </c>
      <c r="L1994">
        <v>7</v>
      </c>
      <c r="M1994">
        <v>5</v>
      </c>
      <c r="N1994">
        <v>9</v>
      </c>
      <c r="O1994">
        <v>52</v>
      </c>
      <c r="P1994">
        <v>126</v>
      </c>
      <c r="Q1994">
        <v>44</v>
      </c>
      <c r="R1994">
        <v>40</v>
      </c>
      <c r="S1994">
        <v>126</v>
      </c>
      <c r="T1994">
        <v>28</v>
      </c>
      <c r="U1994">
        <v>16</v>
      </c>
      <c r="V1994">
        <v>29</v>
      </c>
      <c r="W1994">
        <v>27</v>
      </c>
      <c r="X1994">
        <v>28</v>
      </c>
      <c r="Y1994">
        <v>127</v>
      </c>
      <c r="Z1994">
        <v>29</v>
      </c>
      <c r="AA1994" t="s">
        <v>1454</v>
      </c>
      <c r="AB1994" t="s">
        <v>387</v>
      </c>
      <c r="AC1994" t="s">
        <v>448</v>
      </c>
      <c r="AD1994" t="s">
        <v>449</v>
      </c>
    </row>
    <row r="1995" spans="1:30" x14ac:dyDescent="0.25">
      <c r="A1995" t="s">
        <v>1435</v>
      </c>
      <c r="B1995">
        <v>45231</v>
      </c>
      <c r="C1995">
        <v>45233</v>
      </c>
      <c r="D1995" t="s">
        <v>1008</v>
      </c>
      <c r="E1995">
        <v>31968</v>
      </c>
      <c r="F1995">
        <v>664</v>
      </c>
      <c r="G1995">
        <v>1</v>
      </c>
      <c r="H1995">
        <v>326</v>
      </c>
      <c r="I1995">
        <v>0</v>
      </c>
      <c r="J1995">
        <v>97</v>
      </c>
      <c r="K1995">
        <v>7</v>
      </c>
      <c r="L1995">
        <v>64</v>
      </c>
      <c r="M1995">
        <v>0</v>
      </c>
      <c r="N1995">
        <v>63</v>
      </c>
      <c r="O1995">
        <v>269</v>
      </c>
      <c r="P1995">
        <v>337</v>
      </c>
      <c r="Q1995">
        <v>196</v>
      </c>
      <c r="R1995">
        <v>94</v>
      </c>
      <c r="S1995">
        <v>337</v>
      </c>
      <c r="T1995">
        <v>79</v>
      </c>
      <c r="U1995">
        <v>44</v>
      </c>
      <c r="V1995">
        <v>79</v>
      </c>
      <c r="W1995">
        <v>59</v>
      </c>
      <c r="X1995">
        <v>75</v>
      </c>
      <c r="Y1995">
        <v>338</v>
      </c>
      <c r="Z1995">
        <v>79</v>
      </c>
      <c r="AA1995" t="s">
        <v>1009</v>
      </c>
      <c r="AB1995" t="s">
        <v>803</v>
      </c>
      <c r="AC1995" t="s">
        <v>998</v>
      </c>
      <c r="AD1995" t="s">
        <v>999</v>
      </c>
    </row>
    <row r="1996" spans="1:30" x14ac:dyDescent="0.25">
      <c r="A1996" t="s">
        <v>1435</v>
      </c>
      <c r="B1996">
        <v>45231</v>
      </c>
      <c r="C1996">
        <v>45233</v>
      </c>
      <c r="D1996" t="s">
        <v>83</v>
      </c>
      <c r="E1996">
        <v>2414</v>
      </c>
      <c r="F1996">
        <v>50</v>
      </c>
      <c r="G1996">
        <v>0</v>
      </c>
      <c r="H1996">
        <v>40</v>
      </c>
      <c r="I1996">
        <v>0</v>
      </c>
      <c r="J1996">
        <v>7</v>
      </c>
      <c r="K1996">
        <v>0</v>
      </c>
      <c r="L1996">
        <v>0</v>
      </c>
      <c r="M1996">
        <v>0</v>
      </c>
      <c r="N1996">
        <v>3</v>
      </c>
      <c r="O1996">
        <v>1</v>
      </c>
      <c r="P1996">
        <v>40</v>
      </c>
      <c r="Q1996">
        <v>16</v>
      </c>
      <c r="R1996">
        <v>11</v>
      </c>
      <c r="S1996">
        <v>40</v>
      </c>
      <c r="T1996">
        <v>4</v>
      </c>
      <c r="U1996">
        <v>2</v>
      </c>
      <c r="V1996">
        <v>5</v>
      </c>
      <c r="W1996">
        <v>4</v>
      </c>
      <c r="X1996">
        <v>4</v>
      </c>
      <c r="Y1996">
        <v>40</v>
      </c>
      <c r="Z1996">
        <v>5</v>
      </c>
      <c r="AA1996" t="s">
        <v>84</v>
      </c>
      <c r="AB1996" t="s">
        <v>16</v>
      </c>
      <c r="AC1996" t="s">
        <v>69</v>
      </c>
      <c r="AD1996" t="s">
        <v>1583</v>
      </c>
    </row>
    <row r="1997" spans="1:30" x14ac:dyDescent="0.25">
      <c r="A1997" t="s">
        <v>1435</v>
      </c>
      <c r="B1997">
        <v>45231</v>
      </c>
      <c r="C1997">
        <v>45233</v>
      </c>
      <c r="D1997" t="s">
        <v>29</v>
      </c>
      <c r="E1997">
        <v>8295</v>
      </c>
      <c r="F1997">
        <v>276</v>
      </c>
      <c r="G1997">
        <v>15</v>
      </c>
      <c r="H1997">
        <v>134</v>
      </c>
      <c r="I1997">
        <v>0</v>
      </c>
      <c r="J1997">
        <v>86</v>
      </c>
      <c r="K1997">
        <v>6</v>
      </c>
      <c r="L1997">
        <v>5</v>
      </c>
      <c r="M1997">
        <v>5</v>
      </c>
      <c r="N1997">
        <v>22</v>
      </c>
      <c r="O1997">
        <v>67</v>
      </c>
      <c r="P1997">
        <v>137</v>
      </c>
      <c r="Q1997">
        <v>69</v>
      </c>
      <c r="R1997">
        <v>49</v>
      </c>
      <c r="S1997">
        <v>139</v>
      </c>
      <c r="T1997">
        <v>47</v>
      </c>
      <c r="U1997">
        <v>39</v>
      </c>
      <c r="V1997">
        <v>57</v>
      </c>
      <c r="W1997">
        <v>44</v>
      </c>
      <c r="X1997">
        <v>57</v>
      </c>
      <c r="Y1997">
        <v>141</v>
      </c>
      <c r="Z1997">
        <v>57</v>
      </c>
      <c r="AA1997" t="s">
        <v>30</v>
      </c>
      <c r="AB1997" t="s">
        <v>16</v>
      </c>
      <c r="AC1997" t="s">
        <v>18</v>
      </c>
      <c r="AD1997" t="s">
        <v>19</v>
      </c>
    </row>
    <row r="1998" spans="1:30" x14ac:dyDescent="0.25">
      <c r="A1998" t="s">
        <v>1435</v>
      </c>
      <c r="B1998">
        <v>45231</v>
      </c>
      <c r="C1998">
        <v>45233</v>
      </c>
      <c r="D1998" t="s">
        <v>162</v>
      </c>
      <c r="E1998">
        <v>6652</v>
      </c>
      <c r="F1998">
        <v>232</v>
      </c>
      <c r="G1998">
        <v>27</v>
      </c>
      <c r="H1998">
        <v>111</v>
      </c>
      <c r="I1998">
        <v>0</v>
      </c>
      <c r="J1998">
        <v>78</v>
      </c>
      <c r="K1998">
        <v>5</v>
      </c>
      <c r="L1998">
        <v>1</v>
      </c>
      <c r="M1998">
        <v>4</v>
      </c>
      <c r="N1998">
        <v>46</v>
      </c>
      <c r="O1998">
        <v>63</v>
      </c>
      <c r="P1998">
        <v>113</v>
      </c>
      <c r="Q1998">
        <v>38</v>
      </c>
      <c r="R1998">
        <v>61</v>
      </c>
      <c r="S1998">
        <v>112</v>
      </c>
      <c r="T1998">
        <v>42</v>
      </c>
      <c r="U1998">
        <v>26</v>
      </c>
      <c r="V1998">
        <v>48</v>
      </c>
      <c r="W1998">
        <v>45</v>
      </c>
      <c r="X1998">
        <v>45</v>
      </c>
      <c r="Y1998">
        <v>113</v>
      </c>
      <c r="Z1998">
        <v>48</v>
      </c>
      <c r="AA1998" t="s">
        <v>1584</v>
      </c>
      <c r="AB1998" t="s">
        <v>16</v>
      </c>
      <c r="AC1998" t="s">
        <v>127</v>
      </c>
      <c r="AD1998" t="s">
        <v>128</v>
      </c>
    </row>
    <row r="1999" spans="1:30" x14ac:dyDescent="0.25">
      <c r="A1999" t="s">
        <v>1435</v>
      </c>
      <c r="B1999">
        <v>45231</v>
      </c>
      <c r="C1999">
        <v>45233</v>
      </c>
      <c r="D1999" t="s">
        <v>831</v>
      </c>
      <c r="E1999">
        <v>5758</v>
      </c>
      <c r="F1999">
        <v>274</v>
      </c>
      <c r="G1999">
        <v>135</v>
      </c>
      <c r="H1999">
        <v>149</v>
      </c>
      <c r="I1999">
        <v>0</v>
      </c>
      <c r="J1999">
        <v>34</v>
      </c>
      <c r="K1999">
        <v>9</v>
      </c>
      <c r="L1999">
        <v>5</v>
      </c>
      <c r="M1999">
        <v>18</v>
      </c>
      <c r="N1999">
        <v>15</v>
      </c>
      <c r="O1999">
        <v>136</v>
      </c>
      <c r="P1999">
        <v>149</v>
      </c>
      <c r="Q1999">
        <v>96</v>
      </c>
      <c r="R1999">
        <v>86</v>
      </c>
      <c r="S1999">
        <v>151</v>
      </c>
      <c r="T1999">
        <v>19</v>
      </c>
      <c r="U1999">
        <v>19</v>
      </c>
      <c r="V1999">
        <v>20</v>
      </c>
      <c r="W1999">
        <v>20</v>
      </c>
      <c r="X1999">
        <v>18</v>
      </c>
      <c r="Y1999">
        <v>151</v>
      </c>
      <c r="Z1999">
        <v>20</v>
      </c>
      <c r="AA1999" t="s">
        <v>832</v>
      </c>
      <c r="AB1999" t="s">
        <v>803</v>
      </c>
      <c r="AC1999" t="s">
        <v>805</v>
      </c>
      <c r="AD1999" t="s">
        <v>806</v>
      </c>
    </row>
    <row r="2000" spans="1:30" x14ac:dyDescent="0.25">
      <c r="A2000" t="s">
        <v>1435</v>
      </c>
      <c r="B2000">
        <v>45231</v>
      </c>
      <c r="C2000">
        <v>45233</v>
      </c>
      <c r="D2000" t="s">
        <v>908</v>
      </c>
      <c r="E2000">
        <v>7597</v>
      </c>
      <c r="F2000">
        <v>212</v>
      </c>
      <c r="G2000">
        <v>3</v>
      </c>
      <c r="H2000">
        <v>102</v>
      </c>
      <c r="I2000">
        <v>0</v>
      </c>
      <c r="J2000">
        <v>43</v>
      </c>
      <c r="K2000">
        <v>1</v>
      </c>
      <c r="L2000">
        <v>0</v>
      </c>
      <c r="M2000">
        <v>0</v>
      </c>
      <c r="N2000">
        <v>6</v>
      </c>
      <c r="O2000">
        <v>54</v>
      </c>
      <c r="P2000">
        <v>103</v>
      </c>
      <c r="Q2000">
        <v>57</v>
      </c>
      <c r="R2000">
        <v>66</v>
      </c>
      <c r="S2000">
        <v>104</v>
      </c>
      <c r="T2000">
        <v>6</v>
      </c>
      <c r="U2000">
        <v>5</v>
      </c>
      <c r="V2000">
        <v>9</v>
      </c>
      <c r="W2000">
        <v>6</v>
      </c>
      <c r="X2000">
        <v>8</v>
      </c>
      <c r="Y2000">
        <v>105</v>
      </c>
      <c r="Z2000">
        <v>9</v>
      </c>
      <c r="AA2000" t="s">
        <v>909</v>
      </c>
      <c r="AB2000" t="s">
        <v>803</v>
      </c>
      <c r="AC2000" t="s">
        <v>897</v>
      </c>
      <c r="AD2000" t="s">
        <v>898</v>
      </c>
    </row>
    <row r="2001" spans="1:30" x14ac:dyDescent="0.25">
      <c r="A2001" t="s">
        <v>1435</v>
      </c>
      <c r="B2001">
        <v>45231</v>
      </c>
      <c r="C2001">
        <v>45233</v>
      </c>
      <c r="D2001" t="s">
        <v>859</v>
      </c>
      <c r="E2001">
        <v>3290</v>
      </c>
      <c r="F2001">
        <v>157</v>
      </c>
      <c r="G2001">
        <v>3</v>
      </c>
      <c r="H2001">
        <v>25</v>
      </c>
      <c r="I2001">
        <v>0</v>
      </c>
      <c r="J2001">
        <v>22</v>
      </c>
      <c r="K2001">
        <v>0</v>
      </c>
      <c r="L2001">
        <v>0</v>
      </c>
      <c r="M2001">
        <v>0</v>
      </c>
      <c r="N2001">
        <v>1</v>
      </c>
      <c r="O2001">
        <v>12</v>
      </c>
      <c r="P2001">
        <v>26</v>
      </c>
      <c r="Q2001">
        <v>26</v>
      </c>
      <c r="R2001">
        <v>16</v>
      </c>
      <c r="S2001">
        <v>30</v>
      </c>
      <c r="T2001">
        <v>1</v>
      </c>
      <c r="U2001">
        <v>2</v>
      </c>
      <c r="V2001">
        <v>2</v>
      </c>
      <c r="W2001">
        <v>2</v>
      </c>
      <c r="X2001">
        <v>2</v>
      </c>
      <c r="Y2001">
        <v>31</v>
      </c>
      <c r="Z2001">
        <v>2</v>
      </c>
      <c r="AA2001" t="s">
        <v>860</v>
      </c>
      <c r="AB2001" t="s">
        <v>803</v>
      </c>
      <c r="AC2001" t="s">
        <v>849</v>
      </c>
      <c r="AD2001" t="s">
        <v>850</v>
      </c>
    </row>
    <row r="2002" spans="1:30" x14ac:dyDescent="0.25">
      <c r="A2002" t="s">
        <v>1435</v>
      </c>
      <c r="B2002">
        <v>45231</v>
      </c>
      <c r="C2002">
        <v>45233</v>
      </c>
      <c r="D2002" t="s">
        <v>865</v>
      </c>
      <c r="E2002">
        <v>3185</v>
      </c>
      <c r="F2002">
        <v>131</v>
      </c>
      <c r="G2002">
        <v>0</v>
      </c>
      <c r="H2002">
        <v>43</v>
      </c>
      <c r="I2002">
        <v>1</v>
      </c>
      <c r="J2002">
        <v>17</v>
      </c>
      <c r="K2002">
        <v>1</v>
      </c>
      <c r="L2002">
        <v>0</v>
      </c>
      <c r="M2002">
        <v>0</v>
      </c>
      <c r="N2002">
        <v>4</v>
      </c>
      <c r="O2002">
        <v>26</v>
      </c>
      <c r="P2002">
        <v>47</v>
      </c>
      <c r="Q2002">
        <v>35</v>
      </c>
      <c r="R2002">
        <v>19</v>
      </c>
      <c r="S2002">
        <v>48</v>
      </c>
      <c r="T2002">
        <v>4</v>
      </c>
      <c r="U2002">
        <v>4</v>
      </c>
      <c r="V2002">
        <v>4</v>
      </c>
      <c r="W2002">
        <v>4</v>
      </c>
      <c r="X2002">
        <v>4</v>
      </c>
      <c r="Y2002">
        <v>48</v>
      </c>
      <c r="Z2002">
        <v>4</v>
      </c>
      <c r="AA2002" t="s">
        <v>866</v>
      </c>
      <c r="AB2002" t="s">
        <v>803</v>
      </c>
      <c r="AC2002" t="s">
        <v>849</v>
      </c>
      <c r="AD2002" t="s">
        <v>850</v>
      </c>
    </row>
    <row r="2003" spans="1:30" x14ac:dyDescent="0.25">
      <c r="A2003" t="s">
        <v>1435</v>
      </c>
      <c r="B2003">
        <v>45231</v>
      </c>
      <c r="C2003">
        <v>45233</v>
      </c>
      <c r="D2003" t="s">
        <v>847</v>
      </c>
      <c r="E2003">
        <v>6625</v>
      </c>
      <c r="F2003">
        <v>259</v>
      </c>
      <c r="G2003">
        <v>31</v>
      </c>
      <c r="H2003">
        <v>99</v>
      </c>
      <c r="I2003">
        <v>0</v>
      </c>
      <c r="J2003">
        <v>34</v>
      </c>
      <c r="K2003">
        <v>0</v>
      </c>
      <c r="L2003">
        <v>2</v>
      </c>
      <c r="M2003">
        <v>4</v>
      </c>
      <c r="N2003">
        <v>9</v>
      </c>
      <c r="O2003">
        <v>70</v>
      </c>
      <c r="P2003">
        <v>106</v>
      </c>
      <c r="Q2003">
        <v>87</v>
      </c>
      <c r="R2003">
        <v>62</v>
      </c>
      <c r="S2003">
        <v>106</v>
      </c>
      <c r="T2003">
        <v>11</v>
      </c>
      <c r="U2003">
        <v>10</v>
      </c>
      <c r="V2003">
        <v>12</v>
      </c>
      <c r="W2003">
        <v>12</v>
      </c>
      <c r="X2003">
        <v>13</v>
      </c>
      <c r="Y2003">
        <v>106</v>
      </c>
      <c r="Z2003">
        <v>13</v>
      </c>
      <c r="AA2003" t="s">
        <v>848</v>
      </c>
      <c r="AB2003" t="s">
        <v>803</v>
      </c>
      <c r="AC2003" t="s">
        <v>849</v>
      </c>
      <c r="AD2003" t="s">
        <v>850</v>
      </c>
    </row>
    <row r="2004" spans="1:30" x14ac:dyDescent="0.25">
      <c r="A2004" t="s">
        <v>1435</v>
      </c>
      <c r="B2004">
        <v>45231</v>
      </c>
      <c r="C2004">
        <v>45233</v>
      </c>
      <c r="D2004" t="s">
        <v>854</v>
      </c>
      <c r="E2004">
        <v>6857</v>
      </c>
      <c r="F2004">
        <v>301</v>
      </c>
      <c r="G2004">
        <v>21</v>
      </c>
      <c r="H2004">
        <v>120</v>
      </c>
      <c r="I2004">
        <v>2</v>
      </c>
      <c r="J2004">
        <v>33</v>
      </c>
      <c r="K2004">
        <v>1</v>
      </c>
      <c r="L2004">
        <v>0</v>
      </c>
      <c r="M2004">
        <v>1</v>
      </c>
      <c r="N2004">
        <v>4</v>
      </c>
      <c r="O2004">
        <v>88</v>
      </c>
      <c r="P2004">
        <v>118</v>
      </c>
      <c r="Q2004">
        <v>86</v>
      </c>
      <c r="R2004">
        <v>71</v>
      </c>
      <c r="S2004">
        <v>126</v>
      </c>
      <c r="T2004">
        <v>6</v>
      </c>
      <c r="U2004">
        <v>5</v>
      </c>
      <c r="V2004">
        <v>6</v>
      </c>
      <c r="W2004">
        <v>7</v>
      </c>
      <c r="X2004">
        <v>7</v>
      </c>
      <c r="Y2004">
        <v>127</v>
      </c>
      <c r="Z2004">
        <v>7</v>
      </c>
      <c r="AA2004" t="s">
        <v>855</v>
      </c>
      <c r="AB2004" t="s">
        <v>803</v>
      </c>
      <c r="AC2004" t="s">
        <v>849</v>
      </c>
      <c r="AD2004" t="s">
        <v>850</v>
      </c>
    </row>
    <row r="2005" spans="1:30" x14ac:dyDescent="0.25">
      <c r="A2005" t="s">
        <v>1435</v>
      </c>
      <c r="B2005">
        <v>45231</v>
      </c>
      <c r="C2005">
        <v>45233</v>
      </c>
      <c r="D2005" t="s">
        <v>881</v>
      </c>
      <c r="E2005">
        <v>3525</v>
      </c>
      <c r="F2005">
        <v>112</v>
      </c>
      <c r="G2005">
        <v>0</v>
      </c>
      <c r="H2005">
        <v>31</v>
      </c>
      <c r="I2005">
        <v>0</v>
      </c>
      <c r="J2005">
        <v>29</v>
      </c>
      <c r="K2005">
        <v>1</v>
      </c>
      <c r="L2005">
        <v>0</v>
      </c>
      <c r="M2005">
        <v>1</v>
      </c>
      <c r="N2005">
        <v>4</v>
      </c>
      <c r="O2005">
        <v>11</v>
      </c>
      <c r="P2005">
        <v>31</v>
      </c>
      <c r="Q2005">
        <v>21</v>
      </c>
      <c r="R2005">
        <v>20</v>
      </c>
      <c r="S2005">
        <v>32</v>
      </c>
      <c r="T2005">
        <v>4</v>
      </c>
      <c r="U2005">
        <v>5</v>
      </c>
      <c r="V2005">
        <v>6</v>
      </c>
      <c r="W2005">
        <v>6</v>
      </c>
      <c r="X2005">
        <v>6</v>
      </c>
      <c r="Y2005">
        <v>32</v>
      </c>
      <c r="Z2005">
        <v>6</v>
      </c>
      <c r="AA2005" t="s">
        <v>882</v>
      </c>
      <c r="AB2005" t="s">
        <v>803</v>
      </c>
      <c r="AC2005" t="s">
        <v>1451</v>
      </c>
      <c r="AD2005" t="s">
        <v>1452</v>
      </c>
    </row>
    <row r="2006" spans="1:30" x14ac:dyDescent="0.25">
      <c r="A2006" t="s">
        <v>1435</v>
      </c>
      <c r="B2006">
        <v>45231</v>
      </c>
      <c r="C2006">
        <v>45233</v>
      </c>
      <c r="D2006" t="s">
        <v>914</v>
      </c>
      <c r="E2006">
        <v>4842</v>
      </c>
      <c r="F2006">
        <v>247</v>
      </c>
      <c r="G2006">
        <v>3</v>
      </c>
      <c r="H2006">
        <v>98</v>
      </c>
      <c r="I2006">
        <v>0</v>
      </c>
      <c r="J2006">
        <v>31</v>
      </c>
      <c r="K2006">
        <v>1</v>
      </c>
      <c r="L2006">
        <v>0</v>
      </c>
      <c r="M2006">
        <v>0</v>
      </c>
      <c r="N2006">
        <v>4</v>
      </c>
      <c r="O2006">
        <v>58</v>
      </c>
      <c r="P2006">
        <v>99</v>
      </c>
      <c r="Q2006">
        <v>49</v>
      </c>
      <c r="R2006">
        <v>49</v>
      </c>
      <c r="S2006">
        <v>98</v>
      </c>
      <c r="T2006">
        <v>3</v>
      </c>
      <c r="U2006">
        <v>5</v>
      </c>
      <c r="V2006">
        <v>5</v>
      </c>
      <c r="W2006">
        <v>5</v>
      </c>
      <c r="X2006">
        <v>5</v>
      </c>
      <c r="Y2006">
        <v>100</v>
      </c>
      <c r="Z2006">
        <v>5</v>
      </c>
      <c r="AA2006" t="s">
        <v>915</v>
      </c>
      <c r="AB2006" t="s">
        <v>803</v>
      </c>
      <c r="AC2006" t="s">
        <v>897</v>
      </c>
      <c r="AD2006" t="s">
        <v>898</v>
      </c>
    </row>
    <row r="2007" spans="1:30" x14ac:dyDescent="0.25">
      <c r="A2007" t="s">
        <v>1435</v>
      </c>
      <c r="B2007">
        <v>45231</v>
      </c>
      <c r="C2007">
        <v>45233</v>
      </c>
      <c r="D2007" t="s">
        <v>978</v>
      </c>
      <c r="E2007">
        <v>5824</v>
      </c>
      <c r="F2007">
        <v>237</v>
      </c>
      <c r="G2007">
        <v>0</v>
      </c>
      <c r="H2007">
        <v>116</v>
      </c>
      <c r="I2007">
        <v>0</v>
      </c>
      <c r="J2007">
        <v>24</v>
      </c>
      <c r="K2007">
        <v>6</v>
      </c>
      <c r="L2007">
        <v>6</v>
      </c>
      <c r="M2007">
        <v>1</v>
      </c>
      <c r="N2007">
        <v>13</v>
      </c>
      <c r="O2007">
        <v>85</v>
      </c>
      <c r="P2007">
        <v>117</v>
      </c>
      <c r="Q2007">
        <v>59</v>
      </c>
      <c r="R2007">
        <v>51</v>
      </c>
      <c r="S2007">
        <v>117</v>
      </c>
      <c r="T2007">
        <v>13</v>
      </c>
      <c r="U2007">
        <v>10</v>
      </c>
      <c r="V2007">
        <v>14</v>
      </c>
      <c r="W2007">
        <v>15</v>
      </c>
      <c r="X2007">
        <v>13</v>
      </c>
      <c r="Y2007">
        <v>120</v>
      </c>
      <c r="Z2007">
        <v>15</v>
      </c>
      <c r="AA2007" t="s">
        <v>979</v>
      </c>
      <c r="AB2007" t="s">
        <v>803</v>
      </c>
      <c r="AC2007" t="s">
        <v>942</v>
      </c>
      <c r="AD2007" t="s">
        <v>943</v>
      </c>
    </row>
    <row r="2008" spans="1:30" x14ac:dyDescent="0.25">
      <c r="A2008" t="s">
        <v>1435</v>
      </c>
      <c r="B2008">
        <v>45231</v>
      </c>
      <c r="C2008">
        <v>45233</v>
      </c>
      <c r="D2008" t="s">
        <v>980</v>
      </c>
      <c r="E2008">
        <v>11010</v>
      </c>
      <c r="F2008">
        <v>555</v>
      </c>
      <c r="G2008">
        <v>1</v>
      </c>
      <c r="H2008">
        <v>453</v>
      </c>
      <c r="I2008">
        <v>0</v>
      </c>
      <c r="J2008">
        <v>94</v>
      </c>
      <c r="K2008">
        <v>0</v>
      </c>
      <c r="L2008">
        <v>0</v>
      </c>
      <c r="M2008">
        <v>1</v>
      </c>
      <c r="N2008">
        <v>39</v>
      </c>
      <c r="O2008">
        <v>316</v>
      </c>
      <c r="P2008">
        <v>452</v>
      </c>
      <c r="Q2008">
        <v>205</v>
      </c>
      <c r="R2008">
        <v>212</v>
      </c>
      <c r="S2008">
        <v>439</v>
      </c>
      <c r="T2008">
        <v>40</v>
      </c>
      <c r="U2008">
        <v>29</v>
      </c>
      <c r="V2008">
        <v>44</v>
      </c>
      <c r="W2008">
        <v>43</v>
      </c>
      <c r="X2008">
        <v>31</v>
      </c>
      <c r="Y2008">
        <v>454</v>
      </c>
      <c r="Z2008">
        <v>45</v>
      </c>
      <c r="AA2008" t="s">
        <v>981</v>
      </c>
      <c r="AB2008" t="s">
        <v>803</v>
      </c>
      <c r="AC2008" t="s">
        <v>942</v>
      </c>
      <c r="AD2008" t="s">
        <v>943</v>
      </c>
    </row>
    <row r="2009" spans="1:30" x14ac:dyDescent="0.25">
      <c r="A2009" t="s">
        <v>1435</v>
      </c>
      <c r="B2009">
        <v>45231</v>
      </c>
      <c r="C2009">
        <v>45233</v>
      </c>
      <c r="D2009" t="s">
        <v>1010</v>
      </c>
      <c r="E2009">
        <v>11147</v>
      </c>
      <c r="F2009">
        <v>430</v>
      </c>
      <c r="G2009">
        <v>230</v>
      </c>
      <c r="H2009">
        <v>251</v>
      </c>
      <c r="I2009">
        <v>0</v>
      </c>
      <c r="J2009">
        <v>46</v>
      </c>
      <c r="K2009">
        <v>0</v>
      </c>
      <c r="L2009">
        <v>0</v>
      </c>
      <c r="M2009">
        <v>19</v>
      </c>
      <c r="N2009">
        <v>11</v>
      </c>
      <c r="O2009">
        <v>180</v>
      </c>
      <c r="P2009">
        <v>254</v>
      </c>
      <c r="Q2009">
        <v>125</v>
      </c>
      <c r="R2009">
        <v>140</v>
      </c>
      <c r="S2009">
        <v>253</v>
      </c>
      <c r="T2009">
        <v>21</v>
      </c>
      <c r="U2009">
        <v>13</v>
      </c>
      <c r="V2009">
        <v>21</v>
      </c>
      <c r="W2009">
        <v>21</v>
      </c>
      <c r="X2009">
        <v>20</v>
      </c>
      <c r="Y2009">
        <v>254</v>
      </c>
      <c r="Z2009">
        <v>21</v>
      </c>
      <c r="AA2009" t="s">
        <v>1011</v>
      </c>
      <c r="AB2009" t="s">
        <v>803</v>
      </c>
      <c r="AC2009" t="s">
        <v>998</v>
      </c>
      <c r="AD2009" t="s">
        <v>999</v>
      </c>
    </row>
    <row r="2010" spans="1:30" x14ac:dyDescent="0.25">
      <c r="A2010" t="s">
        <v>1435</v>
      </c>
      <c r="B2010">
        <v>45231</v>
      </c>
      <c r="C2010">
        <v>45233</v>
      </c>
      <c r="D2010" t="s">
        <v>965</v>
      </c>
      <c r="E2010">
        <v>8019</v>
      </c>
      <c r="F2010">
        <v>364</v>
      </c>
      <c r="G2010">
        <v>8</v>
      </c>
      <c r="H2010">
        <v>220</v>
      </c>
      <c r="I2010">
        <v>0</v>
      </c>
      <c r="J2010">
        <v>63</v>
      </c>
      <c r="K2010">
        <v>5</v>
      </c>
      <c r="L2010">
        <v>19</v>
      </c>
      <c r="M2010">
        <v>1</v>
      </c>
      <c r="N2010">
        <v>28</v>
      </c>
      <c r="O2010">
        <v>52</v>
      </c>
      <c r="P2010">
        <v>232</v>
      </c>
      <c r="Q2010">
        <v>108</v>
      </c>
      <c r="R2010">
        <v>97</v>
      </c>
      <c r="S2010">
        <v>229</v>
      </c>
      <c r="T2010">
        <v>31</v>
      </c>
      <c r="U2010">
        <v>24</v>
      </c>
      <c r="V2010">
        <v>35</v>
      </c>
      <c r="W2010">
        <v>32</v>
      </c>
      <c r="X2010">
        <v>28</v>
      </c>
      <c r="Y2010">
        <v>235</v>
      </c>
      <c r="Z2010">
        <v>35</v>
      </c>
      <c r="AA2010" t="s">
        <v>966</v>
      </c>
      <c r="AB2010" t="s">
        <v>803</v>
      </c>
      <c r="AC2010" t="s">
        <v>942</v>
      </c>
      <c r="AD2010" t="s">
        <v>943</v>
      </c>
    </row>
    <row r="2011" spans="1:30" x14ac:dyDescent="0.25">
      <c r="A2011" t="s">
        <v>1435</v>
      </c>
      <c r="B2011">
        <v>45231</v>
      </c>
      <c r="C2011">
        <v>45233</v>
      </c>
      <c r="D2011" t="s">
        <v>929</v>
      </c>
      <c r="E2011">
        <v>5407</v>
      </c>
      <c r="F2011">
        <v>197</v>
      </c>
      <c r="G2011">
        <v>0</v>
      </c>
      <c r="H2011">
        <v>102</v>
      </c>
      <c r="I2011">
        <v>0</v>
      </c>
      <c r="J2011">
        <v>22</v>
      </c>
      <c r="K2011">
        <v>0</v>
      </c>
      <c r="L2011">
        <v>0</v>
      </c>
      <c r="M2011">
        <v>0</v>
      </c>
      <c r="N2011">
        <v>8</v>
      </c>
      <c r="O2011">
        <v>84</v>
      </c>
      <c r="P2011">
        <v>103</v>
      </c>
      <c r="Q2011">
        <v>44</v>
      </c>
      <c r="R2011">
        <v>56</v>
      </c>
      <c r="S2011">
        <v>103</v>
      </c>
      <c r="T2011">
        <v>8</v>
      </c>
      <c r="U2011">
        <v>7</v>
      </c>
      <c r="V2011">
        <v>9</v>
      </c>
      <c r="W2011">
        <v>8</v>
      </c>
      <c r="X2011">
        <v>8</v>
      </c>
      <c r="Y2011">
        <v>103</v>
      </c>
      <c r="Z2011">
        <v>9</v>
      </c>
    </row>
    <row r="2012" spans="1:30" x14ac:dyDescent="0.25">
      <c r="A2012" t="s">
        <v>1435</v>
      </c>
      <c r="B2012">
        <v>45231</v>
      </c>
      <c r="C2012">
        <v>45233</v>
      </c>
      <c r="D2012" t="s">
        <v>801</v>
      </c>
      <c r="E2012">
        <v>7249</v>
      </c>
      <c r="F2012">
        <v>352</v>
      </c>
      <c r="G2012">
        <v>12</v>
      </c>
      <c r="H2012">
        <v>76</v>
      </c>
      <c r="I2012">
        <v>9</v>
      </c>
      <c r="J2012">
        <v>37</v>
      </c>
      <c r="K2012">
        <v>0</v>
      </c>
      <c r="L2012">
        <v>0</v>
      </c>
      <c r="M2012">
        <v>0</v>
      </c>
      <c r="N2012">
        <v>0</v>
      </c>
      <c r="O2012">
        <v>25</v>
      </c>
      <c r="P2012">
        <v>97</v>
      </c>
      <c r="Q2012">
        <v>54</v>
      </c>
      <c r="R2012">
        <v>50</v>
      </c>
      <c r="S2012">
        <v>99</v>
      </c>
      <c r="T2012">
        <v>0</v>
      </c>
      <c r="U2012">
        <v>0</v>
      </c>
      <c r="V2012">
        <v>0</v>
      </c>
      <c r="W2012">
        <v>0</v>
      </c>
      <c r="X2012">
        <v>0</v>
      </c>
      <c r="Y2012">
        <v>99</v>
      </c>
      <c r="Z2012">
        <v>0</v>
      </c>
      <c r="AA2012" t="s">
        <v>802</v>
      </c>
      <c r="AB2012" t="s">
        <v>803</v>
      </c>
      <c r="AC2012" t="s">
        <v>805</v>
      </c>
      <c r="AD2012" t="s">
        <v>806</v>
      </c>
    </row>
    <row r="2013" spans="1:30" x14ac:dyDescent="0.25">
      <c r="A2013" t="s">
        <v>1435</v>
      </c>
      <c r="B2013">
        <v>45231</v>
      </c>
      <c r="C2013">
        <v>45233</v>
      </c>
      <c r="D2013" t="s">
        <v>173</v>
      </c>
      <c r="E2013">
        <v>20633</v>
      </c>
      <c r="F2013">
        <v>873</v>
      </c>
      <c r="G2013">
        <v>28</v>
      </c>
      <c r="H2013">
        <v>369</v>
      </c>
      <c r="I2013">
        <v>9</v>
      </c>
      <c r="J2013">
        <v>422</v>
      </c>
      <c r="K2013">
        <v>50</v>
      </c>
      <c r="L2013">
        <v>100</v>
      </c>
      <c r="M2013">
        <v>13</v>
      </c>
      <c r="N2013">
        <v>163</v>
      </c>
      <c r="O2013">
        <v>288</v>
      </c>
      <c r="P2013">
        <v>422</v>
      </c>
      <c r="Q2013">
        <v>309</v>
      </c>
      <c r="R2013">
        <v>256</v>
      </c>
      <c r="S2013">
        <v>432</v>
      </c>
      <c r="T2013">
        <v>228</v>
      </c>
      <c r="U2013">
        <v>190</v>
      </c>
      <c r="V2013">
        <v>247</v>
      </c>
      <c r="W2013">
        <v>239</v>
      </c>
      <c r="X2013">
        <v>242</v>
      </c>
      <c r="Y2013">
        <v>434</v>
      </c>
      <c r="Z2013">
        <v>247</v>
      </c>
      <c r="AA2013" t="s">
        <v>174</v>
      </c>
      <c r="AB2013" t="s">
        <v>16</v>
      </c>
      <c r="AC2013" t="s">
        <v>168</v>
      </c>
      <c r="AD2013" t="s">
        <v>1473</v>
      </c>
    </row>
    <row r="2014" spans="1:30" x14ac:dyDescent="0.25">
      <c r="A2014" t="s">
        <v>1435</v>
      </c>
      <c r="B2014">
        <v>45231</v>
      </c>
      <c r="C2014">
        <v>45233</v>
      </c>
      <c r="D2014" t="s">
        <v>400</v>
      </c>
      <c r="E2014">
        <v>6570</v>
      </c>
      <c r="F2014">
        <v>316</v>
      </c>
      <c r="G2014">
        <v>21</v>
      </c>
      <c r="H2014">
        <v>95</v>
      </c>
      <c r="I2014">
        <v>0</v>
      </c>
      <c r="J2014">
        <v>93</v>
      </c>
      <c r="K2014">
        <v>2</v>
      </c>
      <c r="L2014">
        <v>10</v>
      </c>
      <c r="M2014">
        <v>8</v>
      </c>
      <c r="N2014">
        <v>7</v>
      </c>
      <c r="O2014">
        <v>75</v>
      </c>
      <c r="P2014">
        <v>95</v>
      </c>
      <c r="Q2014">
        <v>60</v>
      </c>
      <c r="R2014">
        <v>60</v>
      </c>
      <c r="S2014">
        <v>97</v>
      </c>
      <c r="T2014">
        <v>31</v>
      </c>
      <c r="U2014">
        <v>25</v>
      </c>
      <c r="V2014">
        <v>37</v>
      </c>
      <c r="W2014">
        <v>36</v>
      </c>
      <c r="X2014">
        <v>34</v>
      </c>
      <c r="Y2014">
        <v>98</v>
      </c>
      <c r="Z2014">
        <v>37</v>
      </c>
      <c r="AA2014" t="s">
        <v>401</v>
      </c>
      <c r="AB2014" t="s">
        <v>387</v>
      </c>
      <c r="AC2014" t="s">
        <v>389</v>
      </c>
      <c r="AD2014" t="s">
        <v>390</v>
      </c>
    </row>
    <row r="2015" spans="1:30" x14ac:dyDescent="0.25">
      <c r="A2015" t="s">
        <v>1435</v>
      </c>
      <c r="B2015">
        <v>45231</v>
      </c>
      <c r="C2015">
        <v>45233</v>
      </c>
      <c r="D2015" t="s">
        <v>437</v>
      </c>
      <c r="E2015">
        <v>9877</v>
      </c>
      <c r="F2015">
        <v>448</v>
      </c>
      <c r="G2015">
        <v>0</v>
      </c>
      <c r="H2015">
        <v>145</v>
      </c>
      <c r="I2015">
        <v>2</v>
      </c>
      <c r="J2015">
        <v>119</v>
      </c>
      <c r="K2015">
        <v>1</v>
      </c>
      <c r="L2015">
        <v>0</v>
      </c>
      <c r="M2015">
        <v>0</v>
      </c>
      <c r="N2015">
        <v>4</v>
      </c>
      <c r="O2015">
        <v>21</v>
      </c>
      <c r="P2015">
        <v>305</v>
      </c>
      <c r="Q2015">
        <v>157</v>
      </c>
      <c r="R2015">
        <v>183</v>
      </c>
      <c r="S2015">
        <v>307</v>
      </c>
      <c r="T2015">
        <v>67</v>
      </c>
      <c r="U2015">
        <v>57</v>
      </c>
      <c r="V2015">
        <v>72</v>
      </c>
      <c r="W2015">
        <v>72</v>
      </c>
      <c r="X2015">
        <v>72</v>
      </c>
      <c r="Y2015">
        <v>308</v>
      </c>
      <c r="Z2015">
        <v>73</v>
      </c>
      <c r="AA2015" t="s">
        <v>438</v>
      </c>
      <c r="AB2015" t="s">
        <v>387</v>
      </c>
      <c r="AC2015" t="s">
        <v>432</v>
      </c>
      <c r="AD2015" t="s">
        <v>433</v>
      </c>
    </row>
    <row r="2016" spans="1:30" x14ac:dyDescent="0.25">
      <c r="A2016" t="s">
        <v>1435</v>
      </c>
      <c r="B2016">
        <v>45231</v>
      </c>
      <c r="C2016">
        <v>45233</v>
      </c>
      <c r="D2016" t="s">
        <v>536</v>
      </c>
      <c r="E2016">
        <v>13627</v>
      </c>
      <c r="F2016">
        <v>627</v>
      </c>
      <c r="G2016">
        <v>13</v>
      </c>
      <c r="H2016">
        <v>240</v>
      </c>
      <c r="I2016">
        <v>1</v>
      </c>
      <c r="J2016">
        <v>224</v>
      </c>
      <c r="K2016">
        <v>28</v>
      </c>
      <c r="L2016">
        <v>43</v>
      </c>
      <c r="M2016">
        <v>1</v>
      </c>
      <c r="N2016">
        <v>96</v>
      </c>
      <c r="O2016">
        <v>138</v>
      </c>
      <c r="P2016">
        <v>240</v>
      </c>
      <c r="Q2016">
        <v>172</v>
      </c>
      <c r="R2016">
        <v>148</v>
      </c>
      <c r="S2016">
        <v>243</v>
      </c>
      <c r="T2016">
        <v>115</v>
      </c>
      <c r="U2016">
        <v>104</v>
      </c>
      <c r="V2016">
        <v>121</v>
      </c>
      <c r="W2016">
        <v>116</v>
      </c>
      <c r="X2016">
        <v>119</v>
      </c>
      <c r="Y2016">
        <v>243</v>
      </c>
      <c r="Z2016">
        <v>121</v>
      </c>
      <c r="AA2016" t="s">
        <v>537</v>
      </c>
      <c r="AB2016" t="s">
        <v>387</v>
      </c>
      <c r="AC2016" t="s">
        <v>508</v>
      </c>
      <c r="AD2016" t="s">
        <v>509</v>
      </c>
    </row>
    <row r="2017" spans="1:30" x14ac:dyDescent="0.25">
      <c r="A2017" t="s">
        <v>1435</v>
      </c>
      <c r="B2017">
        <v>45231</v>
      </c>
      <c r="C2017">
        <v>45233</v>
      </c>
      <c r="D2017" t="s">
        <v>471</v>
      </c>
      <c r="E2017">
        <v>6674</v>
      </c>
      <c r="F2017">
        <v>287</v>
      </c>
      <c r="G2017">
        <v>44</v>
      </c>
      <c r="H2017">
        <v>140</v>
      </c>
      <c r="I2017">
        <v>2</v>
      </c>
      <c r="J2017">
        <v>120</v>
      </c>
      <c r="K2017">
        <v>21</v>
      </c>
      <c r="L2017">
        <v>17</v>
      </c>
      <c r="M2017">
        <v>44</v>
      </c>
      <c r="N2017">
        <v>68</v>
      </c>
      <c r="O2017">
        <v>31</v>
      </c>
      <c r="P2017">
        <v>143</v>
      </c>
      <c r="Q2017">
        <v>96</v>
      </c>
      <c r="R2017">
        <v>63</v>
      </c>
      <c r="S2017">
        <v>140</v>
      </c>
      <c r="T2017">
        <v>69</v>
      </c>
      <c r="U2017">
        <v>47</v>
      </c>
      <c r="V2017">
        <v>69</v>
      </c>
      <c r="W2017">
        <v>66</v>
      </c>
      <c r="X2017">
        <v>65</v>
      </c>
      <c r="Y2017">
        <v>143</v>
      </c>
      <c r="Z2017">
        <v>70</v>
      </c>
      <c r="AA2017" t="s">
        <v>472</v>
      </c>
      <c r="AB2017" t="s">
        <v>387</v>
      </c>
      <c r="AC2017" t="s">
        <v>448</v>
      </c>
      <c r="AD2017" t="s">
        <v>449</v>
      </c>
    </row>
    <row r="2018" spans="1:30" x14ac:dyDescent="0.25">
      <c r="A2018" t="s">
        <v>1435</v>
      </c>
      <c r="B2018">
        <v>45231</v>
      </c>
      <c r="C2018">
        <v>45233</v>
      </c>
      <c r="D2018" t="s">
        <v>51</v>
      </c>
      <c r="E2018">
        <v>8726</v>
      </c>
      <c r="F2018">
        <v>380</v>
      </c>
      <c r="G2018">
        <v>12</v>
      </c>
      <c r="H2018">
        <v>175</v>
      </c>
      <c r="I2018">
        <v>0</v>
      </c>
      <c r="J2018">
        <v>213</v>
      </c>
      <c r="K2018">
        <v>33</v>
      </c>
      <c r="L2018">
        <v>61</v>
      </c>
      <c r="M2018">
        <v>0</v>
      </c>
      <c r="N2018">
        <v>103</v>
      </c>
      <c r="O2018">
        <v>150</v>
      </c>
      <c r="P2018">
        <v>175</v>
      </c>
      <c r="Q2018">
        <v>115</v>
      </c>
      <c r="R2018">
        <v>103</v>
      </c>
      <c r="S2018">
        <v>175</v>
      </c>
      <c r="T2018">
        <v>102</v>
      </c>
      <c r="U2018">
        <v>79</v>
      </c>
      <c r="V2018">
        <v>103</v>
      </c>
      <c r="W2018">
        <v>100</v>
      </c>
      <c r="X2018">
        <v>103</v>
      </c>
      <c r="Y2018">
        <v>175</v>
      </c>
      <c r="Z2018">
        <v>103</v>
      </c>
      <c r="AA2018" t="s">
        <v>52</v>
      </c>
      <c r="AB2018" t="s">
        <v>16</v>
      </c>
      <c r="AC2018" t="s">
        <v>41</v>
      </c>
      <c r="AD2018" t="s">
        <v>42</v>
      </c>
    </row>
    <row r="2019" spans="1:30" x14ac:dyDescent="0.25">
      <c r="A2019" t="s">
        <v>1435</v>
      </c>
      <c r="B2019">
        <v>45231</v>
      </c>
      <c r="C2019">
        <v>45233</v>
      </c>
      <c r="D2019" t="s">
        <v>88</v>
      </c>
      <c r="E2019">
        <v>11440</v>
      </c>
      <c r="F2019">
        <v>509</v>
      </c>
      <c r="G2019">
        <v>37</v>
      </c>
      <c r="H2019">
        <v>394</v>
      </c>
      <c r="I2019">
        <v>1</v>
      </c>
      <c r="J2019">
        <v>83</v>
      </c>
      <c r="K2019">
        <v>1</v>
      </c>
      <c r="L2019">
        <v>6</v>
      </c>
      <c r="M2019">
        <v>2</v>
      </c>
      <c r="N2019">
        <v>27</v>
      </c>
      <c r="O2019">
        <v>108</v>
      </c>
      <c r="P2019">
        <v>397</v>
      </c>
      <c r="Q2019">
        <v>231</v>
      </c>
      <c r="R2019">
        <v>206</v>
      </c>
      <c r="S2019">
        <v>393</v>
      </c>
      <c r="T2019">
        <v>53</v>
      </c>
      <c r="U2019">
        <v>47</v>
      </c>
      <c r="V2019">
        <v>59</v>
      </c>
      <c r="W2019">
        <v>59</v>
      </c>
      <c r="X2019">
        <v>58</v>
      </c>
      <c r="Y2019">
        <v>397</v>
      </c>
      <c r="Z2019">
        <v>60</v>
      </c>
      <c r="AA2019" t="s">
        <v>89</v>
      </c>
      <c r="AB2019" t="s">
        <v>16</v>
      </c>
      <c r="AC2019" t="s">
        <v>90</v>
      </c>
      <c r="AD2019" t="s">
        <v>91</v>
      </c>
    </row>
    <row r="2020" spans="1:30" x14ac:dyDescent="0.25">
      <c r="A2020" t="s">
        <v>1435</v>
      </c>
      <c r="B2020">
        <v>45231</v>
      </c>
      <c r="C2020">
        <v>45233</v>
      </c>
      <c r="D2020" t="s">
        <v>419</v>
      </c>
      <c r="E2020">
        <v>3565</v>
      </c>
      <c r="F2020">
        <v>116</v>
      </c>
      <c r="G2020">
        <v>39</v>
      </c>
      <c r="H2020">
        <v>73</v>
      </c>
      <c r="I2020">
        <v>0</v>
      </c>
      <c r="J2020">
        <v>54</v>
      </c>
      <c r="K2020">
        <v>8</v>
      </c>
      <c r="L2020">
        <v>0</v>
      </c>
      <c r="M2020">
        <v>6</v>
      </c>
      <c r="N2020">
        <v>41</v>
      </c>
      <c r="O2020">
        <v>43</v>
      </c>
      <c r="P2020">
        <v>85</v>
      </c>
      <c r="Q2020">
        <v>53</v>
      </c>
      <c r="R2020">
        <v>41</v>
      </c>
      <c r="S2020">
        <v>85</v>
      </c>
      <c r="T2020">
        <v>43</v>
      </c>
      <c r="U2020">
        <v>35</v>
      </c>
      <c r="V2020">
        <v>43</v>
      </c>
      <c r="W2020">
        <v>43</v>
      </c>
      <c r="X2020">
        <v>43</v>
      </c>
      <c r="Y2020">
        <v>85</v>
      </c>
      <c r="Z2020">
        <v>43</v>
      </c>
      <c r="AA2020" t="s">
        <v>420</v>
      </c>
      <c r="AB2020" t="s">
        <v>387</v>
      </c>
      <c r="AC2020" t="s">
        <v>389</v>
      </c>
      <c r="AD2020" t="s">
        <v>390</v>
      </c>
    </row>
    <row r="2021" spans="1:30" x14ac:dyDescent="0.25">
      <c r="A2021" t="s">
        <v>1435</v>
      </c>
      <c r="B2021">
        <v>45231</v>
      </c>
      <c r="C2021">
        <v>45233</v>
      </c>
      <c r="D2021" t="s">
        <v>490</v>
      </c>
      <c r="E2021">
        <v>14585</v>
      </c>
      <c r="F2021">
        <v>642</v>
      </c>
      <c r="G2021">
        <v>0</v>
      </c>
      <c r="H2021">
        <v>242</v>
      </c>
      <c r="I2021">
        <v>0</v>
      </c>
      <c r="J2021">
        <v>272</v>
      </c>
      <c r="K2021">
        <v>0</v>
      </c>
      <c r="L2021">
        <v>2</v>
      </c>
      <c r="M2021">
        <v>1</v>
      </c>
      <c r="N2021">
        <v>54</v>
      </c>
      <c r="O2021">
        <v>232</v>
      </c>
      <c r="P2021">
        <v>245</v>
      </c>
      <c r="Q2021">
        <v>157</v>
      </c>
      <c r="R2021">
        <v>186</v>
      </c>
      <c r="S2021">
        <v>256</v>
      </c>
      <c r="T2021">
        <v>109</v>
      </c>
      <c r="U2021">
        <v>104</v>
      </c>
      <c r="V2021">
        <v>127</v>
      </c>
      <c r="W2021">
        <v>120</v>
      </c>
      <c r="X2021">
        <v>129</v>
      </c>
      <c r="Y2021">
        <v>259</v>
      </c>
      <c r="Z2021">
        <v>131</v>
      </c>
      <c r="AA2021" t="s">
        <v>491</v>
      </c>
      <c r="AB2021" t="s">
        <v>387</v>
      </c>
      <c r="AC2021" t="s">
        <v>448</v>
      </c>
      <c r="AD2021" t="s">
        <v>449</v>
      </c>
    </row>
    <row r="2022" spans="1:30" x14ac:dyDescent="0.25">
      <c r="A2022" t="s">
        <v>1435</v>
      </c>
      <c r="B2022">
        <v>45231</v>
      </c>
      <c r="C2022">
        <v>45233</v>
      </c>
      <c r="D2022" t="s">
        <v>417</v>
      </c>
      <c r="E2022">
        <v>4323</v>
      </c>
      <c r="F2022">
        <v>201</v>
      </c>
      <c r="G2022">
        <v>72</v>
      </c>
      <c r="H2022">
        <v>106</v>
      </c>
      <c r="I2022">
        <v>1</v>
      </c>
      <c r="J2022">
        <v>73</v>
      </c>
      <c r="K2022">
        <v>11</v>
      </c>
      <c r="L2022">
        <v>39</v>
      </c>
      <c r="M2022">
        <v>49</v>
      </c>
      <c r="N2022">
        <v>47</v>
      </c>
      <c r="O2022">
        <v>93</v>
      </c>
      <c r="P2022">
        <v>106</v>
      </c>
      <c r="Q2022">
        <v>103</v>
      </c>
      <c r="R2022">
        <v>113</v>
      </c>
      <c r="S2022">
        <v>169</v>
      </c>
      <c r="T2022">
        <v>53</v>
      </c>
      <c r="U2022">
        <v>57</v>
      </c>
      <c r="V2022">
        <v>53</v>
      </c>
      <c r="W2022">
        <v>68</v>
      </c>
      <c r="X2022">
        <v>60</v>
      </c>
      <c r="Y2022">
        <v>184</v>
      </c>
      <c r="Z2022">
        <v>69</v>
      </c>
      <c r="AA2022" t="s">
        <v>418</v>
      </c>
      <c r="AB2022" t="s">
        <v>387</v>
      </c>
      <c r="AC2022" t="s">
        <v>389</v>
      </c>
      <c r="AD2022" t="s">
        <v>390</v>
      </c>
    </row>
    <row r="2023" spans="1:30" x14ac:dyDescent="0.25">
      <c r="A2023" t="s">
        <v>1435</v>
      </c>
      <c r="B2023">
        <v>45231</v>
      </c>
      <c r="C2023">
        <v>45233</v>
      </c>
      <c r="D2023" t="s">
        <v>506</v>
      </c>
      <c r="E2023">
        <v>3533</v>
      </c>
      <c r="F2023">
        <v>155</v>
      </c>
      <c r="G2023">
        <v>2</v>
      </c>
      <c r="H2023">
        <v>70</v>
      </c>
      <c r="I2023">
        <v>2</v>
      </c>
      <c r="J2023">
        <v>51</v>
      </c>
      <c r="K2023">
        <v>0</v>
      </c>
      <c r="L2023">
        <v>3</v>
      </c>
      <c r="M2023">
        <v>1</v>
      </c>
      <c r="N2023">
        <v>30</v>
      </c>
      <c r="O2023">
        <v>37</v>
      </c>
      <c r="P2023">
        <v>85</v>
      </c>
      <c r="Q2023">
        <v>51</v>
      </c>
      <c r="R2023">
        <v>56</v>
      </c>
      <c r="S2023">
        <v>84</v>
      </c>
      <c r="T2023">
        <v>31</v>
      </c>
      <c r="U2023">
        <v>26</v>
      </c>
      <c r="V2023">
        <v>32</v>
      </c>
      <c r="W2023">
        <v>32</v>
      </c>
      <c r="X2023">
        <v>31</v>
      </c>
      <c r="Y2023">
        <v>85</v>
      </c>
      <c r="Z2023">
        <v>32</v>
      </c>
      <c r="AA2023" t="s">
        <v>1456</v>
      </c>
      <c r="AB2023" t="s">
        <v>387</v>
      </c>
      <c r="AC2023" t="s">
        <v>508</v>
      </c>
      <c r="AD2023" t="s">
        <v>509</v>
      </c>
    </row>
    <row r="2024" spans="1:30" x14ac:dyDescent="0.25">
      <c r="A2024" t="s">
        <v>1435</v>
      </c>
      <c r="B2024">
        <v>45231</v>
      </c>
      <c r="C2024">
        <v>45233</v>
      </c>
      <c r="D2024" t="s">
        <v>132</v>
      </c>
      <c r="E2024">
        <v>5881</v>
      </c>
      <c r="F2024">
        <v>205</v>
      </c>
      <c r="G2024">
        <v>13</v>
      </c>
      <c r="H2024">
        <v>135</v>
      </c>
      <c r="I2024">
        <v>0</v>
      </c>
      <c r="J2024">
        <v>92</v>
      </c>
      <c r="K2024">
        <v>0</v>
      </c>
      <c r="L2024">
        <v>0</v>
      </c>
      <c r="M2024">
        <v>6</v>
      </c>
      <c r="N2024">
        <v>52</v>
      </c>
      <c r="O2024">
        <v>90</v>
      </c>
      <c r="P2024">
        <v>137</v>
      </c>
      <c r="Q2024">
        <v>99</v>
      </c>
      <c r="R2024">
        <v>127</v>
      </c>
      <c r="S2024">
        <v>167</v>
      </c>
      <c r="T2024">
        <v>58</v>
      </c>
      <c r="U2024">
        <v>52</v>
      </c>
      <c r="V2024">
        <v>61</v>
      </c>
      <c r="W2024">
        <v>61</v>
      </c>
      <c r="X2024">
        <v>58</v>
      </c>
      <c r="Y2024">
        <v>173</v>
      </c>
      <c r="Z2024">
        <v>62</v>
      </c>
      <c r="AA2024" t="s">
        <v>133</v>
      </c>
      <c r="AB2024" t="s">
        <v>16</v>
      </c>
      <c r="AC2024" t="s">
        <v>127</v>
      </c>
      <c r="AD2024" t="s">
        <v>128</v>
      </c>
    </row>
    <row r="2025" spans="1:30" x14ac:dyDescent="0.25">
      <c r="A2025" t="s">
        <v>1435</v>
      </c>
      <c r="B2025">
        <v>45231</v>
      </c>
      <c r="C2025">
        <v>45233</v>
      </c>
      <c r="D2025" t="s">
        <v>95</v>
      </c>
      <c r="E2025">
        <v>2088</v>
      </c>
      <c r="F2025">
        <v>69</v>
      </c>
      <c r="G2025">
        <v>31</v>
      </c>
      <c r="H2025">
        <v>33</v>
      </c>
      <c r="I2025">
        <v>0</v>
      </c>
      <c r="J2025">
        <v>22</v>
      </c>
      <c r="K2025">
        <v>2</v>
      </c>
      <c r="L2025">
        <v>9</v>
      </c>
      <c r="M2025">
        <v>11</v>
      </c>
      <c r="N2025">
        <v>9</v>
      </c>
      <c r="O2025">
        <v>31</v>
      </c>
      <c r="P2025">
        <v>34</v>
      </c>
      <c r="Q2025">
        <v>32</v>
      </c>
      <c r="R2025">
        <v>29</v>
      </c>
      <c r="S2025">
        <v>35</v>
      </c>
      <c r="T2025">
        <v>11</v>
      </c>
      <c r="U2025">
        <v>12</v>
      </c>
      <c r="V2025">
        <v>12</v>
      </c>
      <c r="W2025">
        <v>12</v>
      </c>
      <c r="X2025">
        <v>11</v>
      </c>
      <c r="Y2025">
        <v>35</v>
      </c>
      <c r="Z2025">
        <v>12</v>
      </c>
      <c r="AA2025" t="s">
        <v>96</v>
      </c>
      <c r="AB2025" t="s">
        <v>16</v>
      </c>
      <c r="AC2025" t="s">
        <v>69</v>
      </c>
      <c r="AD2025" t="s">
        <v>1583</v>
      </c>
    </row>
    <row r="2026" spans="1:30" x14ac:dyDescent="0.25">
      <c r="A2026" t="s">
        <v>1435</v>
      </c>
      <c r="B2026">
        <v>45231</v>
      </c>
      <c r="C2026">
        <v>45233</v>
      </c>
      <c r="D2026" t="s">
        <v>531</v>
      </c>
      <c r="E2026">
        <v>10429</v>
      </c>
      <c r="F2026">
        <v>406</v>
      </c>
      <c r="G2026">
        <v>16</v>
      </c>
      <c r="H2026">
        <v>216</v>
      </c>
      <c r="I2026">
        <v>4</v>
      </c>
      <c r="J2026">
        <v>148</v>
      </c>
      <c r="K2026">
        <v>8</v>
      </c>
      <c r="L2026">
        <v>37</v>
      </c>
      <c r="M2026">
        <v>2</v>
      </c>
      <c r="N2026">
        <v>79</v>
      </c>
      <c r="O2026">
        <v>110</v>
      </c>
      <c r="P2026">
        <v>226</v>
      </c>
      <c r="Q2026">
        <v>118</v>
      </c>
      <c r="R2026">
        <v>90</v>
      </c>
      <c r="S2026">
        <v>227</v>
      </c>
      <c r="T2026">
        <v>97</v>
      </c>
      <c r="U2026">
        <v>79</v>
      </c>
      <c r="V2026">
        <v>101</v>
      </c>
      <c r="W2026">
        <v>97</v>
      </c>
      <c r="X2026">
        <v>101</v>
      </c>
      <c r="Y2026">
        <v>228</v>
      </c>
      <c r="Z2026">
        <v>103</v>
      </c>
      <c r="AA2026" t="s">
        <v>1455</v>
      </c>
      <c r="AB2026" t="s">
        <v>387</v>
      </c>
      <c r="AC2026" t="s">
        <v>508</v>
      </c>
      <c r="AD2026" t="s">
        <v>509</v>
      </c>
    </row>
    <row r="2027" spans="1:30" x14ac:dyDescent="0.25">
      <c r="A2027" t="s">
        <v>1435</v>
      </c>
      <c r="B2027">
        <v>45231</v>
      </c>
      <c r="C2027">
        <v>45233</v>
      </c>
      <c r="D2027" t="s">
        <v>46</v>
      </c>
      <c r="E2027">
        <v>5284</v>
      </c>
      <c r="F2027">
        <v>212</v>
      </c>
      <c r="G2027">
        <v>7</v>
      </c>
      <c r="H2027">
        <v>185</v>
      </c>
      <c r="I2027">
        <v>0</v>
      </c>
      <c r="J2027">
        <v>98</v>
      </c>
      <c r="K2027">
        <v>15</v>
      </c>
      <c r="L2027">
        <v>39</v>
      </c>
      <c r="M2027">
        <v>11</v>
      </c>
      <c r="N2027">
        <v>90</v>
      </c>
      <c r="O2027">
        <v>113</v>
      </c>
      <c r="P2027">
        <v>185</v>
      </c>
      <c r="Q2027">
        <v>129</v>
      </c>
      <c r="R2027">
        <v>103</v>
      </c>
      <c r="S2027">
        <v>185</v>
      </c>
      <c r="T2027">
        <v>90</v>
      </c>
      <c r="U2027">
        <v>80</v>
      </c>
      <c r="V2027">
        <v>90</v>
      </c>
      <c r="W2027">
        <v>89</v>
      </c>
      <c r="X2027">
        <v>68</v>
      </c>
      <c r="Y2027">
        <v>185</v>
      </c>
      <c r="Z2027">
        <v>90</v>
      </c>
      <c r="AA2027" t="s">
        <v>47</v>
      </c>
      <c r="AB2027" t="s">
        <v>16</v>
      </c>
      <c r="AC2027" t="s">
        <v>41</v>
      </c>
      <c r="AD2027" t="s">
        <v>42</v>
      </c>
    </row>
    <row r="2028" spans="1:30" x14ac:dyDescent="0.25">
      <c r="A2028" t="s">
        <v>1435</v>
      </c>
      <c r="B2028">
        <v>45231</v>
      </c>
      <c r="C2028">
        <v>45233</v>
      </c>
      <c r="D2028" t="s">
        <v>24</v>
      </c>
      <c r="E2028">
        <v>6859</v>
      </c>
      <c r="F2028">
        <v>237</v>
      </c>
      <c r="G2028">
        <v>110</v>
      </c>
      <c r="H2028">
        <v>142</v>
      </c>
      <c r="I2028">
        <v>26</v>
      </c>
      <c r="J2028">
        <v>127</v>
      </c>
      <c r="K2028">
        <v>6</v>
      </c>
      <c r="L2028">
        <v>22</v>
      </c>
      <c r="M2028">
        <v>43</v>
      </c>
      <c r="N2028">
        <v>45</v>
      </c>
      <c r="O2028">
        <v>135</v>
      </c>
      <c r="P2028">
        <v>151</v>
      </c>
      <c r="Q2028">
        <v>81</v>
      </c>
      <c r="R2028">
        <v>90</v>
      </c>
      <c r="S2028">
        <v>153</v>
      </c>
      <c r="T2028">
        <v>51</v>
      </c>
      <c r="U2028">
        <v>45</v>
      </c>
      <c r="V2028">
        <v>62</v>
      </c>
      <c r="W2028">
        <v>62</v>
      </c>
      <c r="X2028">
        <v>60</v>
      </c>
      <c r="Y2028">
        <v>153</v>
      </c>
      <c r="Z2028">
        <v>62</v>
      </c>
      <c r="AA2028" t="s">
        <v>25</v>
      </c>
      <c r="AB2028" t="s">
        <v>16</v>
      </c>
      <c r="AC2028" t="s">
        <v>18</v>
      </c>
      <c r="AD2028" t="s">
        <v>19</v>
      </c>
    </row>
    <row r="2029" spans="1:30" x14ac:dyDescent="0.25">
      <c r="A2029" t="s">
        <v>1435</v>
      </c>
      <c r="B2029">
        <v>45231</v>
      </c>
      <c r="C2029">
        <v>45233</v>
      </c>
      <c r="D2029" t="s">
        <v>566</v>
      </c>
      <c r="E2029">
        <v>12629</v>
      </c>
      <c r="F2029">
        <v>613</v>
      </c>
      <c r="G2029">
        <v>17</v>
      </c>
      <c r="H2029">
        <v>277</v>
      </c>
      <c r="I2029">
        <v>2</v>
      </c>
      <c r="J2029">
        <v>170</v>
      </c>
      <c r="K2029">
        <v>8</v>
      </c>
      <c r="L2029">
        <v>35</v>
      </c>
      <c r="M2029">
        <v>14</v>
      </c>
      <c r="N2029">
        <v>4</v>
      </c>
      <c r="O2029">
        <v>259</v>
      </c>
      <c r="P2029">
        <v>274</v>
      </c>
      <c r="Q2029">
        <v>190</v>
      </c>
      <c r="R2029">
        <v>156</v>
      </c>
      <c r="S2029">
        <v>278</v>
      </c>
      <c r="T2029">
        <v>39</v>
      </c>
      <c r="U2029">
        <v>34</v>
      </c>
      <c r="V2029">
        <v>44</v>
      </c>
      <c r="W2029">
        <v>43</v>
      </c>
      <c r="X2029">
        <v>44</v>
      </c>
      <c r="Y2029">
        <v>278</v>
      </c>
      <c r="Z2029">
        <v>44</v>
      </c>
      <c r="AA2029" t="s">
        <v>567</v>
      </c>
      <c r="AB2029" t="s">
        <v>387</v>
      </c>
      <c r="AC2029" t="s">
        <v>508</v>
      </c>
      <c r="AD2029" t="s">
        <v>509</v>
      </c>
    </row>
    <row r="2030" spans="1:30" x14ac:dyDescent="0.25">
      <c r="A2030" t="s">
        <v>1435</v>
      </c>
      <c r="B2030">
        <v>45231</v>
      </c>
      <c r="C2030">
        <v>45233</v>
      </c>
      <c r="D2030" t="s">
        <v>475</v>
      </c>
      <c r="E2030">
        <v>10896</v>
      </c>
      <c r="F2030">
        <v>485</v>
      </c>
      <c r="G2030">
        <v>67</v>
      </c>
      <c r="H2030">
        <v>158</v>
      </c>
      <c r="I2030">
        <v>2</v>
      </c>
      <c r="J2030">
        <v>175</v>
      </c>
      <c r="K2030">
        <v>6</v>
      </c>
      <c r="L2030">
        <v>11</v>
      </c>
      <c r="M2030">
        <v>21</v>
      </c>
      <c r="N2030">
        <v>29</v>
      </c>
      <c r="O2030">
        <v>137</v>
      </c>
      <c r="P2030">
        <v>178</v>
      </c>
      <c r="Q2030">
        <v>111</v>
      </c>
      <c r="R2030">
        <v>115</v>
      </c>
      <c r="S2030">
        <v>178</v>
      </c>
      <c r="T2030">
        <v>83</v>
      </c>
      <c r="U2030">
        <v>65</v>
      </c>
      <c r="V2030">
        <v>83</v>
      </c>
      <c r="W2030">
        <v>83</v>
      </c>
      <c r="X2030">
        <v>82</v>
      </c>
      <c r="Y2030">
        <v>178</v>
      </c>
      <c r="Z2030">
        <v>84</v>
      </c>
      <c r="AA2030" t="s">
        <v>476</v>
      </c>
      <c r="AB2030" t="s">
        <v>387</v>
      </c>
      <c r="AC2030" t="s">
        <v>448</v>
      </c>
      <c r="AD2030" t="s">
        <v>449</v>
      </c>
    </row>
    <row r="2031" spans="1:30" x14ac:dyDescent="0.25">
      <c r="A2031" t="s">
        <v>1435</v>
      </c>
      <c r="B2031">
        <v>45231</v>
      </c>
      <c r="C2031">
        <v>45233</v>
      </c>
      <c r="D2031" t="s">
        <v>14</v>
      </c>
      <c r="E2031">
        <v>5979</v>
      </c>
      <c r="F2031">
        <v>194</v>
      </c>
      <c r="G2031">
        <v>95</v>
      </c>
      <c r="H2031">
        <v>109</v>
      </c>
      <c r="I2031">
        <v>0</v>
      </c>
      <c r="J2031">
        <v>71</v>
      </c>
      <c r="K2031">
        <v>16</v>
      </c>
      <c r="L2031">
        <v>20</v>
      </c>
      <c r="M2031">
        <v>36</v>
      </c>
      <c r="N2031">
        <v>35</v>
      </c>
      <c r="O2031">
        <v>95</v>
      </c>
      <c r="P2031">
        <v>109</v>
      </c>
      <c r="Q2031">
        <v>57</v>
      </c>
      <c r="R2031">
        <v>49</v>
      </c>
      <c r="S2031">
        <v>109</v>
      </c>
      <c r="T2031">
        <v>37</v>
      </c>
      <c r="U2031">
        <v>22</v>
      </c>
      <c r="V2031">
        <v>37</v>
      </c>
      <c r="W2031">
        <v>32</v>
      </c>
      <c r="X2031">
        <v>37</v>
      </c>
      <c r="Y2031">
        <v>109</v>
      </c>
      <c r="Z2031">
        <v>37</v>
      </c>
      <c r="AA2031" t="s">
        <v>15</v>
      </c>
      <c r="AB2031" t="s">
        <v>16</v>
      </c>
      <c r="AC2031" t="s">
        <v>90</v>
      </c>
      <c r="AD2031" t="s">
        <v>91</v>
      </c>
    </row>
    <row r="2032" spans="1:30" x14ac:dyDescent="0.25">
      <c r="A2032" t="s">
        <v>1435</v>
      </c>
      <c r="B2032">
        <v>45231</v>
      </c>
      <c r="C2032">
        <v>45233</v>
      </c>
      <c r="D2032" t="s">
        <v>519</v>
      </c>
      <c r="E2032">
        <v>6647</v>
      </c>
      <c r="F2032">
        <v>313</v>
      </c>
      <c r="G2032">
        <v>110</v>
      </c>
      <c r="H2032">
        <v>191</v>
      </c>
      <c r="I2032">
        <v>4</v>
      </c>
      <c r="J2032">
        <v>73</v>
      </c>
      <c r="K2032">
        <v>16</v>
      </c>
      <c r="L2032">
        <v>35</v>
      </c>
      <c r="M2032">
        <v>34</v>
      </c>
      <c r="N2032">
        <v>53</v>
      </c>
      <c r="O2032">
        <v>182</v>
      </c>
      <c r="P2032">
        <v>202</v>
      </c>
      <c r="Q2032">
        <v>153</v>
      </c>
      <c r="R2032">
        <v>118</v>
      </c>
      <c r="S2032">
        <v>202</v>
      </c>
      <c r="T2032">
        <v>55</v>
      </c>
      <c r="U2032">
        <v>51</v>
      </c>
      <c r="V2032">
        <v>55</v>
      </c>
      <c r="W2032">
        <v>54</v>
      </c>
      <c r="X2032">
        <v>54</v>
      </c>
      <c r="Y2032">
        <v>202</v>
      </c>
      <c r="Z2032">
        <v>55</v>
      </c>
      <c r="AA2032" t="s">
        <v>520</v>
      </c>
      <c r="AB2032" t="s">
        <v>387</v>
      </c>
      <c r="AC2032" t="s">
        <v>508</v>
      </c>
      <c r="AD2032" t="s">
        <v>509</v>
      </c>
    </row>
    <row r="2033" spans="1:30" x14ac:dyDescent="0.25">
      <c r="A2033" t="s">
        <v>1435</v>
      </c>
      <c r="B2033">
        <v>45231</v>
      </c>
      <c r="C2033">
        <v>45233</v>
      </c>
      <c r="D2033" t="s">
        <v>39</v>
      </c>
      <c r="E2033">
        <v>5978</v>
      </c>
      <c r="F2033">
        <v>264</v>
      </c>
      <c r="G2033">
        <v>151</v>
      </c>
      <c r="H2033">
        <v>162</v>
      </c>
      <c r="I2033">
        <v>5</v>
      </c>
      <c r="J2033">
        <v>80</v>
      </c>
      <c r="K2033">
        <v>25</v>
      </c>
      <c r="L2033">
        <v>8</v>
      </c>
      <c r="M2033">
        <v>33</v>
      </c>
      <c r="N2033">
        <v>32</v>
      </c>
      <c r="O2033">
        <v>160</v>
      </c>
      <c r="P2033">
        <v>166</v>
      </c>
      <c r="Q2033">
        <v>84</v>
      </c>
      <c r="R2033">
        <v>83</v>
      </c>
      <c r="S2033">
        <v>166</v>
      </c>
      <c r="T2033">
        <v>33</v>
      </c>
      <c r="U2033">
        <v>23</v>
      </c>
      <c r="V2033">
        <v>33</v>
      </c>
      <c r="W2033">
        <v>31</v>
      </c>
      <c r="X2033">
        <v>30</v>
      </c>
      <c r="Y2033">
        <v>166</v>
      </c>
      <c r="Z2033">
        <v>33</v>
      </c>
      <c r="AA2033" t="s">
        <v>40</v>
      </c>
      <c r="AB2033" t="s">
        <v>16</v>
      </c>
      <c r="AC2033" t="s">
        <v>41</v>
      </c>
      <c r="AD2033" t="s">
        <v>42</v>
      </c>
    </row>
    <row r="2034" spans="1:30" x14ac:dyDescent="0.25">
      <c r="A2034" t="s">
        <v>1435</v>
      </c>
      <c r="B2034">
        <v>45231</v>
      </c>
      <c r="C2034">
        <v>45233</v>
      </c>
      <c r="D2034" t="s">
        <v>525</v>
      </c>
      <c r="E2034">
        <v>13912</v>
      </c>
      <c r="F2034">
        <v>644</v>
      </c>
      <c r="G2034">
        <v>8</v>
      </c>
      <c r="H2034">
        <v>360</v>
      </c>
      <c r="I2034">
        <v>0</v>
      </c>
      <c r="J2034">
        <v>259</v>
      </c>
      <c r="K2034">
        <v>6</v>
      </c>
      <c r="L2034">
        <v>18</v>
      </c>
      <c r="M2034">
        <v>32</v>
      </c>
      <c r="N2034">
        <v>163</v>
      </c>
      <c r="O2034">
        <v>319</v>
      </c>
      <c r="P2034">
        <v>360</v>
      </c>
      <c r="Q2034">
        <v>264</v>
      </c>
      <c r="R2034">
        <v>244</v>
      </c>
      <c r="S2034">
        <v>360</v>
      </c>
      <c r="T2034">
        <v>162</v>
      </c>
      <c r="U2034">
        <v>136</v>
      </c>
      <c r="V2034">
        <v>162</v>
      </c>
      <c r="W2034">
        <v>162</v>
      </c>
      <c r="X2034">
        <v>151</v>
      </c>
      <c r="Y2034">
        <v>360</v>
      </c>
      <c r="Z2034">
        <v>164</v>
      </c>
      <c r="AA2034" t="s">
        <v>526</v>
      </c>
      <c r="AB2034" t="s">
        <v>387</v>
      </c>
      <c r="AC2034" t="s">
        <v>508</v>
      </c>
      <c r="AD2034" t="s">
        <v>509</v>
      </c>
    </row>
    <row r="2035" spans="1:30" x14ac:dyDescent="0.25">
      <c r="A2035" t="s">
        <v>1435</v>
      </c>
      <c r="B2035">
        <v>45231</v>
      </c>
      <c r="C2035">
        <v>45233</v>
      </c>
      <c r="D2035" t="s">
        <v>125</v>
      </c>
      <c r="E2035">
        <v>4062</v>
      </c>
      <c r="F2035">
        <v>130</v>
      </c>
      <c r="G2035">
        <v>78</v>
      </c>
      <c r="H2035">
        <v>78</v>
      </c>
      <c r="I2035">
        <v>0</v>
      </c>
      <c r="J2035">
        <v>103</v>
      </c>
      <c r="K2035">
        <v>2</v>
      </c>
      <c r="L2035">
        <v>1</v>
      </c>
      <c r="M2035">
        <v>69</v>
      </c>
      <c r="N2035">
        <v>64</v>
      </c>
      <c r="O2035">
        <v>18</v>
      </c>
      <c r="P2035">
        <v>79</v>
      </c>
      <c r="Q2035">
        <v>48</v>
      </c>
      <c r="R2035">
        <v>50</v>
      </c>
      <c r="S2035">
        <v>82</v>
      </c>
      <c r="T2035">
        <v>71</v>
      </c>
      <c r="U2035">
        <v>52</v>
      </c>
      <c r="V2035">
        <v>71</v>
      </c>
      <c r="W2035">
        <v>62</v>
      </c>
      <c r="X2035">
        <v>63</v>
      </c>
      <c r="Y2035">
        <v>82</v>
      </c>
      <c r="Z2035">
        <v>71</v>
      </c>
      <c r="AA2035" t="s">
        <v>126</v>
      </c>
      <c r="AB2035" t="s">
        <v>16</v>
      </c>
      <c r="AC2035" t="s">
        <v>127</v>
      </c>
      <c r="AD2035" t="s">
        <v>128</v>
      </c>
    </row>
    <row r="2036" spans="1:30" x14ac:dyDescent="0.25">
      <c r="A2036" t="s">
        <v>1435</v>
      </c>
      <c r="B2036">
        <v>45231</v>
      </c>
      <c r="C2036">
        <v>45233</v>
      </c>
      <c r="D2036" t="s">
        <v>430</v>
      </c>
      <c r="E2036">
        <v>17890</v>
      </c>
      <c r="F2036">
        <v>681</v>
      </c>
      <c r="G2036">
        <v>24</v>
      </c>
      <c r="H2036">
        <v>291</v>
      </c>
      <c r="I2036">
        <v>1</v>
      </c>
      <c r="J2036">
        <v>194</v>
      </c>
      <c r="K2036">
        <v>8</v>
      </c>
      <c r="L2036">
        <v>3</v>
      </c>
      <c r="M2036">
        <v>8</v>
      </c>
      <c r="N2036">
        <v>21</v>
      </c>
      <c r="O2036">
        <v>86</v>
      </c>
      <c r="P2036">
        <v>294</v>
      </c>
      <c r="Q2036">
        <v>123</v>
      </c>
      <c r="R2036">
        <v>107</v>
      </c>
      <c r="S2036">
        <v>295</v>
      </c>
      <c r="T2036">
        <v>30</v>
      </c>
      <c r="U2036">
        <v>19</v>
      </c>
      <c r="V2036">
        <v>34</v>
      </c>
      <c r="W2036">
        <v>29</v>
      </c>
      <c r="X2036">
        <v>34</v>
      </c>
      <c r="Y2036">
        <v>295</v>
      </c>
      <c r="Z2036">
        <v>34</v>
      </c>
      <c r="AA2036" t="s">
        <v>431</v>
      </c>
      <c r="AB2036" t="s">
        <v>387</v>
      </c>
      <c r="AC2036" t="s">
        <v>432</v>
      </c>
      <c r="AD2036" t="s">
        <v>433</v>
      </c>
    </row>
    <row r="2037" spans="1:30" x14ac:dyDescent="0.25">
      <c r="A2037" t="s">
        <v>1435</v>
      </c>
      <c r="B2037">
        <v>45231</v>
      </c>
      <c r="C2037">
        <v>45233</v>
      </c>
      <c r="D2037" t="s">
        <v>469</v>
      </c>
      <c r="E2037">
        <v>7515</v>
      </c>
      <c r="F2037">
        <v>344</v>
      </c>
      <c r="G2037">
        <v>51</v>
      </c>
      <c r="H2037">
        <v>193</v>
      </c>
      <c r="I2037">
        <v>1</v>
      </c>
      <c r="J2037">
        <v>167</v>
      </c>
      <c r="K2037">
        <v>2</v>
      </c>
      <c r="L2037">
        <v>69</v>
      </c>
      <c r="M2037">
        <v>40</v>
      </c>
      <c r="N2037">
        <v>47</v>
      </c>
      <c r="O2037">
        <v>76</v>
      </c>
      <c r="P2037">
        <v>191</v>
      </c>
      <c r="Q2037">
        <v>104</v>
      </c>
      <c r="R2037">
        <v>118</v>
      </c>
      <c r="S2037">
        <v>191</v>
      </c>
      <c r="T2037">
        <v>85</v>
      </c>
      <c r="U2037">
        <v>63</v>
      </c>
      <c r="V2037">
        <v>89</v>
      </c>
      <c r="W2037">
        <v>90</v>
      </c>
      <c r="X2037">
        <v>68</v>
      </c>
      <c r="Y2037">
        <v>194</v>
      </c>
      <c r="Z2037">
        <v>91</v>
      </c>
      <c r="AA2037" t="s">
        <v>470</v>
      </c>
      <c r="AB2037" t="s">
        <v>387</v>
      </c>
      <c r="AC2037" t="s">
        <v>448</v>
      </c>
      <c r="AD2037" t="s">
        <v>449</v>
      </c>
    </row>
    <row r="2038" spans="1:30" x14ac:dyDescent="0.25">
      <c r="A2038" t="s">
        <v>1435</v>
      </c>
      <c r="B2038">
        <v>45231</v>
      </c>
      <c r="C2038">
        <v>45233</v>
      </c>
      <c r="D2038" t="s">
        <v>442</v>
      </c>
      <c r="E2038">
        <v>20851</v>
      </c>
      <c r="F2038">
        <v>860</v>
      </c>
      <c r="G2038">
        <v>48</v>
      </c>
      <c r="H2038">
        <v>387</v>
      </c>
      <c r="I2038">
        <v>19</v>
      </c>
      <c r="J2038">
        <v>274</v>
      </c>
      <c r="K2038">
        <v>29</v>
      </c>
      <c r="L2038">
        <v>52</v>
      </c>
      <c r="M2038">
        <v>36</v>
      </c>
      <c r="N2038">
        <v>145</v>
      </c>
      <c r="O2038">
        <v>305</v>
      </c>
      <c r="P2038">
        <v>407</v>
      </c>
      <c r="Q2038">
        <v>290</v>
      </c>
      <c r="R2038">
        <v>224</v>
      </c>
      <c r="S2038">
        <v>407</v>
      </c>
      <c r="T2038">
        <v>172</v>
      </c>
      <c r="U2038">
        <v>146</v>
      </c>
      <c r="V2038">
        <v>174</v>
      </c>
      <c r="W2038">
        <v>169</v>
      </c>
      <c r="X2038">
        <v>168</v>
      </c>
      <c r="Y2038">
        <v>409</v>
      </c>
      <c r="Z2038">
        <v>177</v>
      </c>
      <c r="AA2038" t="s">
        <v>443</v>
      </c>
      <c r="AB2038" t="s">
        <v>387</v>
      </c>
      <c r="AC2038" t="s">
        <v>432</v>
      </c>
      <c r="AD2038" t="s">
        <v>433</v>
      </c>
    </row>
    <row r="2039" spans="1:30" x14ac:dyDescent="0.25">
      <c r="A2039" t="s">
        <v>1435</v>
      </c>
      <c r="B2039">
        <v>45231</v>
      </c>
      <c r="C2039">
        <v>45233</v>
      </c>
      <c r="D2039" t="s">
        <v>451</v>
      </c>
      <c r="E2039">
        <v>8457</v>
      </c>
      <c r="F2039">
        <v>378</v>
      </c>
      <c r="G2039">
        <v>0</v>
      </c>
      <c r="H2039">
        <v>48</v>
      </c>
      <c r="I2039">
        <v>0</v>
      </c>
      <c r="J2039">
        <v>258</v>
      </c>
      <c r="K2039">
        <v>2</v>
      </c>
      <c r="L2039">
        <v>0</v>
      </c>
      <c r="M2039">
        <v>0</v>
      </c>
      <c r="N2039">
        <v>2</v>
      </c>
      <c r="O2039">
        <v>1</v>
      </c>
      <c r="P2039">
        <v>52</v>
      </c>
      <c r="Q2039">
        <v>18</v>
      </c>
      <c r="R2039">
        <v>31</v>
      </c>
      <c r="S2039">
        <v>102</v>
      </c>
      <c r="T2039">
        <v>27</v>
      </c>
      <c r="U2039">
        <v>15</v>
      </c>
      <c r="V2039">
        <v>28</v>
      </c>
      <c r="W2039">
        <v>25</v>
      </c>
      <c r="X2039">
        <v>26</v>
      </c>
      <c r="Y2039">
        <v>124</v>
      </c>
      <c r="Z2039">
        <v>31</v>
      </c>
      <c r="AA2039" t="s">
        <v>452</v>
      </c>
      <c r="AB2039" t="s">
        <v>387</v>
      </c>
      <c r="AC2039" t="s">
        <v>448</v>
      </c>
      <c r="AD2039" t="s">
        <v>449</v>
      </c>
    </row>
    <row r="2040" spans="1:30" x14ac:dyDescent="0.25">
      <c r="A2040" t="s">
        <v>1435</v>
      </c>
      <c r="B2040">
        <v>45231</v>
      </c>
      <c r="C2040">
        <v>45233</v>
      </c>
      <c r="D2040" t="s">
        <v>385</v>
      </c>
      <c r="E2040">
        <v>9945</v>
      </c>
      <c r="F2040">
        <v>435</v>
      </c>
      <c r="G2040">
        <v>2</v>
      </c>
      <c r="H2040">
        <v>55</v>
      </c>
      <c r="I2040">
        <v>1</v>
      </c>
      <c r="J2040">
        <v>182</v>
      </c>
      <c r="K2040">
        <v>0</v>
      </c>
      <c r="L2040">
        <v>4</v>
      </c>
      <c r="M2040">
        <v>0</v>
      </c>
      <c r="N2040">
        <v>7</v>
      </c>
      <c r="O2040">
        <v>40</v>
      </c>
      <c r="P2040">
        <v>59</v>
      </c>
      <c r="Q2040">
        <v>31</v>
      </c>
      <c r="R2040">
        <v>36</v>
      </c>
      <c r="S2040">
        <v>59</v>
      </c>
      <c r="T2040">
        <v>18</v>
      </c>
      <c r="U2040">
        <v>15</v>
      </c>
      <c r="V2040">
        <v>22</v>
      </c>
      <c r="W2040">
        <v>23</v>
      </c>
      <c r="X2040">
        <v>19</v>
      </c>
      <c r="Y2040">
        <v>59</v>
      </c>
      <c r="Z2040">
        <v>23</v>
      </c>
      <c r="AA2040" t="s">
        <v>386</v>
      </c>
      <c r="AB2040" t="s">
        <v>387</v>
      </c>
      <c r="AC2040" t="s">
        <v>389</v>
      </c>
      <c r="AD2040" t="s">
        <v>390</v>
      </c>
    </row>
    <row r="2041" spans="1:30" x14ac:dyDescent="0.25">
      <c r="A2041" t="s">
        <v>1435</v>
      </c>
      <c r="B2041">
        <v>45231</v>
      </c>
      <c r="C2041">
        <v>45233</v>
      </c>
      <c r="D2041" t="s">
        <v>78</v>
      </c>
      <c r="E2041">
        <v>7628</v>
      </c>
      <c r="F2041">
        <v>285</v>
      </c>
      <c r="G2041">
        <v>25</v>
      </c>
      <c r="H2041">
        <v>193</v>
      </c>
      <c r="I2041">
        <v>2</v>
      </c>
      <c r="J2041">
        <v>59</v>
      </c>
      <c r="K2041">
        <v>3</v>
      </c>
      <c r="L2041">
        <v>19</v>
      </c>
      <c r="M2041">
        <v>7</v>
      </c>
      <c r="N2041">
        <v>28</v>
      </c>
      <c r="O2041">
        <v>128</v>
      </c>
      <c r="P2041">
        <v>198</v>
      </c>
      <c r="Q2041">
        <v>117</v>
      </c>
      <c r="R2041">
        <v>86</v>
      </c>
      <c r="S2041">
        <v>201</v>
      </c>
      <c r="T2041">
        <v>37</v>
      </c>
      <c r="U2041">
        <v>30</v>
      </c>
      <c r="V2041">
        <v>38</v>
      </c>
      <c r="W2041">
        <v>34</v>
      </c>
      <c r="X2041">
        <v>38</v>
      </c>
      <c r="Y2041">
        <v>201</v>
      </c>
      <c r="Z2041">
        <v>38</v>
      </c>
      <c r="AA2041" t="s">
        <v>79</v>
      </c>
      <c r="AB2041" t="s">
        <v>16</v>
      </c>
      <c r="AC2041" t="s">
        <v>69</v>
      </c>
      <c r="AD2041" t="s">
        <v>1583</v>
      </c>
    </row>
    <row r="2042" spans="1:30" x14ac:dyDescent="0.25">
      <c r="A2042" t="s">
        <v>1435</v>
      </c>
      <c r="B2042">
        <v>45231</v>
      </c>
      <c r="C2042">
        <v>45233</v>
      </c>
      <c r="D2042" t="s">
        <v>546</v>
      </c>
      <c r="E2042">
        <v>6043</v>
      </c>
      <c r="F2042">
        <v>206</v>
      </c>
      <c r="G2042">
        <v>2</v>
      </c>
      <c r="H2042">
        <v>106</v>
      </c>
      <c r="I2042">
        <v>0</v>
      </c>
      <c r="J2042">
        <v>81</v>
      </c>
      <c r="K2042">
        <v>3</v>
      </c>
      <c r="L2042">
        <v>0</v>
      </c>
      <c r="M2042">
        <v>0</v>
      </c>
      <c r="N2042">
        <v>14</v>
      </c>
      <c r="O2042">
        <v>83</v>
      </c>
      <c r="P2042">
        <v>111</v>
      </c>
      <c r="Q2042">
        <v>64</v>
      </c>
      <c r="R2042">
        <v>60</v>
      </c>
      <c r="S2042">
        <v>118</v>
      </c>
      <c r="T2042">
        <v>28</v>
      </c>
      <c r="U2042">
        <v>26</v>
      </c>
      <c r="V2042">
        <v>31</v>
      </c>
      <c r="W2042">
        <v>32</v>
      </c>
      <c r="X2042">
        <v>31</v>
      </c>
      <c r="Y2042">
        <v>118</v>
      </c>
      <c r="Z2042">
        <v>33</v>
      </c>
      <c r="AA2042" t="s">
        <v>1476</v>
      </c>
      <c r="AB2042" t="s">
        <v>387</v>
      </c>
      <c r="AC2042" t="s">
        <v>508</v>
      </c>
      <c r="AD2042" t="s">
        <v>509</v>
      </c>
    </row>
    <row r="2043" spans="1:30" x14ac:dyDescent="0.25">
      <c r="A2043" t="s">
        <v>1435</v>
      </c>
      <c r="B2043">
        <v>45231</v>
      </c>
      <c r="C2043">
        <v>45233</v>
      </c>
      <c r="D2043" t="s">
        <v>496</v>
      </c>
      <c r="E2043">
        <v>7379</v>
      </c>
      <c r="F2043">
        <v>345</v>
      </c>
      <c r="G2043">
        <v>75</v>
      </c>
      <c r="H2043">
        <v>129</v>
      </c>
      <c r="I2043">
        <v>7</v>
      </c>
      <c r="J2043">
        <v>152</v>
      </c>
      <c r="K2043">
        <v>21</v>
      </c>
      <c r="L2043">
        <v>23</v>
      </c>
      <c r="M2043">
        <v>36</v>
      </c>
      <c r="N2043">
        <v>22</v>
      </c>
      <c r="O2043">
        <v>65</v>
      </c>
      <c r="P2043">
        <v>130</v>
      </c>
      <c r="Q2043">
        <v>59</v>
      </c>
      <c r="R2043">
        <v>59</v>
      </c>
      <c r="S2043">
        <v>128</v>
      </c>
      <c r="T2043">
        <v>61</v>
      </c>
      <c r="U2043">
        <v>38</v>
      </c>
      <c r="V2043">
        <v>61</v>
      </c>
      <c r="W2043">
        <v>61</v>
      </c>
      <c r="X2043">
        <v>60</v>
      </c>
      <c r="Y2043">
        <v>130</v>
      </c>
      <c r="Z2043">
        <v>63</v>
      </c>
      <c r="AA2043" t="s">
        <v>497</v>
      </c>
      <c r="AB2043" t="s">
        <v>387</v>
      </c>
      <c r="AC2043" t="s">
        <v>448</v>
      </c>
      <c r="AD2043" t="s">
        <v>449</v>
      </c>
    </row>
    <row r="2044" spans="1:30" x14ac:dyDescent="0.25">
      <c r="A2044" t="s">
        <v>1435</v>
      </c>
      <c r="B2044">
        <v>45231</v>
      </c>
      <c r="C2044">
        <v>45233</v>
      </c>
      <c r="D2044" t="s">
        <v>542</v>
      </c>
      <c r="E2044">
        <v>4195</v>
      </c>
      <c r="F2044">
        <v>115</v>
      </c>
      <c r="G2044">
        <v>15</v>
      </c>
      <c r="H2044">
        <v>69</v>
      </c>
      <c r="I2044">
        <v>1</v>
      </c>
      <c r="J2044">
        <v>75</v>
      </c>
      <c r="K2044">
        <v>7</v>
      </c>
      <c r="L2044">
        <v>11</v>
      </c>
      <c r="M2044">
        <v>6</v>
      </c>
      <c r="N2044">
        <v>55</v>
      </c>
      <c r="O2044">
        <v>36</v>
      </c>
      <c r="P2044">
        <v>69</v>
      </c>
      <c r="Q2044">
        <v>46</v>
      </c>
      <c r="R2044">
        <v>45</v>
      </c>
      <c r="S2044">
        <v>66</v>
      </c>
      <c r="T2044">
        <v>53</v>
      </c>
      <c r="U2044">
        <v>50</v>
      </c>
      <c r="V2044">
        <v>55</v>
      </c>
      <c r="W2044">
        <v>49</v>
      </c>
      <c r="X2044">
        <v>51</v>
      </c>
      <c r="Y2044">
        <v>69</v>
      </c>
      <c r="Z2044">
        <v>56</v>
      </c>
      <c r="AA2044" t="s">
        <v>1475</v>
      </c>
      <c r="AB2044" t="s">
        <v>387</v>
      </c>
      <c r="AC2044" t="s">
        <v>508</v>
      </c>
      <c r="AD2044" t="s">
        <v>509</v>
      </c>
    </row>
    <row r="2045" spans="1:30" x14ac:dyDescent="0.25">
      <c r="A2045" t="s">
        <v>1435</v>
      </c>
      <c r="B2045">
        <v>45231</v>
      </c>
      <c r="C2045">
        <v>45233</v>
      </c>
      <c r="D2045" t="s">
        <v>56</v>
      </c>
      <c r="E2045">
        <v>2</v>
      </c>
      <c r="F2045">
        <v>0</v>
      </c>
      <c r="G2045">
        <v>0</v>
      </c>
      <c r="H2045">
        <v>0</v>
      </c>
      <c r="I2045">
        <v>0</v>
      </c>
      <c r="J2045">
        <v>0</v>
      </c>
      <c r="K2045">
        <v>0</v>
      </c>
      <c r="L2045">
        <v>0</v>
      </c>
      <c r="M2045">
        <v>0</v>
      </c>
      <c r="N2045">
        <v>0</v>
      </c>
      <c r="O2045">
        <v>0</v>
      </c>
      <c r="P2045">
        <v>0</v>
      </c>
      <c r="Q2045">
        <v>0</v>
      </c>
      <c r="R2045">
        <v>0</v>
      </c>
      <c r="S2045">
        <v>0</v>
      </c>
      <c r="T2045">
        <v>0</v>
      </c>
      <c r="U2045">
        <v>0</v>
      </c>
      <c r="V2045">
        <v>0</v>
      </c>
      <c r="W2045">
        <v>0</v>
      </c>
      <c r="X2045">
        <v>0</v>
      </c>
      <c r="Y2045">
        <v>0</v>
      </c>
      <c r="Z2045">
        <v>0</v>
      </c>
    </row>
    <row r="2046" spans="1:30" x14ac:dyDescent="0.25">
      <c r="A2046" t="s">
        <v>1435</v>
      </c>
      <c r="B2046">
        <v>45231</v>
      </c>
      <c r="C2046">
        <v>45233</v>
      </c>
      <c r="D2046" t="s">
        <v>576</v>
      </c>
      <c r="E2046">
        <v>4272</v>
      </c>
      <c r="F2046">
        <v>224</v>
      </c>
      <c r="G2046">
        <v>14</v>
      </c>
      <c r="H2046">
        <v>159</v>
      </c>
      <c r="I2046">
        <v>0</v>
      </c>
      <c r="J2046">
        <v>66</v>
      </c>
      <c r="K2046">
        <v>4</v>
      </c>
      <c r="L2046">
        <v>0</v>
      </c>
      <c r="M2046">
        <v>1</v>
      </c>
      <c r="N2046">
        <v>8</v>
      </c>
      <c r="O2046">
        <v>7</v>
      </c>
      <c r="P2046">
        <v>159</v>
      </c>
      <c r="Q2046">
        <v>124</v>
      </c>
      <c r="R2046">
        <v>68</v>
      </c>
      <c r="S2046">
        <v>158</v>
      </c>
      <c r="T2046">
        <v>18</v>
      </c>
      <c r="U2046">
        <v>48</v>
      </c>
      <c r="V2046">
        <v>53</v>
      </c>
      <c r="W2046">
        <v>48</v>
      </c>
      <c r="X2046">
        <v>51</v>
      </c>
      <c r="Y2046">
        <v>159</v>
      </c>
      <c r="Z2046">
        <v>53</v>
      </c>
      <c r="AA2046" t="s">
        <v>577</v>
      </c>
      <c r="AB2046" t="s">
        <v>387</v>
      </c>
      <c r="AC2046" t="s">
        <v>508</v>
      </c>
      <c r="AD2046" t="s">
        <v>509</v>
      </c>
    </row>
    <row r="2047" spans="1:30" x14ac:dyDescent="0.25">
      <c r="A2047" t="s">
        <v>1435</v>
      </c>
      <c r="B2047">
        <v>45231</v>
      </c>
      <c r="C2047">
        <v>45233</v>
      </c>
      <c r="D2047" t="s">
        <v>57</v>
      </c>
      <c r="E2047">
        <v>6130</v>
      </c>
      <c r="F2047">
        <v>138</v>
      </c>
      <c r="G2047">
        <v>2</v>
      </c>
      <c r="H2047">
        <v>67</v>
      </c>
      <c r="I2047">
        <v>0</v>
      </c>
      <c r="J2047">
        <v>79</v>
      </c>
      <c r="K2047">
        <v>1</v>
      </c>
      <c r="L2047">
        <v>0</v>
      </c>
      <c r="M2047">
        <v>2</v>
      </c>
      <c r="N2047">
        <v>9</v>
      </c>
      <c r="O2047">
        <v>37</v>
      </c>
      <c r="P2047">
        <v>65</v>
      </c>
      <c r="Q2047">
        <v>55</v>
      </c>
      <c r="R2047">
        <v>34</v>
      </c>
      <c r="S2047">
        <v>67</v>
      </c>
      <c r="T2047">
        <v>15</v>
      </c>
      <c r="U2047">
        <v>18</v>
      </c>
      <c r="V2047">
        <v>20</v>
      </c>
      <c r="W2047">
        <v>17</v>
      </c>
      <c r="X2047">
        <v>18</v>
      </c>
      <c r="Y2047">
        <v>68</v>
      </c>
      <c r="Z2047">
        <v>20</v>
      </c>
      <c r="AA2047" t="s">
        <v>58</v>
      </c>
      <c r="AB2047" t="s">
        <v>16</v>
      </c>
      <c r="AC2047" t="s">
        <v>41</v>
      </c>
      <c r="AD2047" t="s">
        <v>42</v>
      </c>
    </row>
    <row r="2048" spans="1:30" x14ac:dyDescent="0.25">
      <c r="A2048" t="s">
        <v>1435</v>
      </c>
      <c r="B2048">
        <v>45231</v>
      </c>
      <c r="C2048">
        <v>45233</v>
      </c>
      <c r="D2048" t="s">
        <v>457</v>
      </c>
      <c r="E2048">
        <v>3718</v>
      </c>
      <c r="F2048">
        <v>131</v>
      </c>
      <c r="G2048">
        <v>0</v>
      </c>
      <c r="H2048">
        <v>30</v>
      </c>
      <c r="I2048">
        <v>1</v>
      </c>
      <c r="J2048">
        <v>63</v>
      </c>
      <c r="K2048">
        <v>1</v>
      </c>
      <c r="L2048">
        <v>0</v>
      </c>
      <c r="M2048">
        <v>1</v>
      </c>
      <c r="N2048">
        <v>1</v>
      </c>
      <c r="O2048">
        <v>20</v>
      </c>
      <c r="P2048">
        <v>39</v>
      </c>
      <c r="Q2048">
        <v>25</v>
      </c>
      <c r="R2048">
        <v>28</v>
      </c>
      <c r="S2048">
        <v>46</v>
      </c>
      <c r="T2048">
        <v>17</v>
      </c>
      <c r="U2048">
        <v>16</v>
      </c>
      <c r="V2048">
        <v>20</v>
      </c>
      <c r="W2048">
        <v>21</v>
      </c>
      <c r="X2048">
        <v>22</v>
      </c>
      <c r="Y2048">
        <v>51</v>
      </c>
      <c r="Z2048">
        <v>22</v>
      </c>
      <c r="AA2048" t="s">
        <v>458</v>
      </c>
      <c r="AB2048" t="s">
        <v>387</v>
      </c>
      <c r="AC2048" t="s">
        <v>448</v>
      </c>
      <c r="AD2048" t="s">
        <v>449</v>
      </c>
    </row>
    <row r="2049" spans="1:30" x14ac:dyDescent="0.25">
      <c r="A2049" t="s">
        <v>1435</v>
      </c>
      <c r="B2049">
        <v>45231</v>
      </c>
      <c r="C2049">
        <v>45233</v>
      </c>
      <c r="D2049" t="s">
        <v>550</v>
      </c>
      <c r="E2049">
        <v>4463</v>
      </c>
      <c r="F2049">
        <v>223</v>
      </c>
      <c r="G2049">
        <v>4</v>
      </c>
      <c r="H2049">
        <v>116</v>
      </c>
      <c r="I2049">
        <v>0</v>
      </c>
      <c r="J2049">
        <v>90</v>
      </c>
      <c r="K2049">
        <v>1</v>
      </c>
      <c r="L2049">
        <v>0</v>
      </c>
      <c r="M2049">
        <v>0</v>
      </c>
      <c r="N2049">
        <v>9</v>
      </c>
      <c r="O2049">
        <v>19</v>
      </c>
      <c r="P2049">
        <v>119</v>
      </c>
      <c r="Q2049">
        <v>74</v>
      </c>
      <c r="R2049">
        <v>64</v>
      </c>
      <c r="S2049">
        <v>118</v>
      </c>
      <c r="T2049">
        <v>36</v>
      </c>
      <c r="U2049">
        <v>36</v>
      </c>
      <c r="V2049">
        <v>43</v>
      </c>
      <c r="W2049">
        <v>43</v>
      </c>
      <c r="X2049">
        <v>38</v>
      </c>
      <c r="Y2049">
        <v>119</v>
      </c>
      <c r="Z2049">
        <v>43</v>
      </c>
      <c r="AA2049" t="s">
        <v>551</v>
      </c>
      <c r="AB2049" t="s">
        <v>387</v>
      </c>
      <c r="AC2049" t="s">
        <v>508</v>
      </c>
      <c r="AD2049" t="s">
        <v>509</v>
      </c>
    </row>
    <row r="2050" spans="1:30" x14ac:dyDescent="0.25">
      <c r="A2050" t="s">
        <v>1435</v>
      </c>
      <c r="B2050">
        <v>45231</v>
      </c>
      <c r="C2050">
        <v>45233</v>
      </c>
      <c r="D2050" t="s">
        <v>115</v>
      </c>
      <c r="E2050">
        <v>9684</v>
      </c>
      <c r="F2050">
        <v>312</v>
      </c>
      <c r="G2050">
        <v>13</v>
      </c>
      <c r="H2050">
        <v>109</v>
      </c>
      <c r="I2050">
        <v>2</v>
      </c>
      <c r="J2050">
        <v>90</v>
      </c>
      <c r="K2050">
        <v>3</v>
      </c>
      <c r="L2050">
        <v>11</v>
      </c>
      <c r="M2050">
        <v>4</v>
      </c>
      <c r="N2050">
        <v>30</v>
      </c>
      <c r="O2050">
        <v>82</v>
      </c>
      <c r="P2050">
        <v>108</v>
      </c>
      <c r="Q2050">
        <v>49</v>
      </c>
      <c r="R2050">
        <v>48</v>
      </c>
      <c r="S2050">
        <v>110</v>
      </c>
      <c r="T2050">
        <v>32</v>
      </c>
      <c r="U2050">
        <v>27</v>
      </c>
      <c r="V2050">
        <v>33</v>
      </c>
      <c r="W2050">
        <v>28</v>
      </c>
      <c r="X2050">
        <v>30</v>
      </c>
      <c r="Y2050">
        <v>110</v>
      </c>
      <c r="Z2050">
        <v>33</v>
      </c>
      <c r="AA2050" t="s">
        <v>116</v>
      </c>
      <c r="AB2050" t="s">
        <v>16</v>
      </c>
      <c r="AC2050" t="s">
        <v>90</v>
      </c>
      <c r="AD2050" t="s">
        <v>91</v>
      </c>
    </row>
    <row r="2051" spans="1:30" x14ac:dyDescent="0.25">
      <c r="A2051" t="s">
        <v>1435</v>
      </c>
      <c r="B2051">
        <v>45231</v>
      </c>
      <c r="C2051">
        <v>45233</v>
      </c>
      <c r="D2051" t="s">
        <v>406</v>
      </c>
      <c r="E2051">
        <v>7208</v>
      </c>
      <c r="F2051">
        <v>249</v>
      </c>
      <c r="G2051">
        <v>11</v>
      </c>
      <c r="H2051">
        <v>75</v>
      </c>
      <c r="I2051">
        <v>0</v>
      </c>
      <c r="J2051">
        <v>76</v>
      </c>
      <c r="K2051">
        <v>2</v>
      </c>
      <c r="L2051">
        <v>4</v>
      </c>
      <c r="M2051">
        <v>3</v>
      </c>
      <c r="N2051">
        <v>25</v>
      </c>
      <c r="O2051">
        <v>45</v>
      </c>
      <c r="P2051">
        <v>76</v>
      </c>
      <c r="Q2051">
        <v>53</v>
      </c>
      <c r="R2051">
        <v>45</v>
      </c>
      <c r="S2051">
        <v>77</v>
      </c>
      <c r="T2051">
        <v>29</v>
      </c>
      <c r="U2051">
        <v>26</v>
      </c>
      <c r="V2051">
        <v>29</v>
      </c>
      <c r="W2051">
        <v>29</v>
      </c>
      <c r="X2051">
        <v>26</v>
      </c>
      <c r="Y2051">
        <v>78</v>
      </c>
      <c r="Z2051">
        <v>29</v>
      </c>
      <c r="AA2051" t="s">
        <v>407</v>
      </c>
      <c r="AB2051" t="s">
        <v>387</v>
      </c>
      <c r="AC2051" t="s">
        <v>389</v>
      </c>
      <c r="AD2051" t="s">
        <v>390</v>
      </c>
    </row>
    <row r="2052" spans="1:30" x14ac:dyDescent="0.25">
      <c r="A2052" t="s">
        <v>1435</v>
      </c>
      <c r="B2052">
        <v>45231</v>
      </c>
      <c r="C2052">
        <v>45233</v>
      </c>
      <c r="D2052" t="s">
        <v>147</v>
      </c>
      <c r="E2052">
        <v>7165</v>
      </c>
      <c r="F2052">
        <v>309</v>
      </c>
      <c r="G2052">
        <v>0</v>
      </c>
      <c r="H2052">
        <v>44</v>
      </c>
      <c r="I2052">
        <v>0</v>
      </c>
      <c r="J2052">
        <v>140</v>
      </c>
      <c r="K2052">
        <v>2</v>
      </c>
      <c r="L2052">
        <v>0</v>
      </c>
      <c r="M2052">
        <v>0</v>
      </c>
      <c r="N2052">
        <v>10</v>
      </c>
      <c r="O2052">
        <v>25</v>
      </c>
      <c r="P2052">
        <v>45</v>
      </c>
      <c r="Q2052">
        <v>20</v>
      </c>
      <c r="R2052">
        <v>27</v>
      </c>
      <c r="S2052">
        <v>47</v>
      </c>
      <c r="T2052">
        <v>11</v>
      </c>
      <c r="U2052">
        <v>7</v>
      </c>
      <c r="V2052">
        <v>17</v>
      </c>
      <c r="W2052">
        <v>12</v>
      </c>
      <c r="X2052">
        <v>14</v>
      </c>
      <c r="Y2052">
        <v>48</v>
      </c>
      <c r="Z2052">
        <v>17</v>
      </c>
      <c r="AA2052" t="s">
        <v>148</v>
      </c>
      <c r="AB2052" t="s">
        <v>16</v>
      </c>
      <c r="AC2052" t="s">
        <v>127</v>
      </c>
      <c r="AD2052" t="s">
        <v>128</v>
      </c>
    </row>
    <row r="2053" spans="1:30" x14ac:dyDescent="0.25">
      <c r="A2053" t="s">
        <v>1435</v>
      </c>
      <c r="B2053">
        <v>45231</v>
      </c>
      <c r="C2053">
        <v>45233</v>
      </c>
      <c r="D2053" t="s">
        <v>110</v>
      </c>
      <c r="E2053">
        <v>4921</v>
      </c>
      <c r="F2053">
        <v>146</v>
      </c>
      <c r="G2053">
        <v>80</v>
      </c>
      <c r="H2053">
        <v>109</v>
      </c>
      <c r="I2053">
        <v>1</v>
      </c>
      <c r="J2053">
        <v>31</v>
      </c>
      <c r="K2053">
        <v>3</v>
      </c>
      <c r="L2053">
        <v>9</v>
      </c>
      <c r="M2053">
        <v>15</v>
      </c>
      <c r="N2053">
        <v>18</v>
      </c>
      <c r="O2053">
        <v>92</v>
      </c>
      <c r="P2053">
        <v>117</v>
      </c>
      <c r="Q2053">
        <v>51</v>
      </c>
      <c r="R2053">
        <v>87</v>
      </c>
      <c r="S2053">
        <v>122</v>
      </c>
      <c r="T2053">
        <v>22</v>
      </c>
      <c r="U2053">
        <v>12</v>
      </c>
      <c r="V2053">
        <v>23</v>
      </c>
      <c r="W2053">
        <v>24</v>
      </c>
      <c r="X2053">
        <v>24</v>
      </c>
      <c r="Y2053">
        <v>124</v>
      </c>
      <c r="Z2053">
        <v>24</v>
      </c>
      <c r="AA2053" t="s">
        <v>111</v>
      </c>
      <c r="AB2053" t="s">
        <v>16</v>
      </c>
      <c r="AC2053" t="s">
        <v>90</v>
      </c>
      <c r="AD2053" t="s">
        <v>91</v>
      </c>
    </row>
    <row r="2054" spans="1:30" x14ac:dyDescent="0.25">
      <c r="A2054" t="s">
        <v>1435</v>
      </c>
      <c r="B2054">
        <v>45231</v>
      </c>
      <c r="C2054">
        <v>45233</v>
      </c>
      <c r="D2054" t="s">
        <v>105</v>
      </c>
      <c r="E2054">
        <v>6328</v>
      </c>
      <c r="F2054">
        <v>249</v>
      </c>
      <c r="G2054">
        <v>44</v>
      </c>
      <c r="H2054">
        <v>182</v>
      </c>
      <c r="I2054">
        <v>1</v>
      </c>
      <c r="J2054">
        <v>92</v>
      </c>
      <c r="K2054">
        <v>3</v>
      </c>
      <c r="L2054">
        <v>5</v>
      </c>
      <c r="M2054">
        <v>14</v>
      </c>
      <c r="N2054">
        <v>29</v>
      </c>
      <c r="O2054">
        <v>58</v>
      </c>
      <c r="P2054">
        <v>183</v>
      </c>
      <c r="Q2054">
        <v>66</v>
      </c>
      <c r="R2054">
        <v>67</v>
      </c>
      <c r="S2054">
        <v>183</v>
      </c>
      <c r="T2054">
        <v>72</v>
      </c>
      <c r="U2054">
        <v>47</v>
      </c>
      <c r="V2054">
        <v>75</v>
      </c>
      <c r="W2054">
        <v>54</v>
      </c>
      <c r="X2054">
        <v>71</v>
      </c>
      <c r="Y2054">
        <v>183</v>
      </c>
      <c r="Z2054">
        <v>75</v>
      </c>
      <c r="AA2054" t="s">
        <v>106</v>
      </c>
      <c r="AB2054" t="s">
        <v>16</v>
      </c>
      <c r="AC2054" t="s">
        <v>90</v>
      </c>
      <c r="AD2054" t="s">
        <v>91</v>
      </c>
    </row>
    <row r="2055" spans="1:30" x14ac:dyDescent="0.25">
      <c r="A2055" t="s">
        <v>1435</v>
      </c>
      <c r="B2055">
        <v>45231</v>
      </c>
      <c r="C2055">
        <v>45233</v>
      </c>
      <c r="D2055" t="s">
        <v>100</v>
      </c>
      <c r="E2055">
        <v>3594</v>
      </c>
      <c r="F2055">
        <v>99</v>
      </c>
      <c r="G2055">
        <v>4</v>
      </c>
      <c r="H2055">
        <v>58</v>
      </c>
      <c r="I2055">
        <v>0</v>
      </c>
      <c r="J2055">
        <v>38</v>
      </c>
      <c r="K2055">
        <v>0</v>
      </c>
      <c r="L2055">
        <v>14</v>
      </c>
      <c r="M2055">
        <v>1</v>
      </c>
      <c r="N2055">
        <v>18</v>
      </c>
      <c r="O2055">
        <v>24</v>
      </c>
      <c r="P2055">
        <v>61</v>
      </c>
      <c r="Q2055">
        <v>44</v>
      </c>
      <c r="R2055">
        <v>35</v>
      </c>
      <c r="S2055">
        <v>63</v>
      </c>
      <c r="T2055">
        <v>22</v>
      </c>
      <c r="U2055">
        <v>28</v>
      </c>
      <c r="V2055">
        <v>26</v>
      </c>
      <c r="W2055">
        <v>29</v>
      </c>
      <c r="X2055">
        <v>27</v>
      </c>
      <c r="Y2055">
        <v>64</v>
      </c>
      <c r="Z2055">
        <v>30</v>
      </c>
      <c r="AA2055" t="s">
        <v>101</v>
      </c>
      <c r="AB2055" t="s">
        <v>16</v>
      </c>
      <c r="AC2055" t="s">
        <v>90</v>
      </c>
      <c r="AD2055" t="s">
        <v>91</v>
      </c>
    </row>
    <row r="2056" spans="1:30" x14ac:dyDescent="0.25">
      <c r="A2056" t="s">
        <v>1435</v>
      </c>
      <c r="B2056">
        <v>45231</v>
      </c>
      <c r="C2056">
        <v>45233</v>
      </c>
      <c r="D2056" t="s">
        <v>74</v>
      </c>
      <c r="E2056">
        <v>20220</v>
      </c>
      <c r="F2056">
        <v>667</v>
      </c>
      <c r="G2056">
        <v>2</v>
      </c>
      <c r="H2056">
        <v>188</v>
      </c>
      <c r="I2056">
        <v>2</v>
      </c>
      <c r="J2056">
        <v>186</v>
      </c>
      <c r="K2056">
        <v>22</v>
      </c>
      <c r="L2056">
        <v>14</v>
      </c>
      <c r="M2056">
        <v>0</v>
      </c>
      <c r="N2056">
        <v>71</v>
      </c>
      <c r="O2056">
        <v>35</v>
      </c>
      <c r="P2056">
        <v>192</v>
      </c>
      <c r="Q2056">
        <v>82</v>
      </c>
      <c r="R2056">
        <v>104</v>
      </c>
      <c r="S2056">
        <v>193</v>
      </c>
      <c r="T2056">
        <v>102</v>
      </c>
      <c r="U2056">
        <v>64</v>
      </c>
      <c r="V2056">
        <v>105</v>
      </c>
      <c r="W2056">
        <v>101</v>
      </c>
      <c r="X2056">
        <v>97</v>
      </c>
      <c r="Y2056">
        <v>194</v>
      </c>
      <c r="Z2056">
        <v>105</v>
      </c>
      <c r="AA2056" t="s">
        <v>1412</v>
      </c>
      <c r="AB2056" t="s">
        <v>16</v>
      </c>
      <c r="AC2056" t="s">
        <v>69</v>
      </c>
      <c r="AD2056" t="s">
        <v>1583</v>
      </c>
    </row>
    <row r="2057" spans="1:30" x14ac:dyDescent="0.25">
      <c r="A2057" t="s">
        <v>1435</v>
      </c>
      <c r="B2057">
        <v>45231</v>
      </c>
      <c r="C2057">
        <v>45233</v>
      </c>
      <c r="D2057" t="s">
        <v>481</v>
      </c>
      <c r="E2057">
        <v>3500</v>
      </c>
      <c r="F2057">
        <v>134</v>
      </c>
      <c r="G2057">
        <v>0</v>
      </c>
      <c r="H2057">
        <v>47</v>
      </c>
      <c r="I2057">
        <v>0</v>
      </c>
      <c r="J2057">
        <v>49</v>
      </c>
      <c r="K2057">
        <v>0</v>
      </c>
      <c r="L2057">
        <v>2</v>
      </c>
      <c r="M2057">
        <v>0</v>
      </c>
      <c r="N2057">
        <v>3</v>
      </c>
      <c r="O2057">
        <v>2</v>
      </c>
      <c r="P2057">
        <v>48</v>
      </c>
      <c r="Q2057">
        <v>21</v>
      </c>
      <c r="R2057">
        <v>18</v>
      </c>
      <c r="S2057">
        <v>48</v>
      </c>
      <c r="T2057">
        <v>2</v>
      </c>
      <c r="U2057">
        <v>16</v>
      </c>
      <c r="V2057">
        <v>19</v>
      </c>
      <c r="W2057">
        <v>19</v>
      </c>
      <c r="X2057">
        <v>19</v>
      </c>
      <c r="Y2057">
        <v>48</v>
      </c>
      <c r="Z2057">
        <v>21</v>
      </c>
      <c r="AA2057" t="s">
        <v>482</v>
      </c>
      <c r="AB2057" t="s">
        <v>387</v>
      </c>
      <c r="AC2057" t="s">
        <v>448</v>
      </c>
      <c r="AD2057" t="s">
        <v>449</v>
      </c>
    </row>
    <row r="2058" spans="1:30" x14ac:dyDescent="0.25">
      <c r="A2058" t="s">
        <v>1435</v>
      </c>
      <c r="B2058">
        <v>45231</v>
      </c>
      <c r="C2058">
        <v>45233</v>
      </c>
      <c r="D2058" t="s">
        <v>67</v>
      </c>
      <c r="E2058">
        <v>6127</v>
      </c>
      <c r="F2058">
        <v>151</v>
      </c>
      <c r="G2058">
        <v>49</v>
      </c>
      <c r="H2058">
        <v>81</v>
      </c>
      <c r="I2058">
        <v>14</v>
      </c>
      <c r="J2058">
        <v>36</v>
      </c>
      <c r="K2058">
        <v>4</v>
      </c>
      <c r="L2058">
        <v>18</v>
      </c>
      <c r="M2058">
        <v>11</v>
      </c>
      <c r="N2058">
        <v>15</v>
      </c>
      <c r="O2058">
        <v>82</v>
      </c>
      <c r="P2058">
        <v>91</v>
      </c>
      <c r="Q2058">
        <v>49</v>
      </c>
      <c r="R2058">
        <v>28</v>
      </c>
      <c r="S2058">
        <v>92</v>
      </c>
      <c r="T2058">
        <v>26</v>
      </c>
      <c r="U2058">
        <v>20</v>
      </c>
      <c r="V2058">
        <v>26</v>
      </c>
      <c r="W2058">
        <v>23</v>
      </c>
      <c r="X2058">
        <v>26</v>
      </c>
      <c r="Y2058">
        <v>94</v>
      </c>
      <c r="Z2058">
        <v>26</v>
      </c>
      <c r="AA2058" t="s">
        <v>68</v>
      </c>
      <c r="AB2058" t="s">
        <v>16</v>
      </c>
      <c r="AC2058" t="s">
        <v>69</v>
      </c>
      <c r="AD2058" t="s">
        <v>1583</v>
      </c>
    </row>
    <row r="2059" spans="1:30" x14ac:dyDescent="0.25">
      <c r="A2059" t="s">
        <v>1435</v>
      </c>
      <c r="B2059">
        <v>45231</v>
      </c>
      <c r="C2059">
        <v>45233</v>
      </c>
      <c r="D2059" t="s">
        <v>137</v>
      </c>
      <c r="E2059">
        <v>5294</v>
      </c>
      <c r="F2059">
        <v>199</v>
      </c>
      <c r="G2059">
        <v>2</v>
      </c>
      <c r="H2059">
        <v>74</v>
      </c>
      <c r="I2059">
        <v>0</v>
      </c>
      <c r="J2059">
        <v>84</v>
      </c>
      <c r="K2059">
        <v>0</v>
      </c>
      <c r="L2059">
        <v>1</v>
      </c>
      <c r="M2059">
        <v>1</v>
      </c>
      <c r="N2059">
        <v>3</v>
      </c>
      <c r="O2059">
        <v>14</v>
      </c>
      <c r="P2059">
        <v>74</v>
      </c>
      <c r="Q2059">
        <v>36</v>
      </c>
      <c r="R2059">
        <v>47</v>
      </c>
      <c r="S2059">
        <v>78</v>
      </c>
      <c r="T2059">
        <v>5</v>
      </c>
      <c r="U2059">
        <v>7</v>
      </c>
      <c r="V2059">
        <v>9</v>
      </c>
      <c r="W2059">
        <v>11</v>
      </c>
      <c r="X2059">
        <v>10</v>
      </c>
      <c r="Y2059">
        <v>78</v>
      </c>
      <c r="Z2059">
        <v>11</v>
      </c>
      <c r="AA2059" t="s">
        <v>138</v>
      </c>
      <c r="AB2059" t="s">
        <v>16</v>
      </c>
      <c r="AC2059" t="s">
        <v>127</v>
      </c>
      <c r="AD2059" t="s">
        <v>128</v>
      </c>
    </row>
    <row r="2060" spans="1:30" x14ac:dyDescent="0.25">
      <c r="A2060" t="s">
        <v>1435</v>
      </c>
      <c r="B2060">
        <v>45231</v>
      </c>
      <c r="C2060">
        <v>45233</v>
      </c>
      <c r="D2060" t="s">
        <v>412</v>
      </c>
      <c r="E2060">
        <v>4159</v>
      </c>
      <c r="F2060">
        <v>117</v>
      </c>
      <c r="G2060">
        <v>0</v>
      </c>
      <c r="H2060">
        <v>57</v>
      </c>
      <c r="I2060">
        <v>1</v>
      </c>
      <c r="J2060">
        <v>52</v>
      </c>
      <c r="K2060">
        <v>5</v>
      </c>
      <c r="L2060">
        <v>1</v>
      </c>
      <c r="M2060">
        <v>1</v>
      </c>
      <c r="N2060">
        <v>26</v>
      </c>
      <c r="O2060">
        <v>53</v>
      </c>
      <c r="P2060">
        <v>60</v>
      </c>
      <c r="Q2060">
        <v>43</v>
      </c>
      <c r="R2060">
        <v>32</v>
      </c>
      <c r="S2060">
        <v>63</v>
      </c>
      <c r="T2060">
        <v>30</v>
      </c>
      <c r="U2060">
        <v>18</v>
      </c>
      <c r="V2060">
        <v>30</v>
      </c>
      <c r="W2060">
        <v>29</v>
      </c>
      <c r="X2060">
        <v>28</v>
      </c>
      <c r="Y2060">
        <v>63</v>
      </c>
      <c r="Z2060">
        <v>30</v>
      </c>
      <c r="AA2060" t="s">
        <v>413</v>
      </c>
      <c r="AB2060" t="s">
        <v>387</v>
      </c>
      <c r="AC2060" t="s">
        <v>389</v>
      </c>
      <c r="AD2060" t="s">
        <v>390</v>
      </c>
    </row>
    <row r="2061" spans="1:30" x14ac:dyDescent="0.25">
      <c r="A2061" t="s">
        <v>1435</v>
      </c>
      <c r="B2061">
        <v>45231</v>
      </c>
      <c r="C2061">
        <v>45233</v>
      </c>
      <c r="D2061" t="s">
        <v>142</v>
      </c>
      <c r="E2061">
        <v>11555</v>
      </c>
      <c r="F2061">
        <v>444</v>
      </c>
      <c r="G2061">
        <v>2</v>
      </c>
      <c r="H2061">
        <v>135</v>
      </c>
      <c r="I2061">
        <v>0</v>
      </c>
      <c r="J2061">
        <v>172</v>
      </c>
      <c r="K2061">
        <v>7</v>
      </c>
      <c r="L2061">
        <v>8</v>
      </c>
      <c r="M2061">
        <v>8</v>
      </c>
      <c r="N2061">
        <v>24</v>
      </c>
      <c r="O2061">
        <v>89</v>
      </c>
      <c r="P2061">
        <v>153</v>
      </c>
      <c r="Q2061">
        <v>79</v>
      </c>
      <c r="R2061">
        <v>132</v>
      </c>
      <c r="S2061">
        <v>209</v>
      </c>
      <c r="T2061">
        <v>65</v>
      </c>
      <c r="U2061">
        <v>72</v>
      </c>
      <c r="V2061">
        <v>118</v>
      </c>
      <c r="W2061">
        <v>111</v>
      </c>
      <c r="X2061">
        <v>108</v>
      </c>
      <c r="Y2061">
        <v>232</v>
      </c>
      <c r="Z2061">
        <v>124</v>
      </c>
      <c r="AA2061" t="s">
        <v>143</v>
      </c>
      <c r="AB2061" t="s">
        <v>16</v>
      </c>
      <c r="AC2061" t="s">
        <v>127</v>
      </c>
      <c r="AD2061" t="s">
        <v>128</v>
      </c>
    </row>
    <row r="2062" spans="1:30" x14ac:dyDescent="0.25">
      <c r="A2062" t="s">
        <v>1435</v>
      </c>
      <c r="B2062">
        <v>45231</v>
      </c>
      <c r="C2062">
        <v>45233</v>
      </c>
      <c r="D2062" t="s">
        <v>555</v>
      </c>
      <c r="E2062">
        <v>5584</v>
      </c>
      <c r="F2062">
        <v>235</v>
      </c>
      <c r="G2062">
        <v>61</v>
      </c>
      <c r="H2062">
        <v>110</v>
      </c>
      <c r="I2062">
        <v>0</v>
      </c>
      <c r="J2062">
        <v>71</v>
      </c>
      <c r="K2062">
        <v>17</v>
      </c>
      <c r="L2062">
        <v>3</v>
      </c>
      <c r="M2062">
        <v>24</v>
      </c>
      <c r="N2062">
        <v>42</v>
      </c>
      <c r="O2062">
        <v>25</v>
      </c>
      <c r="P2062">
        <v>113</v>
      </c>
      <c r="Q2062">
        <v>95</v>
      </c>
      <c r="R2062">
        <v>71</v>
      </c>
      <c r="S2062">
        <v>112</v>
      </c>
      <c r="T2062">
        <v>45</v>
      </c>
      <c r="U2062">
        <v>42</v>
      </c>
      <c r="V2062">
        <v>46</v>
      </c>
      <c r="W2062">
        <v>47</v>
      </c>
      <c r="X2062">
        <v>47</v>
      </c>
      <c r="Y2062">
        <v>113</v>
      </c>
      <c r="Z2062">
        <v>47</v>
      </c>
      <c r="AA2062" t="s">
        <v>1450</v>
      </c>
      <c r="AB2062" t="s">
        <v>387</v>
      </c>
      <c r="AC2062" t="s">
        <v>508</v>
      </c>
      <c r="AD2062" t="s">
        <v>509</v>
      </c>
    </row>
    <row r="2063" spans="1:30" x14ac:dyDescent="0.25">
      <c r="A2063" t="s">
        <v>1435</v>
      </c>
      <c r="B2063">
        <v>45231</v>
      </c>
      <c r="C2063">
        <v>45233</v>
      </c>
      <c r="D2063" t="s">
        <v>515</v>
      </c>
      <c r="E2063">
        <v>5028</v>
      </c>
      <c r="F2063">
        <v>238</v>
      </c>
      <c r="G2063">
        <v>105</v>
      </c>
      <c r="H2063">
        <v>116</v>
      </c>
      <c r="I2063">
        <v>1</v>
      </c>
      <c r="J2063">
        <v>108</v>
      </c>
      <c r="K2063">
        <v>2</v>
      </c>
      <c r="L2063">
        <v>13</v>
      </c>
      <c r="M2063">
        <v>71</v>
      </c>
      <c r="N2063">
        <v>68</v>
      </c>
      <c r="O2063">
        <v>50</v>
      </c>
      <c r="P2063">
        <v>122</v>
      </c>
      <c r="Q2063">
        <v>118</v>
      </c>
      <c r="R2063">
        <v>68</v>
      </c>
      <c r="S2063">
        <v>121</v>
      </c>
      <c r="T2063">
        <v>82</v>
      </c>
      <c r="U2063">
        <v>83</v>
      </c>
      <c r="V2063">
        <v>83</v>
      </c>
      <c r="W2063">
        <v>82</v>
      </c>
      <c r="X2063">
        <v>83</v>
      </c>
      <c r="Y2063">
        <v>122</v>
      </c>
      <c r="Z2063">
        <v>83</v>
      </c>
      <c r="AA2063" t="s">
        <v>1598</v>
      </c>
      <c r="AB2063" t="s">
        <v>387</v>
      </c>
      <c r="AC2063" t="s">
        <v>508</v>
      </c>
      <c r="AD2063" t="s">
        <v>509</v>
      </c>
    </row>
    <row r="2064" spans="1:30" x14ac:dyDescent="0.25">
      <c r="A2064" t="s">
        <v>1435</v>
      </c>
      <c r="B2064">
        <v>45231</v>
      </c>
      <c r="C2064">
        <v>45233</v>
      </c>
      <c r="D2064" t="s">
        <v>501</v>
      </c>
      <c r="E2064">
        <v>2840</v>
      </c>
      <c r="F2064">
        <v>119</v>
      </c>
      <c r="G2064">
        <v>43</v>
      </c>
      <c r="H2064">
        <v>61</v>
      </c>
      <c r="I2064">
        <v>0</v>
      </c>
      <c r="J2064">
        <v>42</v>
      </c>
      <c r="K2064">
        <v>4</v>
      </c>
      <c r="L2064">
        <v>2</v>
      </c>
      <c r="M2064">
        <v>14</v>
      </c>
      <c r="N2064">
        <v>20</v>
      </c>
      <c r="O2064">
        <v>37</v>
      </c>
      <c r="P2064">
        <v>65</v>
      </c>
      <c r="Q2064">
        <v>45</v>
      </c>
      <c r="R2064">
        <v>38</v>
      </c>
      <c r="S2064">
        <v>65</v>
      </c>
      <c r="T2064">
        <v>23</v>
      </c>
      <c r="U2064">
        <v>22</v>
      </c>
      <c r="V2064">
        <v>26</v>
      </c>
      <c r="W2064">
        <v>25</v>
      </c>
      <c r="X2064">
        <v>24</v>
      </c>
      <c r="Y2064">
        <v>65</v>
      </c>
      <c r="Z2064">
        <v>26</v>
      </c>
      <c r="AA2064" t="s">
        <v>502</v>
      </c>
      <c r="AB2064" t="s">
        <v>387</v>
      </c>
      <c r="AC2064" t="s">
        <v>448</v>
      </c>
      <c r="AD2064" t="s">
        <v>449</v>
      </c>
    </row>
    <row r="2065" spans="1:30" x14ac:dyDescent="0.25">
      <c r="A2065" t="s">
        <v>1435</v>
      </c>
      <c r="B2065">
        <v>45231</v>
      </c>
      <c r="C2065">
        <v>45233</v>
      </c>
      <c r="D2065" t="s">
        <v>571</v>
      </c>
      <c r="E2065">
        <v>3273</v>
      </c>
      <c r="F2065">
        <v>136</v>
      </c>
      <c r="G2065">
        <v>8</v>
      </c>
      <c r="H2065">
        <v>86</v>
      </c>
      <c r="I2065">
        <v>0</v>
      </c>
      <c r="J2065">
        <v>41</v>
      </c>
      <c r="K2065">
        <v>8</v>
      </c>
      <c r="L2065">
        <v>4</v>
      </c>
      <c r="M2065">
        <v>20</v>
      </c>
      <c r="N2065">
        <v>19</v>
      </c>
      <c r="O2065">
        <v>79</v>
      </c>
      <c r="P2065">
        <v>89</v>
      </c>
      <c r="Q2065">
        <v>54</v>
      </c>
      <c r="R2065">
        <v>51</v>
      </c>
      <c r="S2065">
        <v>90</v>
      </c>
      <c r="T2065">
        <v>30</v>
      </c>
      <c r="U2065">
        <v>24</v>
      </c>
      <c r="V2065">
        <v>33</v>
      </c>
      <c r="W2065">
        <v>32</v>
      </c>
      <c r="X2065">
        <v>32</v>
      </c>
      <c r="Y2065">
        <v>90</v>
      </c>
      <c r="Z2065">
        <v>33</v>
      </c>
      <c r="AA2065" t="s">
        <v>572</v>
      </c>
      <c r="AB2065" t="s">
        <v>387</v>
      </c>
      <c r="AC2065" t="s">
        <v>508</v>
      </c>
      <c r="AD2065" t="s">
        <v>509</v>
      </c>
    </row>
    <row r="2066" spans="1:30" x14ac:dyDescent="0.25">
      <c r="A2066" t="s">
        <v>1435</v>
      </c>
      <c r="B2066">
        <v>45231</v>
      </c>
      <c r="C2066">
        <v>45233</v>
      </c>
      <c r="D2066" t="s">
        <v>513</v>
      </c>
      <c r="E2066">
        <v>11637</v>
      </c>
      <c r="F2066">
        <v>494</v>
      </c>
      <c r="G2066">
        <v>4</v>
      </c>
      <c r="H2066">
        <v>208</v>
      </c>
      <c r="I2066">
        <v>0</v>
      </c>
      <c r="J2066">
        <v>128</v>
      </c>
      <c r="K2066">
        <v>20</v>
      </c>
      <c r="L2066">
        <v>34</v>
      </c>
      <c r="M2066">
        <v>0</v>
      </c>
      <c r="N2066">
        <v>55</v>
      </c>
      <c r="O2066">
        <v>49</v>
      </c>
      <c r="P2066">
        <v>213</v>
      </c>
      <c r="Q2066">
        <v>120</v>
      </c>
      <c r="R2066">
        <v>127</v>
      </c>
      <c r="S2066">
        <v>211</v>
      </c>
      <c r="T2066">
        <v>59</v>
      </c>
      <c r="U2066">
        <v>69</v>
      </c>
      <c r="V2066">
        <v>84</v>
      </c>
      <c r="W2066">
        <v>84</v>
      </c>
      <c r="X2066">
        <v>75</v>
      </c>
      <c r="Y2066">
        <v>215</v>
      </c>
      <c r="Z2066">
        <v>84</v>
      </c>
      <c r="AA2066" t="s">
        <v>514</v>
      </c>
      <c r="AB2066" t="s">
        <v>387</v>
      </c>
      <c r="AC2066" t="s">
        <v>508</v>
      </c>
      <c r="AD2066" t="s">
        <v>509</v>
      </c>
    </row>
    <row r="2067" spans="1:30" x14ac:dyDescent="0.25">
      <c r="A2067" t="s">
        <v>1435</v>
      </c>
      <c r="B2067">
        <v>45231</v>
      </c>
      <c r="C2067">
        <v>45233</v>
      </c>
      <c r="D2067" t="s">
        <v>166</v>
      </c>
      <c r="E2067">
        <v>5682</v>
      </c>
      <c r="F2067">
        <v>167</v>
      </c>
      <c r="G2067">
        <v>8</v>
      </c>
      <c r="H2067">
        <v>81</v>
      </c>
      <c r="I2067">
        <v>16</v>
      </c>
      <c r="J2067">
        <v>75</v>
      </c>
      <c r="K2067">
        <v>0</v>
      </c>
      <c r="L2067">
        <v>2</v>
      </c>
      <c r="M2067">
        <v>2</v>
      </c>
      <c r="N2067">
        <v>25</v>
      </c>
      <c r="O2067">
        <v>17</v>
      </c>
      <c r="P2067">
        <v>82</v>
      </c>
      <c r="Q2067">
        <v>59</v>
      </c>
      <c r="R2067">
        <v>57</v>
      </c>
      <c r="S2067">
        <v>117</v>
      </c>
      <c r="T2067">
        <v>30</v>
      </c>
      <c r="U2067">
        <v>28</v>
      </c>
      <c r="V2067">
        <v>33</v>
      </c>
      <c r="W2067">
        <v>37</v>
      </c>
      <c r="X2067">
        <v>34</v>
      </c>
      <c r="Y2067">
        <v>131</v>
      </c>
      <c r="Z2067">
        <v>39</v>
      </c>
      <c r="AA2067" t="s">
        <v>167</v>
      </c>
      <c r="AB2067" t="s">
        <v>16</v>
      </c>
      <c r="AC2067" t="s">
        <v>168</v>
      </c>
      <c r="AD2067" t="s">
        <v>1473</v>
      </c>
    </row>
    <row r="2068" spans="1:30" x14ac:dyDescent="0.25">
      <c r="A2068" t="s">
        <v>1435</v>
      </c>
      <c r="B2068">
        <v>45261</v>
      </c>
      <c r="C2068">
        <v>45264</v>
      </c>
      <c r="D2068" t="s">
        <v>940</v>
      </c>
      <c r="E2068">
        <v>10204</v>
      </c>
      <c r="F2068">
        <v>490</v>
      </c>
      <c r="G2068">
        <v>93</v>
      </c>
      <c r="H2068">
        <v>276</v>
      </c>
      <c r="I2068">
        <v>4</v>
      </c>
      <c r="J2068">
        <v>88</v>
      </c>
      <c r="K2068">
        <v>14</v>
      </c>
      <c r="L2068">
        <v>1</v>
      </c>
      <c r="M2068">
        <v>0</v>
      </c>
      <c r="N2068">
        <v>37</v>
      </c>
      <c r="O2068">
        <v>157</v>
      </c>
      <c r="P2068">
        <v>308</v>
      </c>
      <c r="Q2068">
        <v>212</v>
      </c>
      <c r="R2068">
        <v>136</v>
      </c>
      <c r="S2068">
        <v>371</v>
      </c>
      <c r="T2068">
        <v>38</v>
      </c>
      <c r="U2068">
        <v>31</v>
      </c>
      <c r="V2068">
        <v>40</v>
      </c>
      <c r="W2068">
        <v>40</v>
      </c>
      <c r="X2068">
        <v>34</v>
      </c>
      <c r="Y2068">
        <v>388</v>
      </c>
      <c r="Z2068">
        <v>40</v>
      </c>
      <c r="AA2068" t="s">
        <v>941</v>
      </c>
      <c r="AB2068" t="s">
        <v>803</v>
      </c>
      <c r="AC2068" t="s">
        <v>942</v>
      </c>
      <c r="AD2068" t="s">
        <v>943</v>
      </c>
    </row>
    <row r="2069" spans="1:30" x14ac:dyDescent="0.25">
      <c r="A2069" t="s">
        <v>1435</v>
      </c>
      <c r="B2069">
        <v>45261</v>
      </c>
      <c r="C2069">
        <v>45264</v>
      </c>
      <c r="D2069" t="s">
        <v>930</v>
      </c>
      <c r="E2069">
        <v>10975</v>
      </c>
      <c r="F2069">
        <v>399</v>
      </c>
      <c r="G2069">
        <v>27</v>
      </c>
      <c r="H2069">
        <v>241</v>
      </c>
      <c r="I2069">
        <v>0</v>
      </c>
      <c r="J2069">
        <v>48</v>
      </c>
      <c r="K2069">
        <v>2</v>
      </c>
      <c r="L2069">
        <v>12</v>
      </c>
      <c r="M2069">
        <v>18</v>
      </c>
      <c r="N2069">
        <v>22</v>
      </c>
      <c r="O2069">
        <v>209</v>
      </c>
      <c r="P2069">
        <v>239</v>
      </c>
      <c r="Q2069">
        <v>161</v>
      </c>
      <c r="R2069">
        <v>103</v>
      </c>
      <c r="S2069">
        <v>240</v>
      </c>
      <c r="T2069">
        <v>23</v>
      </c>
      <c r="U2069">
        <v>17</v>
      </c>
      <c r="V2069">
        <v>23</v>
      </c>
      <c r="W2069">
        <v>24</v>
      </c>
      <c r="X2069">
        <v>20</v>
      </c>
      <c r="Y2069">
        <v>242</v>
      </c>
      <c r="Z2069">
        <v>24</v>
      </c>
      <c r="AA2069" t="s">
        <v>931</v>
      </c>
      <c r="AB2069" t="s">
        <v>803</v>
      </c>
      <c r="AC2069" t="s">
        <v>897</v>
      </c>
      <c r="AD2069" t="s">
        <v>898</v>
      </c>
    </row>
    <row r="2070" spans="1:30" x14ac:dyDescent="0.25">
      <c r="A2070" t="s">
        <v>1435</v>
      </c>
      <c r="B2070">
        <v>45261</v>
      </c>
      <c r="C2070">
        <v>45264</v>
      </c>
      <c r="D2070" t="s">
        <v>948</v>
      </c>
      <c r="E2070">
        <v>9230</v>
      </c>
      <c r="F2070">
        <v>432</v>
      </c>
      <c r="G2070">
        <v>34</v>
      </c>
      <c r="H2070">
        <v>208</v>
      </c>
      <c r="I2070">
        <v>0</v>
      </c>
      <c r="J2070">
        <v>99</v>
      </c>
      <c r="K2070">
        <v>3</v>
      </c>
      <c r="L2070">
        <v>2</v>
      </c>
      <c r="M2070">
        <v>1</v>
      </c>
      <c r="N2070">
        <v>29</v>
      </c>
      <c r="O2070">
        <v>93</v>
      </c>
      <c r="P2070">
        <v>207</v>
      </c>
      <c r="Q2070">
        <v>129</v>
      </c>
      <c r="R2070">
        <v>90</v>
      </c>
      <c r="S2070">
        <v>207</v>
      </c>
      <c r="T2070">
        <v>34</v>
      </c>
      <c r="U2070">
        <v>41</v>
      </c>
      <c r="V2070">
        <v>49</v>
      </c>
      <c r="W2070">
        <v>42</v>
      </c>
      <c r="X2070">
        <v>47</v>
      </c>
      <c r="Y2070">
        <v>211</v>
      </c>
      <c r="Z2070">
        <v>49</v>
      </c>
      <c r="AA2070" t="s">
        <v>949</v>
      </c>
      <c r="AB2070" t="s">
        <v>803</v>
      </c>
      <c r="AC2070" t="s">
        <v>942</v>
      </c>
      <c r="AD2070" t="s">
        <v>943</v>
      </c>
    </row>
    <row r="2071" spans="1:30" x14ac:dyDescent="0.25">
      <c r="A2071" t="s">
        <v>1435</v>
      </c>
      <c r="B2071">
        <v>45261</v>
      </c>
      <c r="C2071">
        <v>45264</v>
      </c>
      <c r="D2071" t="s">
        <v>991</v>
      </c>
      <c r="E2071">
        <v>9485</v>
      </c>
      <c r="F2071">
        <v>471</v>
      </c>
      <c r="G2071">
        <v>65</v>
      </c>
      <c r="H2071">
        <v>317</v>
      </c>
      <c r="I2071">
        <v>1</v>
      </c>
      <c r="J2071">
        <v>110</v>
      </c>
      <c r="K2071">
        <v>2</v>
      </c>
      <c r="L2071">
        <v>3</v>
      </c>
      <c r="M2071">
        <v>1</v>
      </c>
      <c r="N2071">
        <v>69</v>
      </c>
      <c r="O2071">
        <v>117</v>
      </c>
      <c r="P2071">
        <v>318</v>
      </c>
      <c r="Q2071">
        <v>209</v>
      </c>
      <c r="R2071">
        <v>165</v>
      </c>
      <c r="S2071">
        <v>314</v>
      </c>
      <c r="T2071">
        <v>74</v>
      </c>
      <c r="U2071">
        <v>64</v>
      </c>
      <c r="V2071">
        <v>74</v>
      </c>
      <c r="W2071">
        <v>74</v>
      </c>
      <c r="X2071">
        <v>71</v>
      </c>
      <c r="Y2071">
        <v>319</v>
      </c>
      <c r="Z2071">
        <v>75</v>
      </c>
      <c r="AA2071" t="s">
        <v>992</v>
      </c>
      <c r="AB2071" t="s">
        <v>803</v>
      </c>
      <c r="AC2071" t="s">
        <v>942</v>
      </c>
      <c r="AD2071" t="s">
        <v>943</v>
      </c>
    </row>
    <row r="2072" spans="1:30" x14ac:dyDescent="0.25">
      <c r="A2072" t="s">
        <v>1435</v>
      </c>
      <c r="B2072">
        <v>45261</v>
      </c>
      <c r="C2072">
        <v>45264</v>
      </c>
      <c r="D2072" t="s">
        <v>968</v>
      </c>
      <c r="E2072">
        <v>5905</v>
      </c>
      <c r="F2072">
        <v>317</v>
      </c>
      <c r="G2072">
        <v>41</v>
      </c>
      <c r="H2072">
        <v>248</v>
      </c>
      <c r="I2072">
        <v>1</v>
      </c>
      <c r="J2072">
        <v>49</v>
      </c>
      <c r="K2072">
        <v>1</v>
      </c>
      <c r="L2072">
        <v>7</v>
      </c>
      <c r="M2072">
        <v>5</v>
      </c>
      <c r="N2072">
        <v>13</v>
      </c>
      <c r="O2072">
        <v>185</v>
      </c>
      <c r="P2072">
        <v>246</v>
      </c>
      <c r="Q2072">
        <v>158</v>
      </c>
      <c r="R2072">
        <v>117</v>
      </c>
      <c r="S2072">
        <v>244</v>
      </c>
      <c r="T2072">
        <v>12</v>
      </c>
      <c r="U2072">
        <v>15</v>
      </c>
      <c r="V2072">
        <v>17</v>
      </c>
      <c r="W2072">
        <v>18</v>
      </c>
      <c r="X2072">
        <v>13</v>
      </c>
      <c r="Y2072">
        <v>249</v>
      </c>
      <c r="Z2072">
        <v>18</v>
      </c>
      <c r="AA2072" t="s">
        <v>969</v>
      </c>
      <c r="AB2072" t="s">
        <v>803</v>
      </c>
      <c r="AC2072" t="s">
        <v>942</v>
      </c>
      <c r="AD2072" t="s">
        <v>943</v>
      </c>
    </row>
    <row r="2073" spans="1:30" x14ac:dyDescent="0.25">
      <c r="A2073" t="s">
        <v>1435</v>
      </c>
      <c r="B2073">
        <v>45261</v>
      </c>
      <c r="C2073">
        <v>45264</v>
      </c>
      <c r="D2073" t="s">
        <v>996</v>
      </c>
      <c r="E2073">
        <v>14758</v>
      </c>
      <c r="F2073">
        <v>544</v>
      </c>
      <c r="G2073">
        <v>1</v>
      </c>
      <c r="H2073">
        <v>306</v>
      </c>
      <c r="I2073">
        <v>0</v>
      </c>
      <c r="J2073">
        <v>143</v>
      </c>
      <c r="K2073">
        <v>8</v>
      </c>
      <c r="L2073">
        <v>11</v>
      </c>
      <c r="M2073">
        <v>0</v>
      </c>
      <c r="N2073">
        <v>73</v>
      </c>
      <c r="O2073">
        <v>167</v>
      </c>
      <c r="P2073">
        <v>316</v>
      </c>
      <c r="Q2073">
        <v>182</v>
      </c>
      <c r="R2073">
        <v>133</v>
      </c>
      <c r="S2073">
        <v>317</v>
      </c>
      <c r="T2073">
        <v>79</v>
      </c>
      <c r="U2073">
        <v>79</v>
      </c>
      <c r="V2073">
        <v>91</v>
      </c>
      <c r="W2073">
        <v>83</v>
      </c>
      <c r="X2073">
        <v>84</v>
      </c>
      <c r="Y2073">
        <v>319</v>
      </c>
      <c r="Z2073">
        <v>91</v>
      </c>
      <c r="AA2073" t="s">
        <v>997</v>
      </c>
      <c r="AB2073" t="s">
        <v>803</v>
      </c>
      <c r="AC2073" t="s">
        <v>998</v>
      </c>
      <c r="AD2073" t="s">
        <v>999</v>
      </c>
    </row>
    <row r="2074" spans="1:30" x14ac:dyDescent="0.25">
      <c r="A2074" t="s">
        <v>1435</v>
      </c>
      <c r="B2074">
        <v>45261</v>
      </c>
      <c r="C2074">
        <v>45264</v>
      </c>
      <c r="D2074" t="s">
        <v>924</v>
      </c>
      <c r="E2074">
        <v>6884</v>
      </c>
      <c r="F2074">
        <v>256</v>
      </c>
      <c r="G2074">
        <v>14</v>
      </c>
      <c r="H2074">
        <v>137</v>
      </c>
      <c r="I2074">
        <v>2</v>
      </c>
      <c r="J2074">
        <v>50</v>
      </c>
      <c r="K2074">
        <v>7</v>
      </c>
      <c r="L2074">
        <v>4</v>
      </c>
      <c r="M2074">
        <v>0</v>
      </c>
      <c r="N2074">
        <v>21</v>
      </c>
      <c r="O2074">
        <v>75</v>
      </c>
      <c r="P2074">
        <v>137</v>
      </c>
      <c r="Q2074">
        <v>91</v>
      </c>
      <c r="R2074">
        <v>74</v>
      </c>
      <c r="S2074">
        <v>139</v>
      </c>
      <c r="T2074">
        <v>24</v>
      </c>
      <c r="U2074">
        <v>31</v>
      </c>
      <c r="V2074">
        <v>27</v>
      </c>
      <c r="W2074">
        <v>43</v>
      </c>
      <c r="X2074">
        <v>38</v>
      </c>
      <c r="Y2074">
        <v>140</v>
      </c>
      <c r="Z2074">
        <v>48</v>
      </c>
      <c r="AA2074" t="s">
        <v>925</v>
      </c>
      <c r="AB2074" t="s">
        <v>803</v>
      </c>
      <c r="AC2074" t="s">
        <v>897</v>
      </c>
      <c r="AD2074" t="s">
        <v>898</v>
      </c>
    </row>
    <row r="2075" spans="1:30" x14ac:dyDescent="0.25">
      <c r="A2075" t="s">
        <v>1435</v>
      </c>
      <c r="B2075">
        <v>45261</v>
      </c>
      <c r="C2075">
        <v>45264</v>
      </c>
      <c r="D2075" t="s">
        <v>903</v>
      </c>
      <c r="E2075">
        <v>16088</v>
      </c>
      <c r="F2075">
        <v>560</v>
      </c>
      <c r="G2075">
        <v>0</v>
      </c>
      <c r="H2075">
        <v>419</v>
      </c>
      <c r="I2075">
        <v>0</v>
      </c>
      <c r="J2075">
        <v>75</v>
      </c>
      <c r="K2075">
        <v>4</v>
      </c>
      <c r="L2075">
        <v>0</v>
      </c>
      <c r="M2075">
        <v>0</v>
      </c>
      <c r="N2075">
        <v>49</v>
      </c>
      <c r="O2075">
        <v>84</v>
      </c>
      <c r="P2075">
        <v>420</v>
      </c>
      <c r="Q2075">
        <v>273</v>
      </c>
      <c r="R2075">
        <v>224</v>
      </c>
      <c r="S2075">
        <v>425</v>
      </c>
      <c r="T2075">
        <v>51</v>
      </c>
      <c r="U2075">
        <v>42</v>
      </c>
      <c r="V2075">
        <v>52</v>
      </c>
      <c r="W2075">
        <v>48</v>
      </c>
      <c r="X2075">
        <v>51</v>
      </c>
      <c r="Y2075">
        <v>425</v>
      </c>
      <c r="Z2075">
        <v>52</v>
      </c>
      <c r="AA2075" t="s">
        <v>904</v>
      </c>
      <c r="AB2075" t="s">
        <v>803</v>
      </c>
      <c r="AC2075" t="s">
        <v>1451</v>
      </c>
      <c r="AD2075" t="s">
        <v>1452</v>
      </c>
    </row>
    <row r="2076" spans="1:30" x14ac:dyDescent="0.25">
      <c r="A2076" t="s">
        <v>1435</v>
      </c>
      <c r="B2076">
        <v>45261</v>
      </c>
      <c r="C2076">
        <v>45264</v>
      </c>
      <c r="D2076" t="s">
        <v>973</v>
      </c>
      <c r="E2076">
        <v>4774</v>
      </c>
      <c r="F2076">
        <v>235</v>
      </c>
      <c r="G2076">
        <v>19</v>
      </c>
      <c r="H2076">
        <v>152</v>
      </c>
      <c r="I2076">
        <v>1</v>
      </c>
      <c r="J2076">
        <v>41</v>
      </c>
      <c r="K2076">
        <v>2</v>
      </c>
      <c r="L2076">
        <v>2</v>
      </c>
      <c r="M2076">
        <v>2</v>
      </c>
      <c r="N2076">
        <v>5</v>
      </c>
      <c r="O2076">
        <v>50</v>
      </c>
      <c r="P2076">
        <v>153</v>
      </c>
      <c r="Q2076">
        <v>118</v>
      </c>
      <c r="R2076">
        <v>94</v>
      </c>
      <c r="S2076">
        <v>153</v>
      </c>
      <c r="T2076">
        <v>13</v>
      </c>
      <c r="U2076">
        <v>18</v>
      </c>
      <c r="V2076">
        <v>18</v>
      </c>
      <c r="W2076">
        <v>17</v>
      </c>
      <c r="X2076">
        <v>17</v>
      </c>
      <c r="Y2076">
        <v>154</v>
      </c>
      <c r="Z2076">
        <v>18</v>
      </c>
      <c r="AA2076" t="s">
        <v>974</v>
      </c>
      <c r="AB2076" t="s">
        <v>803</v>
      </c>
      <c r="AC2076" t="s">
        <v>942</v>
      </c>
      <c r="AD2076" t="s">
        <v>943</v>
      </c>
    </row>
    <row r="2077" spans="1:30" x14ac:dyDescent="0.25">
      <c r="A2077" t="s">
        <v>1435</v>
      </c>
      <c r="B2077">
        <v>45261</v>
      </c>
      <c r="C2077">
        <v>45264</v>
      </c>
      <c r="D2077" t="s">
        <v>959</v>
      </c>
      <c r="E2077">
        <v>7841</v>
      </c>
      <c r="F2077">
        <v>334</v>
      </c>
      <c r="G2077">
        <v>1</v>
      </c>
      <c r="H2077">
        <v>210</v>
      </c>
      <c r="I2077">
        <v>0</v>
      </c>
      <c r="J2077">
        <v>67</v>
      </c>
      <c r="K2077">
        <v>3</v>
      </c>
      <c r="L2077">
        <v>4</v>
      </c>
      <c r="M2077">
        <v>0</v>
      </c>
      <c r="N2077">
        <v>24</v>
      </c>
      <c r="O2077">
        <v>115</v>
      </c>
      <c r="P2077">
        <v>215</v>
      </c>
      <c r="Q2077">
        <v>132</v>
      </c>
      <c r="R2077">
        <v>92</v>
      </c>
      <c r="S2077">
        <v>216</v>
      </c>
      <c r="T2077">
        <v>28</v>
      </c>
      <c r="U2077">
        <v>28</v>
      </c>
      <c r="V2077">
        <v>31</v>
      </c>
      <c r="W2077">
        <v>29</v>
      </c>
      <c r="X2077">
        <v>29</v>
      </c>
      <c r="Y2077">
        <v>219</v>
      </c>
      <c r="Z2077">
        <v>31</v>
      </c>
      <c r="AA2077" t="s">
        <v>960</v>
      </c>
      <c r="AB2077" t="s">
        <v>803</v>
      </c>
      <c r="AC2077" t="s">
        <v>942</v>
      </c>
      <c r="AD2077" t="s">
        <v>943</v>
      </c>
    </row>
    <row r="2078" spans="1:30" x14ac:dyDescent="0.25">
      <c r="A2078" t="s">
        <v>1435</v>
      </c>
      <c r="B2078">
        <v>45261</v>
      </c>
      <c r="C2078">
        <v>45264</v>
      </c>
      <c r="D2078" t="s">
        <v>157</v>
      </c>
      <c r="E2078">
        <v>5868</v>
      </c>
      <c r="F2078">
        <v>153</v>
      </c>
      <c r="G2078">
        <v>1</v>
      </c>
      <c r="H2078">
        <v>57</v>
      </c>
      <c r="I2078">
        <v>0</v>
      </c>
      <c r="J2078">
        <v>58</v>
      </c>
      <c r="K2078">
        <v>1</v>
      </c>
      <c r="L2078">
        <v>0</v>
      </c>
      <c r="M2078">
        <v>0</v>
      </c>
      <c r="N2078">
        <v>4</v>
      </c>
      <c r="O2078">
        <v>10</v>
      </c>
      <c r="P2078">
        <v>62</v>
      </c>
      <c r="Q2078">
        <v>45</v>
      </c>
      <c r="R2078">
        <v>23</v>
      </c>
      <c r="S2078">
        <v>61</v>
      </c>
      <c r="T2078">
        <v>4</v>
      </c>
      <c r="U2078">
        <v>32</v>
      </c>
      <c r="V2078">
        <v>39</v>
      </c>
      <c r="W2078">
        <v>37</v>
      </c>
      <c r="X2078">
        <v>38</v>
      </c>
      <c r="Y2078">
        <v>62</v>
      </c>
      <c r="Z2078">
        <v>39</v>
      </c>
      <c r="AA2078" t="s">
        <v>158</v>
      </c>
      <c r="AB2078" t="s">
        <v>16</v>
      </c>
      <c r="AC2078" t="s">
        <v>127</v>
      </c>
      <c r="AD2078" t="s">
        <v>128</v>
      </c>
    </row>
    <row r="2079" spans="1:30" x14ac:dyDescent="0.25">
      <c r="A2079" t="s">
        <v>1435</v>
      </c>
      <c r="B2079">
        <v>45261</v>
      </c>
      <c r="C2079">
        <v>45264</v>
      </c>
      <c r="D2079" t="s">
        <v>826</v>
      </c>
      <c r="E2079">
        <v>6171</v>
      </c>
      <c r="F2079">
        <v>213</v>
      </c>
      <c r="G2079">
        <v>157</v>
      </c>
      <c r="H2079">
        <v>199</v>
      </c>
      <c r="I2079">
        <v>0</v>
      </c>
      <c r="J2079">
        <v>16</v>
      </c>
      <c r="K2079">
        <v>0</v>
      </c>
      <c r="L2079">
        <v>0</v>
      </c>
      <c r="M2079">
        <v>4</v>
      </c>
      <c r="N2079">
        <v>4</v>
      </c>
      <c r="O2079">
        <v>157</v>
      </c>
      <c r="P2079">
        <v>197</v>
      </c>
      <c r="Q2079">
        <v>173</v>
      </c>
      <c r="R2079">
        <v>114</v>
      </c>
      <c r="S2079">
        <v>208</v>
      </c>
      <c r="T2079">
        <v>4</v>
      </c>
      <c r="U2079">
        <v>10</v>
      </c>
      <c r="V2079">
        <v>11</v>
      </c>
      <c r="W2079">
        <v>11</v>
      </c>
      <c r="X2079">
        <v>11</v>
      </c>
      <c r="Y2079">
        <v>208</v>
      </c>
      <c r="Z2079">
        <v>11</v>
      </c>
      <c r="AA2079" t="s">
        <v>827</v>
      </c>
      <c r="AB2079" t="s">
        <v>803</v>
      </c>
      <c r="AC2079" t="s">
        <v>805</v>
      </c>
      <c r="AD2079" t="s">
        <v>806</v>
      </c>
    </row>
    <row r="2080" spans="1:30" x14ac:dyDescent="0.25">
      <c r="A2080" t="s">
        <v>1435</v>
      </c>
      <c r="B2080">
        <v>45261</v>
      </c>
      <c r="C2080">
        <v>45264</v>
      </c>
      <c r="D2080" t="s">
        <v>887</v>
      </c>
      <c r="E2080">
        <v>6762</v>
      </c>
      <c r="F2080">
        <v>294</v>
      </c>
      <c r="G2080">
        <v>72</v>
      </c>
      <c r="H2080">
        <v>192</v>
      </c>
      <c r="I2080">
        <v>30</v>
      </c>
      <c r="J2080">
        <v>81</v>
      </c>
      <c r="K2080">
        <v>26</v>
      </c>
      <c r="L2080">
        <v>11</v>
      </c>
      <c r="M2080">
        <v>33</v>
      </c>
      <c r="N2080">
        <v>52</v>
      </c>
      <c r="O2080">
        <v>134</v>
      </c>
      <c r="P2080">
        <v>238</v>
      </c>
      <c r="Q2080">
        <v>148</v>
      </c>
      <c r="R2080">
        <v>90</v>
      </c>
      <c r="S2080">
        <v>242</v>
      </c>
      <c r="T2080">
        <v>56</v>
      </c>
      <c r="U2080">
        <v>53</v>
      </c>
      <c r="V2080">
        <v>58</v>
      </c>
      <c r="W2080">
        <v>48</v>
      </c>
      <c r="X2080">
        <v>55</v>
      </c>
      <c r="Y2080">
        <v>242</v>
      </c>
      <c r="Z2080">
        <v>58</v>
      </c>
      <c r="AA2080" t="s">
        <v>888</v>
      </c>
      <c r="AB2080" t="s">
        <v>803</v>
      </c>
      <c r="AC2080" t="s">
        <v>849</v>
      </c>
      <c r="AD2080" t="s">
        <v>850</v>
      </c>
    </row>
    <row r="2081" spans="1:30" x14ac:dyDescent="0.25">
      <c r="A2081" t="s">
        <v>1435</v>
      </c>
      <c r="B2081">
        <v>45261</v>
      </c>
      <c r="C2081">
        <v>45264</v>
      </c>
      <c r="D2081" t="s">
        <v>876</v>
      </c>
      <c r="E2081">
        <v>16388</v>
      </c>
      <c r="F2081">
        <v>567</v>
      </c>
      <c r="G2081">
        <v>1</v>
      </c>
      <c r="H2081">
        <v>254</v>
      </c>
      <c r="I2081">
        <v>1</v>
      </c>
      <c r="J2081">
        <v>121</v>
      </c>
      <c r="K2081">
        <v>2</v>
      </c>
      <c r="L2081">
        <v>0</v>
      </c>
      <c r="M2081">
        <v>0</v>
      </c>
      <c r="N2081">
        <v>1</v>
      </c>
      <c r="O2081">
        <v>96</v>
      </c>
      <c r="P2081">
        <v>272</v>
      </c>
      <c r="Q2081">
        <v>174</v>
      </c>
      <c r="R2081">
        <v>114</v>
      </c>
      <c r="S2081">
        <v>274</v>
      </c>
      <c r="T2081">
        <v>44</v>
      </c>
      <c r="U2081">
        <v>48</v>
      </c>
      <c r="V2081">
        <v>52</v>
      </c>
      <c r="W2081">
        <v>48</v>
      </c>
      <c r="X2081">
        <v>54</v>
      </c>
      <c r="Y2081">
        <v>274</v>
      </c>
      <c r="Z2081">
        <v>54</v>
      </c>
      <c r="AA2081" t="s">
        <v>877</v>
      </c>
      <c r="AB2081" t="s">
        <v>803</v>
      </c>
      <c r="AC2081" t="s">
        <v>1451</v>
      </c>
      <c r="AD2081" t="s">
        <v>1452</v>
      </c>
    </row>
    <row r="2082" spans="1:30" x14ac:dyDescent="0.25">
      <c r="A2082" t="s">
        <v>1435</v>
      </c>
      <c r="B2082">
        <v>45261</v>
      </c>
      <c r="C2082">
        <v>45264</v>
      </c>
      <c r="D2082" t="s">
        <v>462</v>
      </c>
      <c r="E2082">
        <v>3343</v>
      </c>
      <c r="F2082">
        <v>103</v>
      </c>
      <c r="G2082">
        <v>1</v>
      </c>
      <c r="H2082">
        <v>55</v>
      </c>
      <c r="I2082">
        <v>1</v>
      </c>
      <c r="J2082">
        <v>78</v>
      </c>
      <c r="K2082">
        <v>5</v>
      </c>
      <c r="L2082">
        <v>5</v>
      </c>
      <c r="M2082">
        <v>7</v>
      </c>
      <c r="N2082">
        <v>50</v>
      </c>
      <c r="O2082">
        <v>10</v>
      </c>
      <c r="P2082">
        <v>55</v>
      </c>
      <c r="Q2082">
        <v>45</v>
      </c>
      <c r="R2082">
        <v>23</v>
      </c>
      <c r="S2082">
        <v>55</v>
      </c>
      <c r="T2082">
        <v>58</v>
      </c>
      <c r="U2082">
        <v>49</v>
      </c>
      <c r="V2082">
        <v>57</v>
      </c>
      <c r="W2082">
        <v>54</v>
      </c>
      <c r="X2082">
        <v>57</v>
      </c>
      <c r="Y2082">
        <v>55</v>
      </c>
      <c r="Z2082">
        <v>58</v>
      </c>
      <c r="AA2082" t="s">
        <v>463</v>
      </c>
      <c r="AB2082" t="s">
        <v>387</v>
      </c>
      <c r="AC2082" t="s">
        <v>448</v>
      </c>
      <c r="AD2082" t="s">
        <v>449</v>
      </c>
    </row>
    <row r="2083" spans="1:30" x14ac:dyDescent="0.25">
      <c r="A2083" t="s">
        <v>1435</v>
      </c>
      <c r="B2083">
        <v>45261</v>
      </c>
      <c r="C2083">
        <v>45264</v>
      </c>
      <c r="D2083" t="s">
        <v>560</v>
      </c>
      <c r="E2083">
        <v>5536</v>
      </c>
      <c r="F2083">
        <v>247</v>
      </c>
      <c r="G2083">
        <v>16</v>
      </c>
      <c r="H2083">
        <v>200</v>
      </c>
      <c r="I2083">
        <v>0</v>
      </c>
      <c r="J2083">
        <v>86</v>
      </c>
      <c r="K2083">
        <v>35</v>
      </c>
      <c r="L2083">
        <v>21</v>
      </c>
      <c r="M2083">
        <v>34</v>
      </c>
      <c r="N2083">
        <v>59</v>
      </c>
      <c r="O2083">
        <v>36</v>
      </c>
      <c r="P2083">
        <v>200</v>
      </c>
      <c r="Q2083">
        <v>158</v>
      </c>
      <c r="R2083">
        <v>92</v>
      </c>
      <c r="S2083">
        <v>201</v>
      </c>
      <c r="T2083">
        <v>62</v>
      </c>
      <c r="U2083">
        <v>70</v>
      </c>
      <c r="V2083">
        <v>71</v>
      </c>
      <c r="W2083">
        <v>71</v>
      </c>
      <c r="X2083">
        <v>65</v>
      </c>
      <c r="Y2083">
        <v>201</v>
      </c>
      <c r="Z2083">
        <v>71</v>
      </c>
      <c r="AA2083" t="s">
        <v>561</v>
      </c>
      <c r="AB2083" t="s">
        <v>387</v>
      </c>
      <c r="AC2083" t="s">
        <v>508</v>
      </c>
      <c r="AD2083" t="s">
        <v>509</v>
      </c>
    </row>
    <row r="2084" spans="1:30" x14ac:dyDescent="0.25">
      <c r="A2084" t="s">
        <v>1435</v>
      </c>
      <c r="B2084">
        <v>45261</v>
      </c>
      <c r="C2084">
        <v>45264</v>
      </c>
      <c r="D2084" t="s">
        <v>425</v>
      </c>
      <c r="E2084">
        <v>3659</v>
      </c>
      <c r="F2084">
        <v>154</v>
      </c>
      <c r="G2084">
        <v>43</v>
      </c>
      <c r="H2084">
        <v>84</v>
      </c>
      <c r="I2084">
        <v>14</v>
      </c>
      <c r="J2084">
        <v>50</v>
      </c>
      <c r="K2084">
        <v>2</v>
      </c>
      <c r="L2084">
        <v>3</v>
      </c>
      <c r="M2084">
        <v>3</v>
      </c>
      <c r="N2084">
        <v>7</v>
      </c>
      <c r="O2084">
        <v>60</v>
      </c>
      <c r="P2084">
        <v>82</v>
      </c>
      <c r="Q2084">
        <v>58</v>
      </c>
      <c r="R2084">
        <v>51</v>
      </c>
      <c r="S2084">
        <v>84</v>
      </c>
      <c r="T2084">
        <v>11</v>
      </c>
      <c r="U2084">
        <v>13</v>
      </c>
      <c r="V2084">
        <v>18</v>
      </c>
      <c r="W2084">
        <v>18</v>
      </c>
      <c r="X2084">
        <v>18</v>
      </c>
      <c r="Y2084">
        <v>85</v>
      </c>
      <c r="Z2084">
        <v>18</v>
      </c>
      <c r="AA2084" t="s">
        <v>426</v>
      </c>
      <c r="AB2084" t="s">
        <v>387</v>
      </c>
      <c r="AC2084" t="s">
        <v>508</v>
      </c>
      <c r="AD2084" t="s">
        <v>509</v>
      </c>
    </row>
    <row r="2085" spans="1:30" x14ac:dyDescent="0.25">
      <c r="A2085" t="s">
        <v>1435</v>
      </c>
      <c r="B2085">
        <v>45261</v>
      </c>
      <c r="C2085">
        <v>45264</v>
      </c>
      <c r="D2085" t="s">
        <v>152</v>
      </c>
      <c r="E2085">
        <v>4218</v>
      </c>
      <c r="F2085">
        <v>102</v>
      </c>
      <c r="G2085">
        <v>0</v>
      </c>
      <c r="H2085">
        <v>88</v>
      </c>
      <c r="I2085">
        <v>0</v>
      </c>
      <c r="J2085">
        <v>28</v>
      </c>
      <c r="K2085">
        <v>3</v>
      </c>
      <c r="L2085">
        <v>3</v>
      </c>
      <c r="M2085">
        <v>0</v>
      </c>
      <c r="N2085">
        <v>22</v>
      </c>
      <c r="O2085">
        <v>24</v>
      </c>
      <c r="P2085">
        <v>88</v>
      </c>
      <c r="Q2085">
        <v>50</v>
      </c>
      <c r="R2085">
        <v>45</v>
      </c>
      <c r="S2085">
        <v>88</v>
      </c>
      <c r="T2085">
        <v>24</v>
      </c>
      <c r="U2085">
        <v>21</v>
      </c>
      <c r="V2085">
        <v>24</v>
      </c>
      <c r="W2085">
        <v>20</v>
      </c>
      <c r="X2085">
        <v>24</v>
      </c>
      <c r="Y2085">
        <v>88</v>
      </c>
      <c r="Z2085">
        <v>24</v>
      </c>
      <c r="AA2085" t="s">
        <v>153</v>
      </c>
      <c r="AB2085" t="s">
        <v>16</v>
      </c>
      <c r="AC2085" t="s">
        <v>127</v>
      </c>
      <c r="AD2085" t="s">
        <v>128</v>
      </c>
    </row>
    <row r="2086" spans="1:30" x14ac:dyDescent="0.25">
      <c r="A2086" t="s">
        <v>1435</v>
      </c>
      <c r="B2086">
        <v>45261</v>
      </c>
      <c r="C2086">
        <v>45264</v>
      </c>
      <c r="D2086" t="s">
        <v>395</v>
      </c>
      <c r="E2086">
        <v>4152</v>
      </c>
      <c r="F2086">
        <v>111</v>
      </c>
      <c r="G2086">
        <v>33</v>
      </c>
      <c r="H2086">
        <v>43</v>
      </c>
      <c r="I2086">
        <v>1</v>
      </c>
      <c r="J2086">
        <v>48</v>
      </c>
      <c r="K2086">
        <v>1</v>
      </c>
      <c r="L2086">
        <v>10</v>
      </c>
      <c r="M2086">
        <v>8</v>
      </c>
      <c r="N2086">
        <v>12</v>
      </c>
      <c r="O2086">
        <v>39</v>
      </c>
      <c r="P2086">
        <v>43</v>
      </c>
      <c r="Q2086">
        <v>24</v>
      </c>
      <c r="R2086">
        <v>15</v>
      </c>
      <c r="S2086">
        <v>43</v>
      </c>
      <c r="T2086">
        <v>12</v>
      </c>
      <c r="U2086">
        <v>9</v>
      </c>
      <c r="V2086">
        <v>12</v>
      </c>
      <c r="W2086">
        <v>10</v>
      </c>
      <c r="X2086">
        <v>12</v>
      </c>
      <c r="Y2086">
        <v>43</v>
      </c>
      <c r="Z2086">
        <v>12</v>
      </c>
      <c r="AA2086" t="s">
        <v>396</v>
      </c>
      <c r="AB2086" t="s">
        <v>387</v>
      </c>
      <c r="AC2086" t="s">
        <v>389</v>
      </c>
      <c r="AD2086" t="s">
        <v>390</v>
      </c>
    </row>
    <row r="2087" spans="1:30" x14ac:dyDescent="0.25">
      <c r="A2087" t="s">
        <v>1435</v>
      </c>
      <c r="B2087">
        <v>45261</v>
      </c>
      <c r="C2087">
        <v>45264</v>
      </c>
      <c r="D2087" t="s">
        <v>465</v>
      </c>
      <c r="E2087">
        <v>4070</v>
      </c>
      <c r="F2087">
        <v>199</v>
      </c>
      <c r="G2087">
        <v>91</v>
      </c>
      <c r="H2087">
        <v>106</v>
      </c>
      <c r="I2087">
        <v>2</v>
      </c>
      <c r="J2087">
        <v>59</v>
      </c>
      <c r="K2087">
        <v>0</v>
      </c>
      <c r="L2087">
        <v>1</v>
      </c>
      <c r="M2087">
        <v>35</v>
      </c>
      <c r="N2087">
        <v>48</v>
      </c>
      <c r="O2087">
        <v>88</v>
      </c>
      <c r="P2087">
        <v>105</v>
      </c>
      <c r="Q2087">
        <v>90</v>
      </c>
      <c r="R2087">
        <v>56</v>
      </c>
      <c r="S2087">
        <v>106</v>
      </c>
      <c r="T2087">
        <v>47</v>
      </c>
      <c r="U2087">
        <v>44</v>
      </c>
      <c r="V2087">
        <v>47</v>
      </c>
      <c r="W2087">
        <v>48</v>
      </c>
      <c r="X2087">
        <v>48</v>
      </c>
      <c r="Y2087">
        <v>107</v>
      </c>
      <c r="Z2087">
        <v>48</v>
      </c>
      <c r="AA2087" t="s">
        <v>1474</v>
      </c>
      <c r="AB2087" t="s">
        <v>387</v>
      </c>
      <c r="AC2087" t="s">
        <v>448</v>
      </c>
      <c r="AD2087" t="s">
        <v>449</v>
      </c>
    </row>
    <row r="2088" spans="1:30" x14ac:dyDescent="0.25">
      <c r="A2088" t="s">
        <v>1435</v>
      </c>
      <c r="B2088">
        <v>45261</v>
      </c>
      <c r="C2088">
        <v>45264</v>
      </c>
      <c r="D2088" t="s">
        <v>178</v>
      </c>
      <c r="E2088">
        <v>7517</v>
      </c>
      <c r="F2088">
        <v>328</v>
      </c>
      <c r="G2088">
        <v>24</v>
      </c>
      <c r="H2088">
        <v>199</v>
      </c>
      <c r="I2088">
        <v>1</v>
      </c>
      <c r="J2088">
        <v>112</v>
      </c>
      <c r="K2088">
        <v>4</v>
      </c>
      <c r="L2088">
        <v>0</v>
      </c>
      <c r="M2088">
        <v>5</v>
      </c>
      <c r="N2088">
        <v>21</v>
      </c>
      <c r="O2088">
        <v>88</v>
      </c>
      <c r="P2088">
        <v>223</v>
      </c>
      <c r="Q2088">
        <v>132</v>
      </c>
      <c r="R2088">
        <v>181</v>
      </c>
      <c r="S2088">
        <v>227</v>
      </c>
      <c r="T2088">
        <v>70</v>
      </c>
      <c r="U2088">
        <v>56</v>
      </c>
      <c r="V2088">
        <v>70</v>
      </c>
      <c r="W2088">
        <v>65</v>
      </c>
      <c r="X2088">
        <v>71</v>
      </c>
      <c r="Y2088">
        <v>228</v>
      </c>
      <c r="Z2088">
        <v>72</v>
      </c>
      <c r="AA2088" t="s">
        <v>179</v>
      </c>
      <c r="AB2088" t="s">
        <v>16</v>
      </c>
      <c r="AC2088" t="s">
        <v>168</v>
      </c>
      <c r="AD2088" t="s">
        <v>1473</v>
      </c>
    </row>
    <row r="2089" spans="1:30" x14ac:dyDescent="0.25">
      <c r="A2089" t="s">
        <v>1435</v>
      </c>
      <c r="B2089">
        <v>45261</v>
      </c>
      <c r="C2089">
        <v>45264</v>
      </c>
      <c r="D2089" t="s">
        <v>893</v>
      </c>
      <c r="E2089">
        <v>13843</v>
      </c>
      <c r="F2089">
        <v>632</v>
      </c>
      <c r="G2089">
        <v>10</v>
      </c>
      <c r="H2089">
        <v>371</v>
      </c>
      <c r="I2089">
        <v>4</v>
      </c>
      <c r="J2089">
        <v>139</v>
      </c>
      <c r="K2089">
        <v>3</v>
      </c>
      <c r="L2089">
        <v>0</v>
      </c>
      <c r="M2089">
        <v>1</v>
      </c>
      <c r="N2089">
        <v>36</v>
      </c>
      <c r="O2089">
        <v>315</v>
      </c>
      <c r="P2089">
        <v>421</v>
      </c>
      <c r="Q2089">
        <v>257</v>
      </c>
      <c r="R2089">
        <v>241</v>
      </c>
      <c r="S2089">
        <v>421</v>
      </c>
      <c r="T2089">
        <v>65</v>
      </c>
      <c r="U2089">
        <v>63</v>
      </c>
      <c r="V2089">
        <v>77</v>
      </c>
      <c r="W2089">
        <v>74</v>
      </c>
      <c r="X2089">
        <v>75</v>
      </c>
      <c r="Y2089">
        <v>422</v>
      </c>
      <c r="Z2089">
        <v>77</v>
      </c>
      <c r="AA2089" t="s">
        <v>894</v>
      </c>
      <c r="AB2089" t="s">
        <v>803</v>
      </c>
      <c r="AC2089" t="s">
        <v>849</v>
      </c>
      <c r="AD2089" t="s">
        <v>850</v>
      </c>
    </row>
    <row r="2090" spans="1:30" x14ac:dyDescent="0.25">
      <c r="A2090" t="s">
        <v>1435</v>
      </c>
      <c r="B2090">
        <v>45261</v>
      </c>
      <c r="C2090">
        <v>45264</v>
      </c>
      <c r="D2090" t="s">
        <v>836</v>
      </c>
      <c r="E2090">
        <v>12022</v>
      </c>
      <c r="F2090">
        <v>371</v>
      </c>
      <c r="G2090">
        <v>1</v>
      </c>
      <c r="H2090">
        <v>151</v>
      </c>
      <c r="I2090">
        <v>0</v>
      </c>
      <c r="J2090">
        <v>41</v>
      </c>
      <c r="K2090">
        <v>2</v>
      </c>
      <c r="L2090">
        <v>2</v>
      </c>
      <c r="M2090">
        <v>1</v>
      </c>
      <c r="N2090">
        <v>9</v>
      </c>
      <c r="O2090">
        <v>120</v>
      </c>
      <c r="P2090">
        <v>151</v>
      </c>
      <c r="Q2090">
        <v>102</v>
      </c>
      <c r="R2090">
        <v>73</v>
      </c>
      <c r="S2090">
        <v>153</v>
      </c>
      <c r="T2090">
        <v>11</v>
      </c>
      <c r="U2090">
        <v>10</v>
      </c>
      <c r="V2090">
        <v>11</v>
      </c>
      <c r="W2090">
        <v>11</v>
      </c>
      <c r="X2090">
        <v>10</v>
      </c>
      <c r="Y2090">
        <v>153</v>
      </c>
      <c r="Z2090">
        <v>11</v>
      </c>
      <c r="AA2090" t="s">
        <v>837</v>
      </c>
      <c r="AB2090" t="s">
        <v>803</v>
      </c>
      <c r="AC2090" t="s">
        <v>805</v>
      </c>
      <c r="AD2090" t="s">
        <v>806</v>
      </c>
    </row>
    <row r="2091" spans="1:30" x14ac:dyDescent="0.25">
      <c r="A2091" t="s">
        <v>1435</v>
      </c>
      <c r="B2091">
        <v>45261</v>
      </c>
      <c r="C2091">
        <v>45264</v>
      </c>
      <c r="D2091" t="s">
        <v>895</v>
      </c>
      <c r="E2091">
        <v>7571</v>
      </c>
      <c r="F2091">
        <v>328</v>
      </c>
      <c r="G2091">
        <v>0</v>
      </c>
      <c r="H2091">
        <v>113</v>
      </c>
      <c r="I2091">
        <v>0</v>
      </c>
      <c r="J2091">
        <v>41</v>
      </c>
      <c r="K2091">
        <v>0</v>
      </c>
      <c r="L2091">
        <v>0</v>
      </c>
      <c r="M2091">
        <v>0</v>
      </c>
      <c r="N2091">
        <v>1</v>
      </c>
      <c r="O2091">
        <v>87</v>
      </c>
      <c r="P2091">
        <v>169</v>
      </c>
      <c r="Q2091">
        <v>146</v>
      </c>
      <c r="R2091">
        <v>148</v>
      </c>
      <c r="S2091">
        <v>255</v>
      </c>
      <c r="T2091">
        <v>20</v>
      </c>
      <c r="U2091">
        <v>16</v>
      </c>
      <c r="V2091">
        <v>20</v>
      </c>
      <c r="W2091">
        <v>16</v>
      </c>
      <c r="X2091">
        <v>20</v>
      </c>
      <c r="Y2091">
        <v>265</v>
      </c>
      <c r="Z2091">
        <v>21</v>
      </c>
      <c r="AA2091" t="s">
        <v>896</v>
      </c>
      <c r="AB2091" t="s">
        <v>803</v>
      </c>
      <c r="AC2091" t="s">
        <v>897</v>
      </c>
      <c r="AD2091" t="s">
        <v>898</v>
      </c>
    </row>
    <row r="2092" spans="1:30" x14ac:dyDescent="0.25">
      <c r="A2092" t="s">
        <v>1435</v>
      </c>
      <c r="B2092">
        <v>45261</v>
      </c>
      <c r="C2092">
        <v>45264</v>
      </c>
      <c r="D2092" t="s">
        <v>60</v>
      </c>
      <c r="E2092">
        <v>5007</v>
      </c>
      <c r="F2092">
        <v>202</v>
      </c>
      <c r="G2092">
        <v>4</v>
      </c>
      <c r="H2092">
        <v>76</v>
      </c>
      <c r="I2092">
        <v>0</v>
      </c>
      <c r="J2092">
        <v>118</v>
      </c>
      <c r="K2092">
        <v>1</v>
      </c>
      <c r="L2092">
        <v>22</v>
      </c>
      <c r="M2092">
        <v>9</v>
      </c>
      <c r="N2092">
        <v>34</v>
      </c>
      <c r="O2092">
        <v>48</v>
      </c>
      <c r="P2092">
        <v>76</v>
      </c>
      <c r="Q2092">
        <v>62</v>
      </c>
      <c r="R2092">
        <v>60</v>
      </c>
      <c r="S2092">
        <v>77</v>
      </c>
      <c r="T2092">
        <v>60</v>
      </c>
      <c r="U2092">
        <v>51</v>
      </c>
      <c r="V2092">
        <v>63</v>
      </c>
      <c r="W2092">
        <v>61</v>
      </c>
      <c r="X2092">
        <v>52</v>
      </c>
      <c r="Y2092">
        <v>77</v>
      </c>
      <c r="Z2092">
        <v>64</v>
      </c>
      <c r="AA2092" t="s">
        <v>61</v>
      </c>
      <c r="AB2092" t="s">
        <v>16</v>
      </c>
      <c r="AC2092" t="s">
        <v>41</v>
      </c>
      <c r="AD2092" t="s">
        <v>42</v>
      </c>
    </row>
    <row r="2093" spans="1:30" x14ac:dyDescent="0.25">
      <c r="A2093" t="s">
        <v>1435</v>
      </c>
      <c r="B2093">
        <v>45261</v>
      </c>
      <c r="C2093">
        <v>45264</v>
      </c>
      <c r="D2093" t="s">
        <v>62</v>
      </c>
      <c r="E2093">
        <v>5765</v>
      </c>
      <c r="F2093">
        <v>166</v>
      </c>
      <c r="G2093">
        <v>1</v>
      </c>
      <c r="H2093">
        <v>50</v>
      </c>
      <c r="I2093">
        <v>1</v>
      </c>
      <c r="J2093">
        <v>68</v>
      </c>
      <c r="K2093">
        <v>2</v>
      </c>
      <c r="L2093">
        <v>0</v>
      </c>
      <c r="M2093">
        <v>0</v>
      </c>
      <c r="N2093">
        <v>17</v>
      </c>
      <c r="O2093">
        <v>20</v>
      </c>
      <c r="P2093">
        <v>50</v>
      </c>
      <c r="Q2093">
        <v>30</v>
      </c>
      <c r="R2093">
        <v>19</v>
      </c>
      <c r="S2093">
        <v>51</v>
      </c>
      <c r="T2093">
        <v>17</v>
      </c>
      <c r="U2093">
        <v>15</v>
      </c>
      <c r="V2093">
        <v>18</v>
      </c>
      <c r="W2093">
        <v>17</v>
      </c>
      <c r="X2093">
        <v>13</v>
      </c>
      <c r="Y2093">
        <v>51</v>
      </c>
      <c r="Z2093">
        <v>18</v>
      </c>
      <c r="AA2093" t="s">
        <v>63</v>
      </c>
      <c r="AB2093" t="s">
        <v>16</v>
      </c>
      <c r="AC2093" t="s">
        <v>41</v>
      </c>
      <c r="AD2093" t="s">
        <v>42</v>
      </c>
    </row>
    <row r="2094" spans="1:30" x14ac:dyDescent="0.25">
      <c r="A2094" t="s">
        <v>1435</v>
      </c>
      <c r="B2094">
        <v>45261</v>
      </c>
      <c r="C2094">
        <v>45264</v>
      </c>
      <c r="D2094" t="s">
        <v>447</v>
      </c>
      <c r="E2094">
        <v>4449</v>
      </c>
      <c r="F2094">
        <v>127</v>
      </c>
      <c r="G2094">
        <v>31</v>
      </c>
      <c r="H2094">
        <v>60</v>
      </c>
      <c r="I2094">
        <v>0</v>
      </c>
      <c r="J2094">
        <v>15</v>
      </c>
      <c r="K2094">
        <v>2</v>
      </c>
      <c r="L2094">
        <v>0</v>
      </c>
      <c r="M2094">
        <v>3</v>
      </c>
      <c r="N2094">
        <v>3</v>
      </c>
      <c r="O2094">
        <v>53</v>
      </c>
      <c r="P2094">
        <v>62</v>
      </c>
      <c r="Q2094">
        <v>29</v>
      </c>
      <c r="R2094">
        <v>30</v>
      </c>
      <c r="S2094">
        <v>62</v>
      </c>
      <c r="T2094">
        <v>4</v>
      </c>
      <c r="U2094">
        <v>5</v>
      </c>
      <c r="V2094">
        <v>5</v>
      </c>
      <c r="W2094">
        <v>5</v>
      </c>
      <c r="X2094">
        <v>5</v>
      </c>
      <c r="Y2094">
        <v>62</v>
      </c>
      <c r="Z2094">
        <v>5</v>
      </c>
      <c r="AA2094" t="s">
        <v>1529</v>
      </c>
      <c r="AB2094" t="s">
        <v>387</v>
      </c>
      <c r="AC2094" t="s">
        <v>448</v>
      </c>
      <c r="AD2094" t="s">
        <v>449</v>
      </c>
    </row>
    <row r="2095" spans="1:30" x14ac:dyDescent="0.25">
      <c r="A2095" t="s">
        <v>1435</v>
      </c>
      <c r="B2095">
        <v>45261</v>
      </c>
      <c r="C2095">
        <v>45264</v>
      </c>
      <c r="D2095" t="s">
        <v>953</v>
      </c>
      <c r="E2095">
        <v>4686</v>
      </c>
      <c r="F2095">
        <v>241</v>
      </c>
      <c r="G2095">
        <v>1</v>
      </c>
      <c r="H2095">
        <v>169</v>
      </c>
      <c r="I2095">
        <v>1</v>
      </c>
      <c r="J2095">
        <v>48</v>
      </c>
      <c r="K2095">
        <v>1</v>
      </c>
      <c r="L2095">
        <v>1</v>
      </c>
      <c r="M2095">
        <v>0</v>
      </c>
      <c r="N2095">
        <v>21</v>
      </c>
      <c r="O2095">
        <v>31</v>
      </c>
      <c r="P2095">
        <v>169</v>
      </c>
      <c r="Q2095">
        <v>131</v>
      </c>
      <c r="R2095">
        <v>80</v>
      </c>
      <c r="S2095">
        <v>168</v>
      </c>
      <c r="T2095">
        <v>33</v>
      </c>
      <c r="U2095">
        <v>33</v>
      </c>
      <c r="V2095">
        <v>34</v>
      </c>
      <c r="W2095">
        <v>34</v>
      </c>
      <c r="X2095">
        <v>34</v>
      </c>
      <c r="Y2095">
        <v>169</v>
      </c>
      <c r="Z2095">
        <v>35</v>
      </c>
      <c r="AA2095" t="s">
        <v>954</v>
      </c>
      <c r="AB2095" t="s">
        <v>803</v>
      </c>
      <c r="AC2095" t="s">
        <v>942</v>
      </c>
      <c r="AD2095" t="s">
        <v>943</v>
      </c>
    </row>
    <row r="2096" spans="1:30" x14ac:dyDescent="0.25">
      <c r="A2096" t="s">
        <v>1435</v>
      </c>
      <c r="B2096">
        <v>45261</v>
      </c>
      <c r="C2096">
        <v>45264</v>
      </c>
      <c r="D2096" t="s">
        <v>919</v>
      </c>
      <c r="E2096">
        <v>8244</v>
      </c>
      <c r="F2096">
        <v>376</v>
      </c>
      <c r="G2096">
        <v>0</v>
      </c>
      <c r="H2096">
        <v>281</v>
      </c>
      <c r="I2096">
        <v>0</v>
      </c>
      <c r="J2096">
        <v>54</v>
      </c>
      <c r="K2096">
        <v>2</v>
      </c>
      <c r="L2096">
        <v>4</v>
      </c>
      <c r="M2096">
        <v>0</v>
      </c>
      <c r="N2096">
        <v>34</v>
      </c>
      <c r="O2096">
        <v>212</v>
      </c>
      <c r="P2096">
        <v>282</v>
      </c>
      <c r="Q2096">
        <v>195</v>
      </c>
      <c r="R2096">
        <v>145</v>
      </c>
      <c r="S2096">
        <v>291</v>
      </c>
      <c r="T2096">
        <v>37</v>
      </c>
      <c r="U2096">
        <v>33</v>
      </c>
      <c r="V2096">
        <v>38</v>
      </c>
      <c r="W2096">
        <v>35</v>
      </c>
      <c r="X2096">
        <v>38</v>
      </c>
      <c r="Y2096">
        <v>292</v>
      </c>
      <c r="Z2096">
        <v>38</v>
      </c>
      <c r="AA2096" t="s">
        <v>920</v>
      </c>
      <c r="AB2096" t="s">
        <v>803</v>
      </c>
      <c r="AC2096" t="s">
        <v>897</v>
      </c>
      <c r="AD2096" t="s">
        <v>898</v>
      </c>
    </row>
    <row r="2097" spans="1:30" x14ac:dyDescent="0.25">
      <c r="A2097" t="s">
        <v>1435</v>
      </c>
      <c r="B2097">
        <v>45261</v>
      </c>
      <c r="C2097">
        <v>45264</v>
      </c>
      <c r="D2097" t="s">
        <v>473</v>
      </c>
      <c r="E2097">
        <v>4747</v>
      </c>
      <c r="F2097">
        <v>202</v>
      </c>
      <c r="G2097">
        <v>7</v>
      </c>
      <c r="H2097">
        <v>132</v>
      </c>
      <c r="I2097">
        <v>0</v>
      </c>
      <c r="J2097">
        <v>60</v>
      </c>
      <c r="K2097">
        <v>1</v>
      </c>
      <c r="L2097">
        <v>1</v>
      </c>
      <c r="M2097">
        <v>0</v>
      </c>
      <c r="N2097">
        <v>8</v>
      </c>
      <c r="O2097">
        <v>113</v>
      </c>
      <c r="P2097">
        <v>134</v>
      </c>
      <c r="Q2097">
        <v>83</v>
      </c>
      <c r="R2097">
        <v>60</v>
      </c>
      <c r="S2097">
        <v>134</v>
      </c>
      <c r="T2097">
        <v>36</v>
      </c>
      <c r="U2097">
        <v>33</v>
      </c>
      <c r="V2097">
        <v>42</v>
      </c>
      <c r="W2097">
        <v>35</v>
      </c>
      <c r="X2097">
        <v>40</v>
      </c>
      <c r="Y2097">
        <v>136</v>
      </c>
      <c r="Z2097">
        <v>42</v>
      </c>
      <c r="AA2097" t="s">
        <v>474</v>
      </c>
      <c r="AB2097" t="s">
        <v>387</v>
      </c>
      <c r="AC2097" t="s">
        <v>448</v>
      </c>
      <c r="AD2097" t="s">
        <v>449</v>
      </c>
    </row>
    <row r="2098" spans="1:30" x14ac:dyDescent="0.25">
      <c r="A2098" t="s">
        <v>1435</v>
      </c>
      <c r="B2098">
        <v>45261</v>
      </c>
      <c r="C2098">
        <v>45264</v>
      </c>
      <c r="D2098" t="s">
        <v>816</v>
      </c>
      <c r="E2098">
        <v>4942</v>
      </c>
      <c r="F2098">
        <v>215</v>
      </c>
      <c r="G2098">
        <v>0</v>
      </c>
      <c r="H2098">
        <v>68</v>
      </c>
      <c r="I2098">
        <v>0</v>
      </c>
      <c r="J2098">
        <v>24</v>
      </c>
      <c r="K2098">
        <v>2</v>
      </c>
      <c r="L2098">
        <v>0</v>
      </c>
      <c r="M2098">
        <v>0</v>
      </c>
      <c r="N2098">
        <v>1</v>
      </c>
      <c r="O2098">
        <v>71</v>
      </c>
      <c r="P2098">
        <v>83</v>
      </c>
      <c r="Q2098">
        <v>85</v>
      </c>
      <c r="R2098">
        <v>84</v>
      </c>
      <c r="S2098">
        <v>179</v>
      </c>
      <c r="T2098">
        <v>4</v>
      </c>
      <c r="U2098">
        <v>5</v>
      </c>
      <c r="V2098">
        <v>8</v>
      </c>
      <c r="W2098">
        <v>7</v>
      </c>
      <c r="X2098">
        <v>7</v>
      </c>
      <c r="Y2098">
        <v>191</v>
      </c>
      <c r="Z2098">
        <v>8</v>
      </c>
      <c r="AA2098" t="s">
        <v>817</v>
      </c>
      <c r="AB2098" t="s">
        <v>803</v>
      </c>
      <c r="AC2098" t="s">
        <v>805</v>
      </c>
      <c r="AD2098" t="s">
        <v>806</v>
      </c>
    </row>
    <row r="2099" spans="1:30" x14ac:dyDescent="0.25">
      <c r="A2099" t="s">
        <v>1435</v>
      </c>
      <c r="B2099">
        <v>45261</v>
      </c>
      <c r="C2099">
        <v>45264</v>
      </c>
      <c r="D2099" t="s">
        <v>842</v>
      </c>
      <c r="E2099">
        <v>3762</v>
      </c>
      <c r="F2099">
        <v>190</v>
      </c>
      <c r="G2099">
        <v>1</v>
      </c>
      <c r="H2099">
        <v>11</v>
      </c>
      <c r="I2099">
        <v>0</v>
      </c>
      <c r="J2099">
        <v>17</v>
      </c>
      <c r="K2099">
        <v>0</v>
      </c>
      <c r="L2099">
        <v>0</v>
      </c>
      <c r="M2099">
        <v>0</v>
      </c>
      <c r="N2099">
        <v>0</v>
      </c>
      <c r="O2099">
        <v>7</v>
      </c>
      <c r="P2099">
        <v>10</v>
      </c>
      <c r="Q2099">
        <v>9</v>
      </c>
      <c r="R2099">
        <v>5</v>
      </c>
      <c r="S2099">
        <v>12</v>
      </c>
      <c r="T2099">
        <v>1</v>
      </c>
      <c r="U2099">
        <v>1</v>
      </c>
      <c r="V2099">
        <v>1</v>
      </c>
      <c r="W2099">
        <v>1</v>
      </c>
      <c r="X2099">
        <v>1</v>
      </c>
      <c r="Y2099">
        <v>12</v>
      </c>
      <c r="Z2099">
        <v>1</v>
      </c>
      <c r="AA2099" t="s">
        <v>843</v>
      </c>
      <c r="AB2099" t="s">
        <v>803</v>
      </c>
      <c r="AC2099" t="s">
        <v>805</v>
      </c>
      <c r="AD2099" t="s">
        <v>806</v>
      </c>
    </row>
    <row r="2100" spans="1:30" x14ac:dyDescent="0.25">
      <c r="A2100" t="s">
        <v>1435</v>
      </c>
      <c r="B2100">
        <v>45261</v>
      </c>
      <c r="C2100">
        <v>45264</v>
      </c>
      <c r="D2100" t="s">
        <v>871</v>
      </c>
      <c r="E2100">
        <v>6692</v>
      </c>
      <c r="F2100">
        <v>245</v>
      </c>
      <c r="G2100">
        <v>25</v>
      </c>
      <c r="H2100">
        <v>159</v>
      </c>
      <c r="I2100">
        <v>7</v>
      </c>
      <c r="J2100">
        <v>63</v>
      </c>
      <c r="K2100">
        <v>10</v>
      </c>
      <c r="L2100">
        <v>31</v>
      </c>
      <c r="M2100">
        <v>31</v>
      </c>
      <c r="N2100">
        <v>59</v>
      </c>
      <c r="O2100">
        <v>137</v>
      </c>
      <c r="P2100">
        <v>162</v>
      </c>
      <c r="Q2100">
        <v>103</v>
      </c>
      <c r="R2100">
        <v>106</v>
      </c>
      <c r="S2100">
        <v>162</v>
      </c>
      <c r="T2100">
        <v>59</v>
      </c>
      <c r="U2100">
        <v>50</v>
      </c>
      <c r="V2100">
        <v>59</v>
      </c>
      <c r="W2100">
        <v>58</v>
      </c>
      <c r="X2100">
        <v>58</v>
      </c>
      <c r="Y2100">
        <v>162</v>
      </c>
      <c r="Z2100">
        <v>59</v>
      </c>
      <c r="AA2100" t="s">
        <v>872</v>
      </c>
      <c r="AB2100" t="s">
        <v>803</v>
      </c>
      <c r="AC2100" t="s">
        <v>849</v>
      </c>
      <c r="AD2100" t="s">
        <v>850</v>
      </c>
    </row>
    <row r="2101" spans="1:30" x14ac:dyDescent="0.25">
      <c r="A2101" t="s">
        <v>1435</v>
      </c>
      <c r="B2101">
        <v>45261</v>
      </c>
      <c r="C2101">
        <v>45264</v>
      </c>
      <c r="D2101" t="s">
        <v>821</v>
      </c>
      <c r="E2101">
        <v>6745</v>
      </c>
      <c r="F2101">
        <v>352</v>
      </c>
      <c r="G2101">
        <v>19</v>
      </c>
      <c r="H2101">
        <v>248</v>
      </c>
      <c r="I2101">
        <v>93</v>
      </c>
      <c r="J2101">
        <v>24</v>
      </c>
      <c r="K2101">
        <v>3</v>
      </c>
      <c r="L2101">
        <v>0</v>
      </c>
      <c r="M2101">
        <v>1</v>
      </c>
      <c r="N2101">
        <v>2</v>
      </c>
      <c r="O2101">
        <v>125</v>
      </c>
      <c r="P2101">
        <v>252</v>
      </c>
      <c r="Q2101">
        <v>171</v>
      </c>
      <c r="R2101">
        <v>138</v>
      </c>
      <c r="S2101">
        <v>253</v>
      </c>
      <c r="T2101">
        <v>13</v>
      </c>
      <c r="U2101">
        <v>12</v>
      </c>
      <c r="V2101">
        <v>14</v>
      </c>
      <c r="W2101">
        <v>12</v>
      </c>
      <c r="X2101">
        <v>13</v>
      </c>
      <c r="Y2101">
        <v>253</v>
      </c>
      <c r="Z2101">
        <v>14</v>
      </c>
      <c r="AA2101" t="s">
        <v>822</v>
      </c>
      <c r="AB2101" t="s">
        <v>803</v>
      </c>
      <c r="AC2101" t="s">
        <v>805</v>
      </c>
      <c r="AD2101" t="s">
        <v>806</v>
      </c>
    </row>
    <row r="2102" spans="1:30" x14ac:dyDescent="0.25">
      <c r="A2102" t="s">
        <v>1435</v>
      </c>
      <c r="B2102">
        <v>45261</v>
      </c>
      <c r="C2102">
        <v>45264</v>
      </c>
      <c r="D2102" t="s">
        <v>34</v>
      </c>
      <c r="E2102">
        <v>21401</v>
      </c>
      <c r="F2102">
        <v>451</v>
      </c>
      <c r="G2102">
        <v>8</v>
      </c>
      <c r="H2102">
        <v>262</v>
      </c>
      <c r="I2102">
        <v>0</v>
      </c>
      <c r="J2102">
        <v>102</v>
      </c>
      <c r="K2102">
        <v>12</v>
      </c>
      <c r="L2102">
        <v>4</v>
      </c>
      <c r="M2102">
        <v>1</v>
      </c>
      <c r="N2102">
        <v>22</v>
      </c>
      <c r="O2102">
        <v>209</v>
      </c>
      <c r="P2102">
        <v>275</v>
      </c>
      <c r="Q2102">
        <v>178</v>
      </c>
      <c r="R2102">
        <v>117</v>
      </c>
      <c r="S2102">
        <v>277</v>
      </c>
      <c r="T2102">
        <v>43</v>
      </c>
      <c r="U2102">
        <v>45</v>
      </c>
      <c r="V2102">
        <v>51</v>
      </c>
      <c r="W2102">
        <v>45</v>
      </c>
      <c r="X2102">
        <v>51</v>
      </c>
      <c r="Y2102">
        <v>278</v>
      </c>
      <c r="Z2102">
        <v>54</v>
      </c>
      <c r="AA2102" t="s">
        <v>35</v>
      </c>
      <c r="AB2102" t="s">
        <v>16</v>
      </c>
      <c r="AC2102" t="s">
        <v>18</v>
      </c>
      <c r="AD2102" t="s">
        <v>19</v>
      </c>
    </row>
    <row r="2103" spans="1:30" x14ac:dyDescent="0.25">
      <c r="A2103" t="s">
        <v>1435</v>
      </c>
      <c r="B2103">
        <v>45261</v>
      </c>
      <c r="C2103">
        <v>45264</v>
      </c>
      <c r="D2103" t="s">
        <v>486</v>
      </c>
      <c r="E2103">
        <v>8826</v>
      </c>
      <c r="F2103">
        <v>318</v>
      </c>
      <c r="G2103">
        <v>0</v>
      </c>
      <c r="H2103">
        <v>141</v>
      </c>
      <c r="I2103">
        <v>54</v>
      </c>
      <c r="J2103">
        <v>67</v>
      </c>
      <c r="K2103">
        <v>3</v>
      </c>
      <c r="L2103">
        <v>8</v>
      </c>
      <c r="M2103">
        <v>7</v>
      </c>
      <c r="N2103">
        <v>14</v>
      </c>
      <c r="O2103">
        <v>55</v>
      </c>
      <c r="P2103">
        <v>141</v>
      </c>
      <c r="Q2103">
        <v>63</v>
      </c>
      <c r="R2103">
        <v>44</v>
      </c>
      <c r="S2103">
        <v>142</v>
      </c>
      <c r="T2103">
        <v>30</v>
      </c>
      <c r="U2103">
        <v>21</v>
      </c>
      <c r="V2103">
        <v>34</v>
      </c>
      <c r="W2103">
        <v>32</v>
      </c>
      <c r="X2103">
        <v>33</v>
      </c>
      <c r="Y2103">
        <v>143</v>
      </c>
      <c r="Z2103">
        <v>34</v>
      </c>
      <c r="AA2103" t="s">
        <v>1454</v>
      </c>
      <c r="AB2103" t="s">
        <v>387</v>
      </c>
      <c r="AC2103" t="s">
        <v>448</v>
      </c>
      <c r="AD2103" t="s">
        <v>449</v>
      </c>
    </row>
    <row r="2104" spans="1:30" x14ac:dyDescent="0.25">
      <c r="A2104" t="s">
        <v>1435</v>
      </c>
      <c r="B2104">
        <v>45261</v>
      </c>
      <c r="C2104">
        <v>45264</v>
      </c>
      <c r="D2104" t="s">
        <v>1008</v>
      </c>
      <c r="E2104">
        <v>32360</v>
      </c>
      <c r="F2104">
        <v>671</v>
      </c>
      <c r="G2104">
        <v>0</v>
      </c>
      <c r="H2104">
        <v>401</v>
      </c>
      <c r="I2104">
        <v>2</v>
      </c>
      <c r="J2104">
        <v>99</v>
      </c>
      <c r="K2104">
        <v>7</v>
      </c>
      <c r="L2104">
        <v>63</v>
      </c>
      <c r="M2104">
        <v>0</v>
      </c>
      <c r="N2104">
        <v>61</v>
      </c>
      <c r="O2104">
        <v>318</v>
      </c>
      <c r="P2104">
        <v>421</v>
      </c>
      <c r="Q2104">
        <v>257</v>
      </c>
      <c r="R2104">
        <v>119</v>
      </c>
      <c r="S2104">
        <v>420</v>
      </c>
      <c r="T2104">
        <v>78</v>
      </c>
      <c r="U2104">
        <v>51</v>
      </c>
      <c r="V2104">
        <v>79</v>
      </c>
      <c r="W2104">
        <v>59</v>
      </c>
      <c r="X2104">
        <v>74</v>
      </c>
      <c r="Y2104">
        <v>423</v>
      </c>
      <c r="Z2104">
        <v>79</v>
      </c>
      <c r="AA2104" t="s">
        <v>1009</v>
      </c>
      <c r="AB2104" t="s">
        <v>803</v>
      </c>
      <c r="AC2104" t="s">
        <v>998</v>
      </c>
      <c r="AD2104" t="s">
        <v>999</v>
      </c>
    </row>
    <row r="2105" spans="1:30" x14ac:dyDescent="0.25">
      <c r="A2105" t="s">
        <v>1435</v>
      </c>
      <c r="B2105">
        <v>45261</v>
      </c>
      <c r="C2105">
        <v>45264</v>
      </c>
      <c r="D2105" t="s">
        <v>83</v>
      </c>
      <c r="E2105">
        <v>2419</v>
      </c>
      <c r="F2105">
        <v>48</v>
      </c>
      <c r="G2105">
        <v>0</v>
      </c>
      <c r="H2105">
        <v>42</v>
      </c>
      <c r="I2105">
        <v>0</v>
      </c>
      <c r="J2105">
        <v>7</v>
      </c>
      <c r="K2105">
        <v>0</v>
      </c>
      <c r="L2105">
        <v>0</v>
      </c>
      <c r="M2105">
        <v>0</v>
      </c>
      <c r="N2105">
        <v>4</v>
      </c>
      <c r="O2105">
        <v>1</v>
      </c>
      <c r="P2105">
        <v>42</v>
      </c>
      <c r="Q2105">
        <v>23</v>
      </c>
      <c r="R2105">
        <v>16</v>
      </c>
      <c r="S2105">
        <v>42</v>
      </c>
      <c r="T2105">
        <v>6</v>
      </c>
      <c r="U2105">
        <v>5</v>
      </c>
      <c r="V2105">
        <v>7</v>
      </c>
      <c r="W2105">
        <v>6</v>
      </c>
      <c r="X2105">
        <v>6</v>
      </c>
      <c r="Y2105">
        <v>42</v>
      </c>
      <c r="Z2105">
        <v>7</v>
      </c>
      <c r="AA2105" t="s">
        <v>84</v>
      </c>
      <c r="AB2105" t="s">
        <v>16</v>
      </c>
      <c r="AC2105" t="s">
        <v>69</v>
      </c>
      <c r="AD2105" t="s">
        <v>1583</v>
      </c>
    </row>
    <row r="2106" spans="1:30" x14ac:dyDescent="0.25">
      <c r="A2106" t="s">
        <v>1435</v>
      </c>
      <c r="B2106">
        <v>45261</v>
      </c>
      <c r="C2106">
        <v>45264</v>
      </c>
      <c r="D2106" t="s">
        <v>29</v>
      </c>
      <c r="E2106">
        <v>8347</v>
      </c>
      <c r="F2106">
        <v>281</v>
      </c>
      <c r="G2106">
        <v>15</v>
      </c>
      <c r="H2106">
        <v>144</v>
      </c>
      <c r="I2106">
        <v>0</v>
      </c>
      <c r="J2106">
        <v>82</v>
      </c>
      <c r="K2106">
        <v>6</v>
      </c>
      <c r="L2106">
        <v>9</v>
      </c>
      <c r="M2106">
        <v>6</v>
      </c>
      <c r="N2106">
        <v>29</v>
      </c>
      <c r="O2106">
        <v>68</v>
      </c>
      <c r="P2106">
        <v>147</v>
      </c>
      <c r="Q2106">
        <v>94</v>
      </c>
      <c r="R2106">
        <v>50</v>
      </c>
      <c r="S2106">
        <v>149</v>
      </c>
      <c r="T2106">
        <v>54</v>
      </c>
      <c r="U2106">
        <v>51</v>
      </c>
      <c r="V2106">
        <v>64</v>
      </c>
      <c r="W2106">
        <v>48</v>
      </c>
      <c r="X2106">
        <v>64</v>
      </c>
      <c r="Y2106">
        <v>150</v>
      </c>
      <c r="Z2106">
        <v>64</v>
      </c>
      <c r="AA2106" t="s">
        <v>30</v>
      </c>
      <c r="AB2106" t="s">
        <v>16</v>
      </c>
      <c r="AC2106" t="s">
        <v>18</v>
      </c>
      <c r="AD2106" t="s">
        <v>19</v>
      </c>
    </row>
    <row r="2107" spans="1:30" x14ac:dyDescent="0.25">
      <c r="A2107" t="s">
        <v>1435</v>
      </c>
      <c r="B2107">
        <v>45261</v>
      </c>
      <c r="C2107">
        <v>45264</v>
      </c>
      <c r="D2107" t="s">
        <v>162</v>
      </c>
      <c r="E2107">
        <v>6682</v>
      </c>
      <c r="F2107">
        <v>237</v>
      </c>
      <c r="G2107">
        <v>26</v>
      </c>
      <c r="H2107">
        <v>131</v>
      </c>
      <c r="I2107">
        <v>0</v>
      </c>
      <c r="J2107">
        <v>79</v>
      </c>
      <c r="K2107">
        <v>5</v>
      </c>
      <c r="L2107">
        <v>1</v>
      </c>
      <c r="M2107">
        <v>4</v>
      </c>
      <c r="N2107">
        <v>58</v>
      </c>
      <c r="O2107">
        <v>77</v>
      </c>
      <c r="P2107">
        <v>134</v>
      </c>
      <c r="Q2107">
        <v>70</v>
      </c>
      <c r="R2107">
        <v>73</v>
      </c>
      <c r="S2107">
        <v>133</v>
      </c>
      <c r="T2107">
        <v>56</v>
      </c>
      <c r="U2107">
        <v>42</v>
      </c>
      <c r="V2107">
        <v>62</v>
      </c>
      <c r="W2107">
        <v>59</v>
      </c>
      <c r="X2107">
        <v>60</v>
      </c>
      <c r="Y2107">
        <v>134</v>
      </c>
      <c r="Z2107">
        <v>62</v>
      </c>
      <c r="AA2107" t="s">
        <v>1584</v>
      </c>
      <c r="AB2107" t="s">
        <v>16</v>
      </c>
      <c r="AC2107" t="s">
        <v>127</v>
      </c>
      <c r="AD2107" t="s">
        <v>128</v>
      </c>
    </row>
    <row r="2108" spans="1:30" x14ac:dyDescent="0.25">
      <c r="A2108" t="s">
        <v>1435</v>
      </c>
      <c r="B2108">
        <v>45261</v>
      </c>
      <c r="C2108">
        <v>45264</v>
      </c>
      <c r="D2108" t="s">
        <v>831</v>
      </c>
      <c r="E2108">
        <v>5836</v>
      </c>
      <c r="F2108">
        <v>271</v>
      </c>
      <c r="G2108">
        <v>140</v>
      </c>
      <c r="H2108">
        <v>173</v>
      </c>
      <c r="I2108">
        <v>0</v>
      </c>
      <c r="J2108">
        <v>34</v>
      </c>
      <c r="K2108">
        <v>10</v>
      </c>
      <c r="L2108">
        <v>5</v>
      </c>
      <c r="M2108">
        <v>18</v>
      </c>
      <c r="N2108">
        <v>16</v>
      </c>
      <c r="O2108">
        <v>143</v>
      </c>
      <c r="P2108">
        <v>176</v>
      </c>
      <c r="Q2108">
        <v>120</v>
      </c>
      <c r="R2108">
        <v>98</v>
      </c>
      <c r="S2108">
        <v>178</v>
      </c>
      <c r="T2108">
        <v>20</v>
      </c>
      <c r="U2108">
        <v>19</v>
      </c>
      <c r="V2108">
        <v>20</v>
      </c>
      <c r="W2108">
        <v>20</v>
      </c>
      <c r="X2108">
        <v>19</v>
      </c>
      <c r="Y2108">
        <v>178</v>
      </c>
      <c r="Z2108">
        <v>20</v>
      </c>
      <c r="AA2108" t="s">
        <v>832</v>
      </c>
      <c r="AB2108" t="s">
        <v>803</v>
      </c>
      <c r="AC2108" t="s">
        <v>805</v>
      </c>
      <c r="AD2108" t="s">
        <v>806</v>
      </c>
    </row>
    <row r="2109" spans="1:30" x14ac:dyDescent="0.25">
      <c r="A2109" t="s">
        <v>1435</v>
      </c>
      <c r="B2109">
        <v>45261</v>
      </c>
      <c r="C2109">
        <v>45264</v>
      </c>
      <c r="D2109" t="s">
        <v>908</v>
      </c>
      <c r="E2109">
        <v>7416</v>
      </c>
      <c r="F2109">
        <v>210</v>
      </c>
      <c r="G2109">
        <v>3</v>
      </c>
      <c r="H2109">
        <v>107</v>
      </c>
      <c r="I2109">
        <v>0</v>
      </c>
      <c r="J2109">
        <v>41</v>
      </c>
      <c r="K2109">
        <v>3</v>
      </c>
      <c r="L2109">
        <v>1</v>
      </c>
      <c r="M2109">
        <v>0</v>
      </c>
      <c r="N2109">
        <v>9</v>
      </c>
      <c r="O2109">
        <v>56</v>
      </c>
      <c r="P2109">
        <v>108</v>
      </c>
      <c r="Q2109">
        <v>70</v>
      </c>
      <c r="R2109">
        <v>71</v>
      </c>
      <c r="S2109">
        <v>108</v>
      </c>
      <c r="T2109">
        <v>8</v>
      </c>
      <c r="U2109">
        <v>11</v>
      </c>
      <c r="V2109">
        <v>12</v>
      </c>
      <c r="W2109">
        <v>10</v>
      </c>
      <c r="X2109">
        <v>11</v>
      </c>
      <c r="Y2109">
        <v>109</v>
      </c>
      <c r="Z2109">
        <v>12</v>
      </c>
      <c r="AA2109" t="s">
        <v>909</v>
      </c>
      <c r="AB2109" t="s">
        <v>803</v>
      </c>
      <c r="AC2109" t="s">
        <v>897</v>
      </c>
      <c r="AD2109" t="s">
        <v>898</v>
      </c>
    </row>
    <row r="2110" spans="1:30" x14ac:dyDescent="0.25">
      <c r="A2110" t="s">
        <v>1435</v>
      </c>
      <c r="B2110">
        <v>45261</v>
      </c>
      <c r="C2110">
        <v>45264</v>
      </c>
      <c r="D2110" t="s">
        <v>859</v>
      </c>
      <c r="E2110">
        <v>3305</v>
      </c>
      <c r="F2110">
        <v>157</v>
      </c>
      <c r="G2110">
        <v>3</v>
      </c>
      <c r="H2110">
        <v>31</v>
      </c>
      <c r="I2110">
        <v>0</v>
      </c>
      <c r="J2110">
        <v>22</v>
      </c>
      <c r="K2110">
        <v>0</v>
      </c>
      <c r="L2110">
        <v>0</v>
      </c>
      <c r="M2110">
        <v>0</v>
      </c>
      <c r="N2110">
        <v>1</v>
      </c>
      <c r="O2110">
        <v>19</v>
      </c>
      <c r="P2110">
        <v>33</v>
      </c>
      <c r="Q2110">
        <v>31</v>
      </c>
      <c r="R2110">
        <v>17</v>
      </c>
      <c r="S2110">
        <v>37</v>
      </c>
      <c r="T2110">
        <v>2</v>
      </c>
      <c r="U2110">
        <v>3</v>
      </c>
      <c r="V2110">
        <v>3</v>
      </c>
      <c r="W2110">
        <v>3</v>
      </c>
      <c r="X2110">
        <v>3</v>
      </c>
      <c r="Y2110">
        <v>37</v>
      </c>
      <c r="Z2110">
        <v>3</v>
      </c>
      <c r="AA2110" t="s">
        <v>860</v>
      </c>
      <c r="AB2110" t="s">
        <v>803</v>
      </c>
      <c r="AC2110" t="s">
        <v>849</v>
      </c>
      <c r="AD2110" t="s">
        <v>850</v>
      </c>
    </row>
    <row r="2111" spans="1:30" x14ac:dyDescent="0.25">
      <c r="A2111" t="s">
        <v>1435</v>
      </c>
      <c r="B2111">
        <v>45261</v>
      </c>
      <c r="C2111">
        <v>45264</v>
      </c>
      <c r="D2111" t="s">
        <v>865</v>
      </c>
      <c r="E2111">
        <v>3201</v>
      </c>
      <c r="F2111">
        <v>130</v>
      </c>
      <c r="G2111">
        <v>0</v>
      </c>
      <c r="H2111">
        <v>47</v>
      </c>
      <c r="I2111">
        <v>1</v>
      </c>
      <c r="J2111">
        <v>16</v>
      </c>
      <c r="K2111">
        <v>1</v>
      </c>
      <c r="L2111">
        <v>0</v>
      </c>
      <c r="M2111">
        <v>0</v>
      </c>
      <c r="N2111">
        <v>4</v>
      </c>
      <c r="O2111">
        <v>28</v>
      </c>
      <c r="P2111">
        <v>51</v>
      </c>
      <c r="Q2111">
        <v>45</v>
      </c>
      <c r="R2111">
        <v>20</v>
      </c>
      <c r="S2111">
        <v>52</v>
      </c>
      <c r="T2111">
        <v>4</v>
      </c>
      <c r="U2111">
        <v>4</v>
      </c>
      <c r="V2111">
        <v>4</v>
      </c>
      <c r="W2111">
        <v>4</v>
      </c>
      <c r="X2111">
        <v>4</v>
      </c>
      <c r="Y2111">
        <v>52</v>
      </c>
      <c r="Z2111">
        <v>4</v>
      </c>
      <c r="AA2111" t="s">
        <v>866</v>
      </c>
      <c r="AB2111" t="s">
        <v>803</v>
      </c>
      <c r="AC2111" t="s">
        <v>849</v>
      </c>
      <c r="AD2111" t="s">
        <v>850</v>
      </c>
    </row>
    <row r="2112" spans="1:30" x14ac:dyDescent="0.25">
      <c r="A2112" t="s">
        <v>1435</v>
      </c>
      <c r="B2112">
        <v>45261</v>
      </c>
      <c r="C2112">
        <v>45264</v>
      </c>
      <c r="D2112" t="s">
        <v>847</v>
      </c>
      <c r="E2112">
        <v>6626</v>
      </c>
      <c r="F2112">
        <v>254</v>
      </c>
      <c r="G2112">
        <v>41</v>
      </c>
      <c r="H2112">
        <v>122</v>
      </c>
      <c r="I2112">
        <v>0</v>
      </c>
      <c r="J2112">
        <v>35</v>
      </c>
      <c r="K2112">
        <v>0</v>
      </c>
      <c r="L2112">
        <v>4</v>
      </c>
      <c r="M2112">
        <v>6</v>
      </c>
      <c r="N2112">
        <v>12</v>
      </c>
      <c r="O2112">
        <v>87</v>
      </c>
      <c r="P2112">
        <v>130</v>
      </c>
      <c r="Q2112">
        <v>110</v>
      </c>
      <c r="R2112">
        <v>77</v>
      </c>
      <c r="S2112">
        <v>130</v>
      </c>
      <c r="T2112">
        <v>15</v>
      </c>
      <c r="U2112">
        <v>14</v>
      </c>
      <c r="V2112">
        <v>16</v>
      </c>
      <c r="W2112">
        <v>16</v>
      </c>
      <c r="X2112">
        <v>17</v>
      </c>
      <c r="Y2112">
        <v>130</v>
      </c>
      <c r="Z2112">
        <v>17</v>
      </c>
      <c r="AA2112" t="s">
        <v>848</v>
      </c>
      <c r="AB2112" t="s">
        <v>803</v>
      </c>
      <c r="AC2112" t="s">
        <v>849</v>
      </c>
      <c r="AD2112" t="s">
        <v>850</v>
      </c>
    </row>
    <row r="2113" spans="1:30" x14ac:dyDescent="0.25">
      <c r="A2113" t="s">
        <v>1435</v>
      </c>
      <c r="B2113">
        <v>45261</v>
      </c>
      <c r="C2113">
        <v>45264</v>
      </c>
      <c r="D2113" t="s">
        <v>854</v>
      </c>
      <c r="E2113">
        <v>6862</v>
      </c>
      <c r="F2113">
        <v>302</v>
      </c>
      <c r="G2113">
        <v>36</v>
      </c>
      <c r="H2113">
        <v>157</v>
      </c>
      <c r="I2113">
        <v>2</v>
      </c>
      <c r="J2113">
        <v>33</v>
      </c>
      <c r="K2113">
        <v>1</v>
      </c>
      <c r="L2113">
        <v>0</v>
      </c>
      <c r="M2113">
        <v>1</v>
      </c>
      <c r="N2113">
        <v>4</v>
      </c>
      <c r="O2113">
        <v>124</v>
      </c>
      <c r="P2113">
        <v>153</v>
      </c>
      <c r="Q2113">
        <v>126</v>
      </c>
      <c r="R2113">
        <v>94</v>
      </c>
      <c r="S2113">
        <v>164</v>
      </c>
      <c r="T2113">
        <v>6</v>
      </c>
      <c r="U2113">
        <v>5</v>
      </c>
      <c r="V2113">
        <v>6</v>
      </c>
      <c r="W2113">
        <v>7</v>
      </c>
      <c r="X2113">
        <v>7</v>
      </c>
      <c r="Y2113">
        <v>165</v>
      </c>
      <c r="Z2113">
        <v>7</v>
      </c>
      <c r="AA2113" t="s">
        <v>855</v>
      </c>
      <c r="AB2113" t="s">
        <v>803</v>
      </c>
      <c r="AC2113" t="s">
        <v>849</v>
      </c>
      <c r="AD2113" t="s">
        <v>850</v>
      </c>
    </row>
    <row r="2114" spans="1:30" x14ac:dyDescent="0.25">
      <c r="A2114" t="s">
        <v>1435</v>
      </c>
      <c r="B2114">
        <v>45261</v>
      </c>
      <c r="C2114">
        <v>45264</v>
      </c>
      <c r="D2114" t="s">
        <v>881</v>
      </c>
      <c r="E2114">
        <v>3543</v>
      </c>
      <c r="F2114">
        <v>113</v>
      </c>
      <c r="G2114">
        <v>0</v>
      </c>
      <c r="H2114">
        <v>42</v>
      </c>
      <c r="I2114">
        <v>0</v>
      </c>
      <c r="J2114">
        <v>29</v>
      </c>
      <c r="K2114">
        <v>1</v>
      </c>
      <c r="L2114">
        <v>2</v>
      </c>
      <c r="M2114">
        <v>2</v>
      </c>
      <c r="N2114">
        <v>6</v>
      </c>
      <c r="O2114">
        <v>18</v>
      </c>
      <c r="P2114">
        <v>42</v>
      </c>
      <c r="Q2114">
        <v>31</v>
      </c>
      <c r="R2114">
        <v>26</v>
      </c>
      <c r="S2114">
        <v>43</v>
      </c>
      <c r="T2114">
        <v>7</v>
      </c>
      <c r="U2114">
        <v>7</v>
      </c>
      <c r="V2114">
        <v>8</v>
      </c>
      <c r="W2114">
        <v>8</v>
      </c>
      <c r="X2114">
        <v>8</v>
      </c>
      <c r="Y2114">
        <v>43</v>
      </c>
      <c r="Z2114">
        <v>8</v>
      </c>
      <c r="AA2114" t="s">
        <v>882</v>
      </c>
      <c r="AB2114" t="s">
        <v>803</v>
      </c>
      <c r="AC2114" t="s">
        <v>1451</v>
      </c>
      <c r="AD2114" t="s">
        <v>1452</v>
      </c>
    </row>
    <row r="2115" spans="1:30" x14ac:dyDescent="0.25">
      <c r="A2115" t="s">
        <v>1435</v>
      </c>
      <c r="B2115">
        <v>45261</v>
      </c>
      <c r="C2115">
        <v>45264</v>
      </c>
      <c r="D2115" t="s">
        <v>914</v>
      </c>
      <c r="E2115">
        <v>4847</v>
      </c>
      <c r="F2115">
        <v>241</v>
      </c>
      <c r="G2115">
        <v>6</v>
      </c>
      <c r="H2115">
        <v>115</v>
      </c>
      <c r="I2115">
        <v>0</v>
      </c>
      <c r="J2115">
        <v>31</v>
      </c>
      <c r="K2115">
        <v>1</v>
      </c>
      <c r="L2115">
        <v>0</v>
      </c>
      <c r="M2115">
        <v>0</v>
      </c>
      <c r="N2115">
        <v>4</v>
      </c>
      <c r="O2115">
        <v>70</v>
      </c>
      <c r="P2115">
        <v>117</v>
      </c>
      <c r="Q2115">
        <v>69</v>
      </c>
      <c r="R2115">
        <v>58</v>
      </c>
      <c r="S2115">
        <v>115</v>
      </c>
      <c r="T2115">
        <v>3</v>
      </c>
      <c r="U2115">
        <v>5</v>
      </c>
      <c r="V2115">
        <v>5</v>
      </c>
      <c r="W2115">
        <v>5</v>
      </c>
      <c r="X2115">
        <v>5</v>
      </c>
      <c r="Y2115">
        <v>117</v>
      </c>
      <c r="Z2115">
        <v>5</v>
      </c>
      <c r="AA2115" t="s">
        <v>915</v>
      </c>
      <c r="AB2115" t="s">
        <v>803</v>
      </c>
      <c r="AC2115" t="s">
        <v>897</v>
      </c>
      <c r="AD2115" t="s">
        <v>898</v>
      </c>
    </row>
    <row r="2116" spans="1:30" x14ac:dyDescent="0.25">
      <c r="A2116" t="s">
        <v>1435</v>
      </c>
      <c r="B2116">
        <v>45261</v>
      </c>
      <c r="C2116">
        <v>45264</v>
      </c>
      <c r="D2116" t="s">
        <v>978</v>
      </c>
      <c r="E2116">
        <v>5857</v>
      </c>
      <c r="F2116">
        <v>232</v>
      </c>
      <c r="G2116">
        <v>0</v>
      </c>
      <c r="H2116">
        <v>119</v>
      </c>
      <c r="I2116">
        <v>0</v>
      </c>
      <c r="J2116">
        <v>25</v>
      </c>
      <c r="K2116">
        <v>6</v>
      </c>
      <c r="L2116">
        <v>6</v>
      </c>
      <c r="M2116">
        <v>1</v>
      </c>
      <c r="N2116">
        <v>13</v>
      </c>
      <c r="O2116">
        <v>87</v>
      </c>
      <c r="P2116">
        <v>121</v>
      </c>
      <c r="Q2116">
        <v>67</v>
      </c>
      <c r="R2116">
        <v>53</v>
      </c>
      <c r="S2116">
        <v>121</v>
      </c>
      <c r="T2116">
        <v>13</v>
      </c>
      <c r="U2116">
        <v>12</v>
      </c>
      <c r="V2116">
        <v>15</v>
      </c>
      <c r="W2116">
        <v>16</v>
      </c>
      <c r="X2116">
        <v>14</v>
      </c>
      <c r="Y2116">
        <v>124</v>
      </c>
      <c r="Z2116">
        <v>16</v>
      </c>
      <c r="AA2116" t="s">
        <v>979</v>
      </c>
      <c r="AB2116" t="s">
        <v>803</v>
      </c>
      <c r="AC2116" t="s">
        <v>942</v>
      </c>
      <c r="AD2116" t="s">
        <v>943</v>
      </c>
    </row>
    <row r="2117" spans="1:30" x14ac:dyDescent="0.25">
      <c r="A2117" t="s">
        <v>1435</v>
      </c>
      <c r="B2117">
        <v>45261</v>
      </c>
      <c r="C2117">
        <v>45264</v>
      </c>
      <c r="D2117" t="s">
        <v>980</v>
      </c>
      <c r="E2117">
        <v>10997</v>
      </c>
      <c r="F2117">
        <v>540</v>
      </c>
      <c r="G2117">
        <v>0</v>
      </c>
      <c r="H2117">
        <v>459</v>
      </c>
      <c r="I2117">
        <v>0</v>
      </c>
      <c r="J2117">
        <v>95</v>
      </c>
      <c r="K2117">
        <v>0</v>
      </c>
      <c r="L2117">
        <v>0</v>
      </c>
      <c r="M2117">
        <v>0</v>
      </c>
      <c r="N2117">
        <v>65</v>
      </c>
      <c r="O2117">
        <v>321</v>
      </c>
      <c r="P2117">
        <v>458</v>
      </c>
      <c r="Q2117">
        <v>231</v>
      </c>
      <c r="R2117">
        <v>226</v>
      </c>
      <c r="S2117">
        <v>449</v>
      </c>
      <c r="T2117">
        <v>64</v>
      </c>
      <c r="U2117">
        <v>50</v>
      </c>
      <c r="V2117">
        <v>69</v>
      </c>
      <c r="W2117">
        <v>66</v>
      </c>
      <c r="X2117">
        <v>52</v>
      </c>
      <c r="Y2117">
        <v>461</v>
      </c>
      <c r="Z2117">
        <v>70</v>
      </c>
      <c r="AA2117" t="s">
        <v>981</v>
      </c>
      <c r="AB2117" t="s">
        <v>803</v>
      </c>
      <c r="AC2117" t="s">
        <v>942</v>
      </c>
      <c r="AD2117" t="s">
        <v>943</v>
      </c>
    </row>
    <row r="2118" spans="1:30" x14ac:dyDescent="0.25">
      <c r="A2118" t="s">
        <v>1435</v>
      </c>
      <c r="B2118">
        <v>45261</v>
      </c>
      <c r="C2118">
        <v>45264</v>
      </c>
      <c r="D2118" t="s">
        <v>1010</v>
      </c>
      <c r="E2118">
        <v>11161</v>
      </c>
      <c r="F2118">
        <v>442</v>
      </c>
      <c r="G2118">
        <v>269</v>
      </c>
      <c r="H2118">
        <v>300</v>
      </c>
      <c r="I2118">
        <v>0</v>
      </c>
      <c r="J2118">
        <v>43</v>
      </c>
      <c r="K2118">
        <v>0</v>
      </c>
      <c r="L2118">
        <v>15</v>
      </c>
      <c r="M2118">
        <v>28</v>
      </c>
      <c r="N2118">
        <v>29</v>
      </c>
      <c r="O2118">
        <v>194</v>
      </c>
      <c r="P2118">
        <v>300</v>
      </c>
      <c r="Q2118">
        <v>199</v>
      </c>
      <c r="R2118">
        <v>157</v>
      </c>
      <c r="S2118">
        <v>300</v>
      </c>
      <c r="T2118">
        <v>30</v>
      </c>
      <c r="U2118">
        <v>24</v>
      </c>
      <c r="V2118">
        <v>30</v>
      </c>
      <c r="W2118">
        <v>29</v>
      </c>
      <c r="X2118">
        <v>29</v>
      </c>
      <c r="Y2118">
        <v>300</v>
      </c>
      <c r="Z2118">
        <v>30</v>
      </c>
      <c r="AA2118" t="s">
        <v>1011</v>
      </c>
      <c r="AB2118" t="s">
        <v>803</v>
      </c>
      <c r="AC2118" t="s">
        <v>998</v>
      </c>
      <c r="AD2118" t="s">
        <v>999</v>
      </c>
    </row>
    <row r="2119" spans="1:30" x14ac:dyDescent="0.25">
      <c r="A2119" t="s">
        <v>1435</v>
      </c>
      <c r="B2119">
        <v>45261</v>
      </c>
      <c r="C2119">
        <v>45264</v>
      </c>
      <c r="D2119" t="s">
        <v>965</v>
      </c>
      <c r="E2119">
        <v>8036</v>
      </c>
      <c r="F2119">
        <v>370</v>
      </c>
      <c r="G2119">
        <v>25</v>
      </c>
      <c r="H2119">
        <v>243</v>
      </c>
      <c r="I2119">
        <v>1</v>
      </c>
      <c r="J2119">
        <v>63</v>
      </c>
      <c r="K2119">
        <v>6</v>
      </c>
      <c r="L2119">
        <v>25</v>
      </c>
      <c r="M2119">
        <v>1</v>
      </c>
      <c r="N2119">
        <v>38</v>
      </c>
      <c r="O2119">
        <v>74</v>
      </c>
      <c r="P2119">
        <v>261</v>
      </c>
      <c r="Q2119">
        <v>142</v>
      </c>
      <c r="R2119">
        <v>111</v>
      </c>
      <c r="S2119">
        <v>258</v>
      </c>
      <c r="T2119">
        <v>42</v>
      </c>
      <c r="U2119">
        <v>34</v>
      </c>
      <c r="V2119">
        <v>46</v>
      </c>
      <c r="W2119">
        <v>44</v>
      </c>
      <c r="X2119">
        <v>38</v>
      </c>
      <c r="Y2119">
        <v>263</v>
      </c>
      <c r="Z2119">
        <v>46</v>
      </c>
      <c r="AA2119" t="s">
        <v>966</v>
      </c>
      <c r="AB2119" t="s">
        <v>803</v>
      </c>
      <c r="AC2119" t="s">
        <v>942</v>
      </c>
      <c r="AD2119" t="s">
        <v>943</v>
      </c>
    </row>
    <row r="2120" spans="1:30" x14ac:dyDescent="0.25">
      <c r="A2120" t="s">
        <v>1435</v>
      </c>
      <c r="B2120">
        <v>45261</v>
      </c>
      <c r="C2120">
        <v>45264</v>
      </c>
      <c r="D2120" t="s">
        <v>929</v>
      </c>
      <c r="E2120">
        <v>5331</v>
      </c>
      <c r="F2120">
        <v>197</v>
      </c>
      <c r="G2120">
        <v>0</v>
      </c>
      <c r="H2120">
        <v>100</v>
      </c>
      <c r="I2120">
        <v>0</v>
      </c>
      <c r="J2120">
        <v>21</v>
      </c>
      <c r="K2120">
        <v>0</v>
      </c>
      <c r="L2120">
        <v>0</v>
      </c>
      <c r="M2120">
        <v>0</v>
      </c>
      <c r="N2120">
        <v>8</v>
      </c>
      <c r="O2120">
        <v>83</v>
      </c>
      <c r="P2120">
        <v>101</v>
      </c>
      <c r="Q2120">
        <v>72</v>
      </c>
      <c r="R2120">
        <v>55</v>
      </c>
      <c r="S2120">
        <v>101</v>
      </c>
      <c r="T2120">
        <v>8</v>
      </c>
      <c r="U2120">
        <v>8</v>
      </c>
      <c r="V2120">
        <v>9</v>
      </c>
      <c r="W2120">
        <v>8</v>
      </c>
      <c r="X2120">
        <v>8</v>
      </c>
      <c r="Y2120">
        <v>101</v>
      </c>
      <c r="Z2120">
        <v>9</v>
      </c>
    </row>
    <row r="2121" spans="1:30" x14ac:dyDescent="0.25">
      <c r="A2121" t="s">
        <v>1435</v>
      </c>
      <c r="B2121">
        <v>45261</v>
      </c>
      <c r="C2121">
        <v>45264</v>
      </c>
      <c r="D2121" t="s">
        <v>801</v>
      </c>
      <c r="E2121">
        <v>7220</v>
      </c>
      <c r="F2121">
        <v>353</v>
      </c>
      <c r="G2121">
        <v>19</v>
      </c>
      <c r="H2121">
        <v>84</v>
      </c>
      <c r="I2121">
        <v>9</v>
      </c>
      <c r="J2121">
        <v>38</v>
      </c>
      <c r="K2121">
        <v>0</v>
      </c>
      <c r="L2121">
        <v>0</v>
      </c>
      <c r="M2121">
        <v>0</v>
      </c>
      <c r="N2121">
        <v>0</v>
      </c>
      <c r="O2121">
        <v>31</v>
      </c>
      <c r="P2121">
        <v>111</v>
      </c>
      <c r="Q2121">
        <v>71</v>
      </c>
      <c r="R2121">
        <v>56</v>
      </c>
      <c r="S2121">
        <v>113</v>
      </c>
      <c r="T2121">
        <v>0</v>
      </c>
      <c r="U2121">
        <v>0</v>
      </c>
      <c r="V2121">
        <v>0</v>
      </c>
      <c r="W2121">
        <v>0</v>
      </c>
      <c r="X2121">
        <v>0</v>
      </c>
      <c r="Y2121">
        <v>113</v>
      </c>
      <c r="Z2121">
        <v>0</v>
      </c>
      <c r="AA2121" t="s">
        <v>802</v>
      </c>
      <c r="AB2121" t="s">
        <v>803</v>
      </c>
      <c r="AC2121" t="s">
        <v>805</v>
      </c>
      <c r="AD2121" t="s">
        <v>806</v>
      </c>
    </row>
    <row r="2122" spans="1:30" x14ac:dyDescent="0.25">
      <c r="A2122" t="s">
        <v>1435</v>
      </c>
      <c r="B2122">
        <v>45261</v>
      </c>
      <c r="C2122">
        <v>45264</v>
      </c>
      <c r="D2122" t="s">
        <v>173</v>
      </c>
      <c r="E2122">
        <v>20636</v>
      </c>
      <c r="F2122">
        <v>877</v>
      </c>
      <c r="G2122">
        <v>30</v>
      </c>
      <c r="H2122">
        <v>403</v>
      </c>
      <c r="I2122">
        <v>10</v>
      </c>
      <c r="J2122">
        <v>417</v>
      </c>
      <c r="K2122">
        <v>60</v>
      </c>
      <c r="L2122">
        <v>109</v>
      </c>
      <c r="M2122">
        <v>13</v>
      </c>
      <c r="N2122">
        <v>176</v>
      </c>
      <c r="O2122">
        <v>309</v>
      </c>
      <c r="P2122">
        <v>475</v>
      </c>
      <c r="Q2122">
        <v>363</v>
      </c>
      <c r="R2122">
        <v>282</v>
      </c>
      <c r="S2122">
        <v>483</v>
      </c>
      <c r="T2122">
        <v>242</v>
      </c>
      <c r="U2122">
        <v>210</v>
      </c>
      <c r="V2122">
        <v>262</v>
      </c>
      <c r="W2122">
        <v>254</v>
      </c>
      <c r="X2122">
        <v>255</v>
      </c>
      <c r="Y2122">
        <v>485</v>
      </c>
      <c r="Z2122">
        <v>262</v>
      </c>
      <c r="AA2122" t="s">
        <v>174</v>
      </c>
      <c r="AB2122" t="s">
        <v>16</v>
      </c>
      <c r="AC2122" t="s">
        <v>168</v>
      </c>
      <c r="AD2122" t="s">
        <v>1473</v>
      </c>
    </row>
    <row r="2123" spans="1:30" x14ac:dyDescent="0.25">
      <c r="A2123" t="s">
        <v>1435</v>
      </c>
      <c r="B2123">
        <v>45261</v>
      </c>
      <c r="C2123">
        <v>45264</v>
      </c>
      <c r="D2123" t="s">
        <v>400</v>
      </c>
      <c r="E2123">
        <v>6586</v>
      </c>
      <c r="F2123">
        <v>309</v>
      </c>
      <c r="G2123">
        <v>21</v>
      </c>
      <c r="H2123">
        <v>119</v>
      </c>
      <c r="I2123">
        <v>0</v>
      </c>
      <c r="J2123">
        <v>93</v>
      </c>
      <c r="K2123">
        <v>3</v>
      </c>
      <c r="L2123">
        <v>10</v>
      </c>
      <c r="M2123">
        <v>8</v>
      </c>
      <c r="N2123">
        <v>10</v>
      </c>
      <c r="O2123">
        <v>97</v>
      </c>
      <c r="P2123">
        <v>120</v>
      </c>
      <c r="Q2123">
        <v>88</v>
      </c>
      <c r="R2123">
        <v>76</v>
      </c>
      <c r="S2123">
        <v>120</v>
      </c>
      <c r="T2123">
        <v>32</v>
      </c>
      <c r="U2123">
        <v>32</v>
      </c>
      <c r="V2123">
        <v>40</v>
      </c>
      <c r="W2123">
        <v>39</v>
      </c>
      <c r="X2123">
        <v>37</v>
      </c>
      <c r="Y2123">
        <v>121</v>
      </c>
      <c r="Z2123">
        <v>40</v>
      </c>
      <c r="AA2123" t="s">
        <v>401</v>
      </c>
      <c r="AB2123" t="s">
        <v>387</v>
      </c>
      <c r="AC2123" t="s">
        <v>389</v>
      </c>
      <c r="AD2123" t="s">
        <v>390</v>
      </c>
    </row>
    <row r="2124" spans="1:30" x14ac:dyDescent="0.25">
      <c r="A2124" t="s">
        <v>1435</v>
      </c>
      <c r="B2124">
        <v>45261</v>
      </c>
      <c r="C2124">
        <v>45264</v>
      </c>
      <c r="D2124" t="s">
        <v>437</v>
      </c>
      <c r="E2124">
        <v>9897</v>
      </c>
      <c r="F2124">
        <v>449</v>
      </c>
      <c r="G2124">
        <v>0</v>
      </c>
      <c r="H2124">
        <v>147</v>
      </c>
      <c r="I2124">
        <v>2</v>
      </c>
      <c r="J2124">
        <v>119</v>
      </c>
      <c r="K2124">
        <v>1</v>
      </c>
      <c r="L2124">
        <v>0</v>
      </c>
      <c r="M2124">
        <v>0</v>
      </c>
      <c r="N2124">
        <v>5</v>
      </c>
      <c r="O2124">
        <v>22</v>
      </c>
      <c r="P2124">
        <v>305</v>
      </c>
      <c r="Q2124">
        <v>201</v>
      </c>
      <c r="R2124">
        <v>185</v>
      </c>
      <c r="S2124">
        <v>307</v>
      </c>
      <c r="T2124">
        <v>83</v>
      </c>
      <c r="U2124">
        <v>73</v>
      </c>
      <c r="V2124">
        <v>89</v>
      </c>
      <c r="W2124">
        <v>85</v>
      </c>
      <c r="X2124">
        <v>88</v>
      </c>
      <c r="Y2124">
        <v>308</v>
      </c>
      <c r="Z2124">
        <v>90</v>
      </c>
      <c r="AA2124" t="s">
        <v>438</v>
      </c>
      <c r="AB2124" t="s">
        <v>387</v>
      </c>
      <c r="AC2124" t="s">
        <v>432</v>
      </c>
      <c r="AD2124" t="s">
        <v>433</v>
      </c>
    </row>
    <row r="2125" spans="1:30" x14ac:dyDescent="0.25">
      <c r="A2125" t="s">
        <v>1435</v>
      </c>
      <c r="B2125">
        <v>45261</v>
      </c>
      <c r="C2125">
        <v>45264</v>
      </c>
      <c r="D2125" t="s">
        <v>536</v>
      </c>
      <c r="E2125">
        <v>13627</v>
      </c>
      <c r="F2125">
        <v>625</v>
      </c>
      <c r="G2125">
        <v>25</v>
      </c>
      <c r="H2125">
        <v>262</v>
      </c>
      <c r="I2125">
        <v>1</v>
      </c>
      <c r="J2125">
        <v>228</v>
      </c>
      <c r="K2125">
        <v>28</v>
      </c>
      <c r="L2125">
        <v>52</v>
      </c>
      <c r="M2125">
        <v>6</v>
      </c>
      <c r="N2125">
        <v>108</v>
      </c>
      <c r="O2125">
        <v>147</v>
      </c>
      <c r="P2125">
        <v>264</v>
      </c>
      <c r="Q2125">
        <v>205</v>
      </c>
      <c r="R2125">
        <v>161</v>
      </c>
      <c r="S2125">
        <v>267</v>
      </c>
      <c r="T2125">
        <v>130</v>
      </c>
      <c r="U2125">
        <v>124</v>
      </c>
      <c r="V2125">
        <v>136</v>
      </c>
      <c r="W2125">
        <v>132</v>
      </c>
      <c r="X2125">
        <v>133</v>
      </c>
      <c r="Y2125">
        <v>267</v>
      </c>
      <c r="Z2125">
        <v>136</v>
      </c>
      <c r="AA2125" t="s">
        <v>537</v>
      </c>
      <c r="AB2125" t="s">
        <v>387</v>
      </c>
      <c r="AC2125" t="s">
        <v>508</v>
      </c>
      <c r="AD2125" t="s">
        <v>509</v>
      </c>
    </row>
    <row r="2126" spans="1:30" x14ac:dyDescent="0.25">
      <c r="A2126" t="s">
        <v>1435</v>
      </c>
      <c r="B2126">
        <v>45261</v>
      </c>
      <c r="C2126">
        <v>45264</v>
      </c>
      <c r="D2126" t="s">
        <v>471</v>
      </c>
      <c r="E2126">
        <v>6717</v>
      </c>
      <c r="F2126">
        <v>286</v>
      </c>
      <c r="G2126">
        <v>56</v>
      </c>
      <c r="H2126">
        <v>175</v>
      </c>
      <c r="I2126">
        <v>2</v>
      </c>
      <c r="J2126">
        <v>120</v>
      </c>
      <c r="K2126">
        <v>24</v>
      </c>
      <c r="L2126">
        <v>21</v>
      </c>
      <c r="M2126">
        <v>51</v>
      </c>
      <c r="N2126">
        <v>85</v>
      </c>
      <c r="O2126">
        <v>44</v>
      </c>
      <c r="P2126">
        <v>176</v>
      </c>
      <c r="Q2126">
        <v>131</v>
      </c>
      <c r="R2126">
        <v>80</v>
      </c>
      <c r="S2126">
        <v>177</v>
      </c>
      <c r="T2126">
        <v>89</v>
      </c>
      <c r="U2126">
        <v>73</v>
      </c>
      <c r="V2126">
        <v>90</v>
      </c>
      <c r="W2126">
        <v>87</v>
      </c>
      <c r="X2126">
        <v>86</v>
      </c>
      <c r="Y2126">
        <v>179</v>
      </c>
      <c r="Z2126">
        <v>90</v>
      </c>
      <c r="AA2126" t="s">
        <v>472</v>
      </c>
      <c r="AB2126" t="s">
        <v>387</v>
      </c>
      <c r="AC2126" t="s">
        <v>448</v>
      </c>
      <c r="AD2126" t="s">
        <v>449</v>
      </c>
    </row>
    <row r="2127" spans="1:30" x14ac:dyDescent="0.25">
      <c r="A2127" t="s">
        <v>1435</v>
      </c>
      <c r="B2127">
        <v>45261</v>
      </c>
      <c r="C2127">
        <v>45264</v>
      </c>
      <c r="D2127" t="s">
        <v>51</v>
      </c>
      <c r="E2127">
        <v>8750</v>
      </c>
      <c r="F2127">
        <v>383</v>
      </c>
      <c r="G2127">
        <v>12</v>
      </c>
      <c r="H2127">
        <v>191</v>
      </c>
      <c r="I2127">
        <v>0</v>
      </c>
      <c r="J2127">
        <v>213</v>
      </c>
      <c r="K2127">
        <v>42</v>
      </c>
      <c r="L2127">
        <v>71</v>
      </c>
      <c r="M2127">
        <v>0</v>
      </c>
      <c r="N2127">
        <v>117</v>
      </c>
      <c r="O2127">
        <v>165</v>
      </c>
      <c r="P2127">
        <v>191</v>
      </c>
      <c r="Q2127">
        <v>142</v>
      </c>
      <c r="R2127">
        <v>114</v>
      </c>
      <c r="S2127">
        <v>191</v>
      </c>
      <c r="T2127">
        <v>117</v>
      </c>
      <c r="U2127">
        <v>98</v>
      </c>
      <c r="V2127">
        <v>117</v>
      </c>
      <c r="W2127">
        <v>114</v>
      </c>
      <c r="X2127">
        <v>117</v>
      </c>
      <c r="Y2127">
        <v>191</v>
      </c>
      <c r="Z2127">
        <v>117</v>
      </c>
      <c r="AA2127" t="s">
        <v>52</v>
      </c>
      <c r="AB2127" t="s">
        <v>16</v>
      </c>
      <c r="AC2127" t="s">
        <v>41</v>
      </c>
      <c r="AD2127" t="s">
        <v>42</v>
      </c>
    </row>
    <row r="2128" spans="1:30" x14ac:dyDescent="0.25">
      <c r="A2128" t="s">
        <v>1435</v>
      </c>
      <c r="B2128">
        <v>45261</v>
      </c>
      <c r="C2128">
        <v>45264</v>
      </c>
      <c r="D2128" t="s">
        <v>88</v>
      </c>
      <c r="E2128">
        <v>11486</v>
      </c>
      <c r="F2128">
        <v>513</v>
      </c>
      <c r="G2128">
        <v>38</v>
      </c>
      <c r="H2128">
        <v>403</v>
      </c>
      <c r="I2128">
        <v>1</v>
      </c>
      <c r="J2128">
        <v>79</v>
      </c>
      <c r="K2128">
        <v>1</v>
      </c>
      <c r="L2128">
        <v>6</v>
      </c>
      <c r="M2128">
        <v>2</v>
      </c>
      <c r="N2128">
        <v>27</v>
      </c>
      <c r="O2128">
        <v>115</v>
      </c>
      <c r="P2128">
        <v>406</v>
      </c>
      <c r="Q2128">
        <v>331</v>
      </c>
      <c r="R2128">
        <v>210</v>
      </c>
      <c r="S2128">
        <v>403</v>
      </c>
      <c r="T2128">
        <v>53</v>
      </c>
      <c r="U2128">
        <v>56</v>
      </c>
      <c r="V2128">
        <v>60</v>
      </c>
      <c r="W2128">
        <v>59</v>
      </c>
      <c r="X2128">
        <v>57</v>
      </c>
      <c r="Y2128">
        <v>407</v>
      </c>
      <c r="Z2128">
        <v>60</v>
      </c>
      <c r="AA2128" t="s">
        <v>89</v>
      </c>
      <c r="AB2128" t="s">
        <v>16</v>
      </c>
      <c r="AC2128" t="s">
        <v>90</v>
      </c>
      <c r="AD2128" t="s">
        <v>91</v>
      </c>
    </row>
    <row r="2129" spans="1:30" x14ac:dyDescent="0.25">
      <c r="A2129" t="s">
        <v>1435</v>
      </c>
      <c r="B2129">
        <v>45261</v>
      </c>
      <c r="C2129">
        <v>45264</v>
      </c>
      <c r="D2129" t="s">
        <v>419</v>
      </c>
      <c r="E2129">
        <v>3568</v>
      </c>
      <c r="F2129">
        <v>114</v>
      </c>
      <c r="G2129">
        <v>45</v>
      </c>
      <c r="H2129">
        <v>95</v>
      </c>
      <c r="I2129">
        <v>0</v>
      </c>
      <c r="J2129">
        <v>56</v>
      </c>
      <c r="K2129">
        <v>10</v>
      </c>
      <c r="L2129">
        <v>0</v>
      </c>
      <c r="M2129">
        <v>9</v>
      </c>
      <c r="N2129">
        <v>45</v>
      </c>
      <c r="O2129">
        <v>48</v>
      </c>
      <c r="P2129">
        <v>95</v>
      </c>
      <c r="Q2129">
        <v>67</v>
      </c>
      <c r="R2129">
        <v>43</v>
      </c>
      <c r="S2129">
        <v>95</v>
      </c>
      <c r="T2129">
        <v>49</v>
      </c>
      <c r="U2129">
        <v>44</v>
      </c>
      <c r="V2129">
        <v>48</v>
      </c>
      <c r="W2129">
        <v>48</v>
      </c>
      <c r="X2129">
        <v>49</v>
      </c>
      <c r="Y2129">
        <v>95</v>
      </c>
      <c r="Z2129">
        <v>49</v>
      </c>
      <c r="AA2129" t="s">
        <v>420</v>
      </c>
      <c r="AB2129" t="s">
        <v>387</v>
      </c>
      <c r="AC2129" t="s">
        <v>389</v>
      </c>
      <c r="AD2129" t="s">
        <v>390</v>
      </c>
    </row>
    <row r="2130" spans="1:30" x14ac:dyDescent="0.25">
      <c r="A2130" t="s">
        <v>1435</v>
      </c>
      <c r="B2130">
        <v>45261</v>
      </c>
      <c r="C2130">
        <v>45264</v>
      </c>
      <c r="D2130" t="s">
        <v>490</v>
      </c>
      <c r="E2130">
        <v>14638</v>
      </c>
      <c r="F2130">
        <v>643</v>
      </c>
      <c r="G2130">
        <v>0</v>
      </c>
      <c r="H2130">
        <v>270</v>
      </c>
      <c r="I2130">
        <v>0</v>
      </c>
      <c r="J2130">
        <v>274</v>
      </c>
      <c r="K2130">
        <v>1</v>
      </c>
      <c r="L2130">
        <v>5</v>
      </c>
      <c r="M2130">
        <v>3</v>
      </c>
      <c r="N2130">
        <v>59</v>
      </c>
      <c r="O2130">
        <v>259</v>
      </c>
      <c r="P2130">
        <v>274</v>
      </c>
      <c r="Q2130">
        <v>180</v>
      </c>
      <c r="R2130">
        <v>203</v>
      </c>
      <c r="S2130">
        <v>281</v>
      </c>
      <c r="T2130">
        <v>126</v>
      </c>
      <c r="U2130">
        <v>121</v>
      </c>
      <c r="V2130">
        <v>145</v>
      </c>
      <c r="W2130">
        <v>137</v>
      </c>
      <c r="X2130">
        <v>146</v>
      </c>
      <c r="Y2130">
        <v>283</v>
      </c>
      <c r="Z2130">
        <v>149</v>
      </c>
      <c r="AA2130" t="s">
        <v>491</v>
      </c>
      <c r="AB2130" t="s">
        <v>387</v>
      </c>
      <c r="AC2130" t="s">
        <v>448</v>
      </c>
      <c r="AD2130" t="s">
        <v>449</v>
      </c>
    </row>
    <row r="2131" spans="1:30" x14ac:dyDescent="0.25">
      <c r="A2131" t="s">
        <v>1435</v>
      </c>
      <c r="B2131">
        <v>45261</v>
      </c>
      <c r="C2131">
        <v>45264</v>
      </c>
      <c r="D2131" t="s">
        <v>417</v>
      </c>
      <c r="E2131">
        <v>4324</v>
      </c>
      <c r="F2131">
        <v>202</v>
      </c>
      <c r="G2131">
        <v>77</v>
      </c>
      <c r="H2131">
        <v>113</v>
      </c>
      <c r="I2131">
        <v>1</v>
      </c>
      <c r="J2131">
        <v>75</v>
      </c>
      <c r="K2131">
        <v>13</v>
      </c>
      <c r="L2131">
        <v>43</v>
      </c>
      <c r="M2131">
        <v>52</v>
      </c>
      <c r="N2131">
        <v>54</v>
      </c>
      <c r="O2131">
        <v>98</v>
      </c>
      <c r="P2131">
        <v>113</v>
      </c>
      <c r="Q2131">
        <v>116</v>
      </c>
      <c r="R2131">
        <v>114</v>
      </c>
      <c r="S2131">
        <v>172</v>
      </c>
      <c r="T2131">
        <v>60</v>
      </c>
      <c r="U2131">
        <v>65</v>
      </c>
      <c r="V2131">
        <v>60</v>
      </c>
      <c r="W2131">
        <v>72</v>
      </c>
      <c r="X2131">
        <v>66</v>
      </c>
      <c r="Y2131">
        <v>185</v>
      </c>
      <c r="Z2131">
        <v>73</v>
      </c>
      <c r="AA2131" t="s">
        <v>418</v>
      </c>
      <c r="AB2131" t="s">
        <v>387</v>
      </c>
      <c r="AC2131" t="s">
        <v>389</v>
      </c>
      <c r="AD2131" t="s">
        <v>390</v>
      </c>
    </row>
    <row r="2132" spans="1:30" x14ac:dyDescent="0.25">
      <c r="A2132" t="s">
        <v>1435</v>
      </c>
      <c r="B2132">
        <v>45261</v>
      </c>
      <c r="C2132">
        <v>45264</v>
      </c>
      <c r="D2132" t="s">
        <v>506</v>
      </c>
      <c r="E2132">
        <v>3537</v>
      </c>
      <c r="F2132">
        <v>157</v>
      </c>
      <c r="G2132">
        <v>2</v>
      </c>
      <c r="H2132">
        <v>71</v>
      </c>
      <c r="I2132">
        <v>2</v>
      </c>
      <c r="J2132">
        <v>51</v>
      </c>
      <c r="K2132">
        <v>0</v>
      </c>
      <c r="L2132">
        <v>3</v>
      </c>
      <c r="M2132">
        <v>1</v>
      </c>
      <c r="N2132">
        <v>31</v>
      </c>
      <c r="O2132">
        <v>37</v>
      </c>
      <c r="P2132">
        <v>88</v>
      </c>
      <c r="Q2132">
        <v>61</v>
      </c>
      <c r="R2132">
        <v>56</v>
      </c>
      <c r="S2132">
        <v>87</v>
      </c>
      <c r="T2132">
        <v>35</v>
      </c>
      <c r="U2132">
        <v>30</v>
      </c>
      <c r="V2132">
        <v>36</v>
      </c>
      <c r="W2132">
        <v>36</v>
      </c>
      <c r="X2132">
        <v>35</v>
      </c>
      <c r="Y2132">
        <v>88</v>
      </c>
      <c r="Z2132">
        <v>36</v>
      </c>
      <c r="AA2132" t="s">
        <v>1456</v>
      </c>
      <c r="AB2132" t="s">
        <v>387</v>
      </c>
      <c r="AC2132" t="s">
        <v>508</v>
      </c>
      <c r="AD2132" t="s">
        <v>509</v>
      </c>
    </row>
    <row r="2133" spans="1:30" x14ac:dyDescent="0.25">
      <c r="A2133" t="s">
        <v>1435</v>
      </c>
      <c r="B2133">
        <v>45261</v>
      </c>
      <c r="C2133">
        <v>45264</v>
      </c>
      <c r="D2133" t="s">
        <v>132</v>
      </c>
      <c r="E2133">
        <v>5968</v>
      </c>
      <c r="F2133">
        <v>207</v>
      </c>
      <c r="G2133">
        <v>13</v>
      </c>
      <c r="H2133">
        <v>140</v>
      </c>
      <c r="I2133">
        <v>0</v>
      </c>
      <c r="J2133">
        <v>92</v>
      </c>
      <c r="K2133">
        <v>0</v>
      </c>
      <c r="L2133">
        <v>0</v>
      </c>
      <c r="M2133">
        <v>6</v>
      </c>
      <c r="N2133">
        <v>51</v>
      </c>
      <c r="O2133">
        <v>92</v>
      </c>
      <c r="P2133">
        <v>143</v>
      </c>
      <c r="Q2133">
        <v>113</v>
      </c>
      <c r="R2133">
        <v>130</v>
      </c>
      <c r="S2133">
        <v>170</v>
      </c>
      <c r="T2133">
        <v>58</v>
      </c>
      <c r="U2133">
        <v>57</v>
      </c>
      <c r="V2133">
        <v>61</v>
      </c>
      <c r="W2133">
        <v>61</v>
      </c>
      <c r="X2133">
        <v>58</v>
      </c>
      <c r="Y2133">
        <v>176</v>
      </c>
      <c r="Z2133">
        <v>62</v>
      </c>
      <c r="AA2133" t="s">
        <v>133</v>
      </c>
      <c r="AB2133" t="s">
        <v>16</v>
      </c>
      <c r="AC2133" t="s">
        <v>127</v>
      </c>
      <c r="AD2133" t="s">
        <v>128</v>
      </c>
    </row>
    <row r="2134" spans="1:30" x14ac:dyDescent="0.25">
      <c r="A2134" t="s">
        <v>1435</v>
      </c>
      <c r="B2134">
        <v>45261</v>
      </c>
      <c r="C2134">
        <v>45264</v>
      </c>
      <c r="D2134" t="s">
        <v>95</v>
      </c>
      <c r="E2134">
        <v>2115</v>
      </c>
      <c r="F2134">
        <v>70</v>
      </c>
      <c r="G2134">
        <v>37</v>
      </c>
      <c r="H2134">
        <v>39</v>
      </c>
      <c r="I2134">
        <v>0</v>
      </c>
      <c r="J2134">
        <v>22</v>
      </c>
      <c r="K2134">
        <v>2</v>
      </c>
      <c r="L2134">
        <v>11</v>
      </c>
      <c r="M2134">
        <v>13</v>
      </c>
      <c r="N2134">
        <v>11</v>
      </c>
      <c r="O2134">
        <v>36</v>
      </c>
      <c r="P2134">
        <v>40</v>
      </c>
      <c r="Q2134">
        <v>39</v>
      </c>
      <c r="R2134">
        <v>34</v>
      </c>
      <c r="S2134">
        <v>41</v>
      </c>
      <c r="T2134">
        <v>13</v>
      </c>
      <c r="U2134">
        <v>14</v>
      </c>
      <c r="V2134">
        <v>14</v>
      </c>
      <c r="W2134">
        <v>14</v>
      </c>
      <c r="X2134">
        <v>14</v>
      </c>
      <c r="Y2134">
        <v>41</v>
      </c>
      <c r="Z2134">
        <v>14</v>
      </c>
      <c r="AA2134" t="s">
        <v>96</v>
      </c>
      <c r="AB2134" t="s">
        <v>16</v>
      </c>
      <c r="AC2134" t="s">
        <v>69</v>
      </c>
      <c r="AD2134" t="s">
        <v>1583</v>
      </c>
    </row>
    <row r="2135" spans="1:30" x14ac:dyDescent="0.25">
      <c r="A2135" t="s">
        <v>1435</v>
      </c>
      <c r="B2135">
        <v>45261</v>
      </c>
      <c r="C2135">
        <v>45264</v>
      </c>
      <c r="D2135" t="s">
        <v>531</v>
      </c>
      <c r="E2135">
        <v>10448</v>
      </c>
      <c r="F2135">
        <v>404</v>
      </c>
      <c r="G2135">
        <v>15</v>
      </c>
      <c r="H2135">
        <v>223</v>
      </c>
      <c r="I2135">
        <v>4</v>
      </c>
      <c r="J2135">
        <v>148</v>
      </c>
      <c r="K2135">
        <v>8</v>
      </c>
      <c r="L2135">
        <v>39</v>
      </c>
      <c r="M2135">
        <v>2</v>
      </c>
      <c r="N2135">
        <v>88</v>
      </c>
      <c r="O2135">
        <v>118</v>
      </c>
      <c r="P2135">
        <v>232</v>
      </c>
      <c r="Q2135">
        <v>136</v>
      </c>
      <c r="R2135">
        <v>97</v>
      </c>
      <c r="S2135">
        <v>235</v>
      </c>
      <c r="T2135">
        <v>105</v>
      </c>
      <c r="U2135">
        <v>88</v>
      </c>
      <c r="V2135">
        <v>110</v>
      </c>
      <c r="W2135">
        <v>104</v>
      </c>
      <c r="X2135">
        <v>108</v>
      </c>
      <c r="Y2135">
        <v>236</v>
      </c>
      <c r="Z2135">
        <v>110</v>
      </c>
      <c r="AA2135" t="s">
        <v>1455</v>
      </c>
      <c r="AB2135" t="s">
        <v>387</v>
      </c>
      <c r="AC2135" t="s">
        <v>508</v>
      </c>
      <c r="AD2135" t="s">
        <v>509</v>
      </c>
    </row>
    <row r="2136" spans="1:30" x14ac:dyDescent="0.25">
      <c r="A2136" t="s">
        <v>1435</v>
      </c>
      <c r="B2136">
        <v>45261</v>
      </c>
      <c r="C2136">
        <v>45264</v>
      </c>
      <c r="D2136" t="s">
        <v>46</v>
      </c>
      <c r="E2136">
        <v>5286</v>
      </c>
      <c r="F2136">
        <v>207</v>
      </c>
      <c r="G2136">
        <v>7</v>
      </c>
      <c r="H2136">
        <v>192</v>
      </c>
      <c r="I2136">
        <v>0</v>
      </c>
      <c r="J2136">
        <v>95</v>
      </c>
      <c r="K2136">
        <v>14</v>
      </c>
      <c r="L2136">
        <v>39</v>
      </c>
      <c r="M2136">
        <v>11</v>
      </c>
      <c r="N2136">
        <v>89</v>
      </c>
      <c r="O2136">
        <v>118</v>
      </c>
      <c r="P2136">
        <v>192</v>
      </c>
      <c r="Q2136">
        <v>147</v>
      </c>
      <c r="R2136">
        <v>105</v>
      </c>
      <c r="S2136">
        <v>192</v>
      </c>
      <c r="T2136">
        <v>90</v>
      </c>
      <c r="U2136">
        <v>86</v>
      </c>
      <c r="V2136">
        <v>90</v>
      </c>
      <c r="W2136">
        <v>89</v>
      </c>
      <c r="X2136">
        <v>68</v>
      </c>
      <c r="Y2136">
        <v>192</v>
      </c>
      <c r="Z2136">
        <v>90</v>
      </c>
      <c r="AA2136" t="s">
        <v>47</v>
      </c>
      <c r="AB2136" t="s">
        <v>16</v>
      </c>
      <c r="AC2136" t="s">
        <v>41</v>
      </c>
      <c r="AD2136" t="s">
        <v>42</v>
      </c>
    </row>
    <row r="2137" spans="1:30" x14ac:dyDescent="0.25">
      <c r="A2137" t="s">
        <v>1435</v>
      </c>
      <c r="B2137">
        <v>45261</v>
      </c>
      <c r="C2137">
        <v>45264</v>
      </c>
      <c r="D2137" t="s">
        <v>24</v>
      </c>
      <c r="E2137">
        <v>6896</v>
      </c>
      <c r="F2137">
        <v>235</v>
      </c>
      <c r="G2137">
        <v>118</v>
      </c>
      <c r="H2137">
        <v>150</v>
      </c>
      <c r="I2137">
        <v>28</v>
      </c>
      <c r="J2137">
        <v>125</v>
      </c>
      <c r="K2137">
        <v>7</v>
      </c>
      <c r="L2137">
        <v>24</v>
      </c>
      <c r="M2137">
        <v>46</v>
      </c>
      <c r="N2137">
        <v>50</v>
      </c>
      <c r="O2137">
        <v>143</v>
      </c>
      <c r="P2137">
        <v>159</v>
      </c>
      <c r="Q2137">
        <v>115</v>
      </c>
      <c r="R2137">
        <v>97</v>
      </c>
      <c r="S2137">
        <v>161</v>
      </c>
      <c r="T2137">
        <v>59</v>
      </c>
      <c r="U2137">
        <v>60</v>
      </c>
      <c r="V2137">
        <v>72</v>
      </c>
      <c r="W2137">
        <v>72</v>
      </c>
      <c r="X2137">
        <v>68</v>
      </c>
      <c r="Y2137">
        <v>161</v>
      </c>
      <c r="Z2137">
        <v>72</v>
      </c>
      <c r="AA2137" t="s">
        <v>25</v>
      </c>
      <c r="AB2137" t="s">
        <v>16</v>
      </c>
      <c r="AC2137" t="s">
        <v>18</v>
      </c>
      <c r="AD2137" t="s">
        <v>19</v>
      </c>
    </row>
    <row r="2138" spans="1:30" x14ac:dyDescent="0.25">
      <c r="A2138" t="s">
        <v>1435</v>
      </c>
      <c r="B2138">
        <v>45261</v>
      </c>
      <c r="C2138">
        <v>45264</v>
      </c>
      <c r="D2138" t="s">
        <v>566</v>
      </c>
      <c r="E2138">
        <v>12660</v>
      </c>
      <c r="F2138">
        <v>626</v>
      </c>
      <c r="G2138">
        <v>23</v>
      </c>
      <c r="H2138">
        <v>338</v>
      </c>
      <c r="I2138">
        <v>2</v>
      </c>
      <c r="J2138">
        <v>173</v>
      </c>
      <c r="K2138">
        <v>9</v>
      </c>
      <c r="L2138">
        <v>37</v>
      </c>
      <c r="M2138">
        <v>16</v>
      </c>
      <c r="N2138">
        <v>4</v>
      </c>
      <c r="O2138">
        <v>317</v>
      </c>
      <c r="P2138">
        <v>334</v>
      </c>
      <c r="Q2138">
        <v>264</v>
      </c>
      <c r="R2138">
        <v>193</v>
      </c>
      <c r="S2138">
        <v>339</v>
      </c>
      <c r="T2138">
        <v>40</v>
      </c>
      <c r="U2138">
        <v>43</v>
      </c>
      <c r="V2138">
        <v>47</v>
      </c>
      <c r="W2138">
        <v>48</v>
      </c>
      <c r="X2138">
        <v>48</v>
      </c>
      <c r="Y2138">
        <v>340</v>
      </c>
      <c r="Z2138">
        <v>49</v>
      </c>
      <c r="AA2138" t="s">
        <v>567</v>
      </c>
      <c r="AB2138" t="s">
        <v>387</v>
      </c>
      <c r="AC2138" t="s">
        <v>508</v>
      </c>
      <c r="AD2138" t="s">
        <v>509</v>
      </c>
    </row>
    <row r="2139" spans="1:30" x14ac:dyDescent="0.25">
      <c r="A2139" t="s">
        <v>1435</v>
      </c>
      <c r="B2139">
        <v>45261</v>
      </c>
      <c r="C2139">
        <v>45264</v>
      </c>
      <c r="D2139" t="s">
        <v>475</v>
      </c>
      <c r="E2139">
        <v>10859</v>
      </c>
      <c r="F2139">
        <v>480</v>
      </c>
      <c r="G2139">
        <v>76</v>
      </c>
      <c r="H2139">
        <v>181</v>
      </c>
      <c r="I2139">
        <v>2</v>
      </c>
      <c r="J2139">
        <v>176</v>
      </c>
      <c r="K2139">
        <v>6</v>
      </c>
      <c r="L2139">
        <v>17</v>
      </c>
      <c r="M2139">
        <v>23</v>
      </c>
      <c r="N2139">
        <v>30</v>
      </c>
      <c r="O2139">
        <v>160</v>
      </c>
      <c r="P2139">
        <v>203</v>
      </c>
      <c r="Q2139">
        <v>145</v>
      </c>
      <c r="R2139">
        <v>137</v>
      </c>
      <c r="S2139">
        <v>204</v>
      </c>
      <c r="T2139">
        <v>92</v>
      </c>
      <c r="U2139">
        <v>78</v>
      </c>
      <c r="V2139">
        <v>93</v>
      </c>
      <c r="W2139">
        <v>92</v>
      </c>
      <c r="X2139">
        <v>91</v>
      </c>
      <c r="Y2139">
        <v>204</v>
      </c>
      <c r="Z2139">
        <v>93</v>
      </c>
      <c r="AA2139" t="s">
        <v>476</v>
      </c>
      <c r="AB2139" t="s">
        <v>387</v>
      </c>
      <c r="AC2139" t="s">
        <v>448</v>
      </c>
      <c r="AD2139" t="s">
        <v>449</v>
      </c>
    </row>
    <row r="2140" spans="1:30" x14ac:dyDescent="0.25">
      <c r="A2140" t="s">
        <v>1435</v>
      </c>
      <c r="B2140">
        <v>45261</v>
      </c>
      <c r="C2140">
        <v>45264</v>
      </c>
      <c r="D2140" t="s">
        <v>14</v>
      </c>
      <c r="E2140">
        <v>5995</v>
      </c>
      <c r="F2140">
        <v>196</v>
      </c>
      <c r="G2140">
        <v>95</v>
      </c>
      <c r="H2140">
        <v>110</v>
      </c>
      <c r="I2140">
        <v>0</v>
      </c>
      <c r="J2140">
        <v>71</v>
      </c>
      <c r="K2140">
        <v>17</v>
      </c>
      <c r="L2140">
        <v>22</v>
      </c>
      <c r="M2140">
        <v>39</v>
      </c>
      <c r="N2140">
        <v>40</v>
      </c>
      <c r="O2140">
        <v>96</v>
      </c>
      <c r="P2140">
        <v>109</v>
      </c>
      <c r="Q2140">
        <v>67</v>
      </c>
      <c r="R2140">
        <v>50</v>
      </c>
      <c r="S2140">
        <v>110</v>
      </c>
      <c r="T2140">
        <v>40</v>
      </c>
      <c r="U2140">
        <v>29</v>
      </c>
      <c r="V2140">
        <v>40</v>
      </c>
      <c r="W2140">
        <v>36</v>
      </c>
      <c r="X2140">
        <v>40</v>
      </c>
      <c r="Y2140">
        <v>110</v>
      </c>
      <c r="Z2140">
        <v>40</v>
      </c>
      <c r="AA2140" t="s">
        <v>15</v>
      </c>
      <c r="AB2140" t="s">
        <v>16</v>
      </c>
      <c r="AC2140" t="s">
        <v>90</v>
      </c>
      <c r="AD2140" t="s">
        <v>91</v>
      </c>
    </row>
    <row r="2141" spans="1:30" x14ac:dyDescent="0.25">
      <c r="A2141" t="s">
        <v>1435</v>
      </c>
      <c r="B2141">
        <v>45261</v>
      </c>
      <c r="C2141">
        <v>45264</v>
      </c>
      <c r="D2141" t="s">
        <v>519</v>
      </c>
      <c r="E2141">
        <v>6650</v>
      </c>
      <c r="F2141">
        <v>313</v>
      </c>
      <c r="G2141">
        <v>129</v>
      </c>
      <c r="H2141">
        <v>219</v>
      </c>
      <c r="I2141">
        <v>4</v>
      </c>
      <c r="J2141">
        <v>73</v>
      </c>
      <c r="K2141">
        <v>17</v>
      </c>
      <c r="L2141">
        <v>37</v>
      </c>
      <c r="M2141">
        <v>36</v>
      </c>
      <c r="N2141">
        <v>58</v>
      </c>
      <c r="O2141">
        <v>205</v>
      </c>
      <c r="P2141">
        <v>223</v>
      </c>
      <c r="Q2141">
        <v>179</v>
      </c>
      <c r="R2141">
        <v>129</v>
      </c>
      <c r="S2141">
        <v>223</v>
      </c>
      <c r="T2141">
        <v>58</v>
      </c>
      <c r="U2141">
        <v>55</v>
      </c>
      <c r="V2141">
        <v>58</v>
      </c>
      <c r="W2141">
        <v>56</v>
      </c>
      <c r="X2141">
        <v>57</v>
      </c>
      <c r="Y2141">
        <v>223</v>
      </c>
      <c r="Z2141">
        <v>58</v>
      </c>
      <c r="AA2141" t="s">
        <v>520</v>
      </c>
      <c r="AB2141" t="s">
        <v>387</v>
      </c>
      <c r="AC2141" t="s">
        <v>508</v>
      </c>
      <c r="AD2141" t="s">
        <v>509</v>
      </c>
    </row>
    <row r="2142" spans="1:30" x14ac:dyDescent="0.25">
      <c r="A2142" t="s">
        <v>1435</v>
      </c>
      <c r="B2142">
        <v>45261</v>
      </c>
      <c r="C2142">
        <v>45264</v>
      </c>
      <c r="D2142" t="s">
        <v>39</v>
      </c>
      <c r="E2142">
        <v>5994</v>
      </c>
      <c r="F2142">
        <v>264</v>
      </c>
      <c r="G2142">
        <v>170</v>
      </c>
      <c r="H2142">
        <v>181</v>
      </c>
      <c r="I2142">
        <v>5</v>
      </c>
      <c r="J2142">
        <v>80</v>
      </c>
      <c r="K2142">
        <v>30</v>
      </c>
      <c r="L2142">
        <v>11</v>
      </c>
      <c r="M2142">
        <v>41</v>
      </c>
      <c r="N2142">
        <v>40</v>
      </c>
      <c r="O2142">
        <v>178</v>
      </c>
      <c r="P2142">
        <v>183</v>
      </c>
      <c r="Q2142">
        <v>116</v>
      </c>
      <c r="R2142">
        <v>96</v>
      </c>
      <c r="S2142">
        <v>183</v>
      </c>
      <c r="T2142">
        <v>41</v>
      </c>
      <c r="U2142">
        <v>30</v>
      </c>
      <c r="V2142">
        <v>41</v>
      </c>
      <c r="W2142">
        <v>40</v>
      </c>
      <c r="X2142">
        <v>38</v>
      </c>
      <c r="Y2142">
        <v>183</v>
      </c>
      <c r="Z2142">
        <v>41</v>
      </c>
      <c r="AA2142" t="s">
        <v>40</v>
      </c>
      <c r="AB2142" t="s">
        <v>16</v>
      </c>
      <c r="AC2142" t="s">
        <v>41</v>
      </c>
      <c r="AD2142" t="s">
        <v>42</v>
      </c>
    </row>
    <row r="2143" spans="1:30" x14ac:dyDescent="0.25">
      <c r="A2143" t="s">
        <v>1435</v>
      </c>
      <c r="B2143">
        <v>45261</v>
      </c>
      <c r="C2143">
        <v>45264</v>
      </c>
      <c r="D2143" t="s">
        <v>525</v>
      </c>
      <c r="E2143">
        <v>13871</v>
      </c>
      <c r="F2143">
        <v>645</v>
      </c>
      <c r="G2143">
        <v>9</v>
      </c>
      <c r="H2143">
        <v>394</v>
      </c>
      <c r="I2143">
        <v>0</v>
      </c>
      <c r="J2143">
        <v>260</v>
      </c>
      <c r="K2143">
        <v>7</v>
      </c>
      <c r="L2143">
        <v>25</v>
      </c>
      <c r="M2143">
        <v>42</v>
      </c>
      <c r="N2143">
        <v>197</v>
      </c>
      <c r="O2143">
        <v>348</v>
      </c>
      <c r="P2143">
        <v>394</v>
      </c>
      <c r="Q2143">
        <v>312</v>
      </c>
      <c r="R2143">
        <v>276</v>
      </c>
      <c r="S2143">
        <v>394</v>
      </c>
      <c r="T2143">
        <v>199</v>
      </c>
      <c r="U2143">
        <v>177</v>
      </c>
      <c r="V2143">
        <v>197</v>
      </c>
      <c r="W2143">
        <v>197</v>
      </c>
      <c r="X2143">
        <v>185</v>
      </c>
      <c r="Y2143">
        <v>394</v>
      </c>
      <c r="Z2143">
        <v>199</v>
      </c>
      <c r="AA2143" t="s">
        <v>526</v>
      </c>
      <c r="AB2143" t="s">
        <v>387</v>
      </c>
      <c r="AC2143" t="s">
        <v>508</v>
      </c>
      <c r="AD2143" t="s">
        <v>509</v>
      </c>
    </row>
    <row r="2144" spans="1:30" x14ac:dyDescent="0.25">
      <c r="A2144" t="s">
        <v>1435</v>
      </c>
      <c r="B2144">
        <v>45261</v>
      </c>
      <c r="C2144">
        <v>45264</v>
      </c>
      <c r="D2144" t="s">
        <v>125</v>
      </c>
      <c r="E2144">
        <v>4081</v>
      </c>
      <c r="F2144">
        <v>130</v>
      </c>
      <c r="G2144">
        <v>88</v>
      </c>
      <c r="H2144">
        <v>88</v>
      </c>
      <c r="I2144">
        <v>0</v>
      </c>
      <c r="J2144">
        <v>102</v>
      </c>
      <c r="K2144">
        <v>2</v>
      </c>
      <c r="L2144">
        <v>1</v>
      </c>
      <c r="M2144">
        <v>78</v>
      </c>
      <c r="N2144">
        <v>74</v>
      </c>
      <c r="O2144">
        <v>19</v>
      </c>
      <c r="P2144">
        <v>88</v>
      </c>
      <c r="Q2144">
        <v>80</v>
      </c>
      <c r="R2144">
        <v>73</v>
      </c>
      <c r="S2144">
        <v>125</v>
      </c>
      <c r="T2144">
        <v>81</v>
      </c>
      <c r="U2144">
        <v>65</v>
      </c>
      <c r="V2144">
        <v>82</v>
      </c>
      <c r="W2144">
        <v>74</v>
      </c>
      <c r="X2144">
        <v>71</v>
      </c>
      <c r="Y2144">
        <v>127</v>
      </c>
      <c r="Z2144">
        <v>82</v>
      </c>
      <c r="AA2144" t="s">
        <v>126</v>
      </c>
      <c r="AB2144" t="s">
        <v>16</v>
      </c>
      <c r="AC2144" t="s">
        <v>127</v>
      </c>
      <c r="AD2144" t="s">
        <v>128</v>
      </c>
    </row>
    <row r="2145" spans="1:30" x14ac:dyDescent="0.25">
      <c r="A2145" t="s">
        <v>1435</v>
      </c>
      <c r="B2145">
        <v>45261</v>
      </c>
      <c r="C2145">
        <v>45264</v>
      </c>
      <c r="D2145" t="s">
        <v>430</v>
      </c>
      <c r="E2145">
        <v>17966</v>
      </c>
      <c r="F2145">
        <v>684</v>
      </c>
      <c r="G2145">
        <v>26</v>
      </c>
      <c r="H2145">
        <v>294</v>
      </c>
      <c r="I2145">
        <v>1</v>
      </c>
      <c r="J2145">
        <v>193</v>
      </c>
      <c r="K2145">
        <v>8</v>
      </c>
      <c r="L2145">
        <v>4</v>
      </c>
      <c r="M2145">
        <v>10</v>
      </c>
      <c r="N2145">
        <v>24</v>
      </c>
      <c r="O2145">
        <v>94</v>
      </c>
      <c r="P2145">
        <v>297</v>
      </c>
      <c r="Q2145">
        <v>160</v>
      </c>
      <c r="R2145">
        <v>107</v>
      </c>
      <c r="S2145">
        <v>298</v>
      </c>
      <c r="T2145">
        <v>36</v>
      </c>
      <c r="U2145">
        <v>28</v>
      </c>
      <c r="V2145">
        <v>39</v>
      </c>
      <c r="W2145">
        <v>34</v>
      </c>
      <c r="X2145">
        <v>39</v>
      </c>
      <c r="Y2145">
        <v>298</v>
      </c>
      <c r="Z2145">
        <v>39</v>
      </c>
      <c r="AA2145" t="s">
        <v>431</v>
      </c>
      <c r="AB2145" t="s">
        <v>387</v>
      </c>
      <c r="AC2145" t="s">
        <v>432</v>
      </c>
      <c r="AD2145" t="s">
        <v>433</v>
      </c>
    </row>
    <row r="2146" spans="1:30" x14ac:dyDescent="0.25">
      <c r="A2146" t="s">
        <v>1435</v>
      </c>
      <c r="B2146">
        <v>45261</v>
      </c>
      <c r="C2146">
        <v>45264</v>
      </c>
      <c r="D2146" t="s">
        <v>469</v>
      </c>
      <c r="E2146">
        <v>7522</v>
      </c>
      <c r="F2146">
        <v>343</v>
      </c>
      <c r="G2146">
        <v>55</v>
      </c>
      <c r="H2146">
        <v>230</v>
      </c>
      <c r="I2146">
        <v>2</v>
      </c>
      <c r="J2146">
        <v>166</v>
      </c>
      <c r="K2146">
        <v>3</v>
      </c>
      <c r="L2146">
        <v>92</v>
      </c>
      <c r="M2146">
        <v>45</v>
      </c>
      <c r="N2146">
        <v>58</v>
      </c>
      <c r="O2146">
        <v>86</v>
      </c>
      <c r="P2146">
        <v>228</v>
      </c>
      <c r="Q2146">
        <v>172</v>
      </c>
      <c r="R2146">
        <v>140</v>
      </c>
      <c r="S2146">
        <v>228</v>
      </c>
      <c r="T2146">
        <v>112</v>
      </c>
      <c r="U2146">
        <v>103</v>
      </c>
      <c r="V2146">
        <v>114</v>
      </c>
      <c r="W2146">
        <v>115</v>
      </c>
      <c r="X2146">
        <v>98</v>
      </c>
      <c r="Y2146">
        <v>231</v>
      </c>
      <c r="Z2146">
        <v>118</v>
      </c>
      <c r="AA2146" t="s">
        <v>470</v>
      </c>
      <c r="AB2146" t="s">
        <v>387</v>
      </c>
      <c r="AC2146" t="s">
        <v>448</v>
      </c>
      <c r="AD2146" t="s">
        <v>449</v>
      </c>
    </row>
    <row r="2147" spans="1:30" x14ac:dyDescent="0.25">
      <c r="A2147" t="s">
        <v>1435</v>
      </c>
      <c r="B2147">
        <v>45261</v>
      </c>
      <c r="C2147">
        <v>45264</v>
      </c>
      <c r="D2147" t="s">
        <v>442</v>
      </c>
      <c r="E2147">
        <v>20790</v>
      </c>
      <c r="F2147">
        <v>858</v>
      </c>
      <c r="G2147">
        <v>62</v>
      </c>
      <c r="H2147">
        <v>449</v>
      </c>
      <c r="I2147">
        <v>22</v>
      </c>
      <c r="J2147">
        <v>271</v>
      </c>
      <c r="K2147">
        <v>32</v>
      </c>
      <c r="L2147">
        <v>54</v>
      </c>
      <c r="M2147">
        <v>38</v>
      </c>
      <c r="N2147">
        <v>180</v>
      </c>
      <c r="O2147">
        <v>349</v>
      </c>
      <c r="P2147">
        <v>461</v>
      </c>
      <c r="Q2147">
        <v>345</v>
      </c>
      <c r="R2147">
        <v>249</v>
      </c>
      <c r="S2147">
        <v>461</v>
      </c>
      <c r="T2147">
        <v>180</v>
      </c>
      <c r="U2147">
        <v>162</v>
      </c>
      <c r="V2147">
        <v>181</v>
      </c>
      <c r="W2147">
        <v>175</v>
      </c>
      <c r="X2147">
        <v>176</v>
      </c>
      <c r="Y2147">
        <v>463</v>
      </c>
      <c r="Z2147">
        <v>185</v>
      </c>
      <c r="AA2147" t="s">
        <v>443</v>
      </c>
      <c r="AB2147" t="s">
        <v>387</v>
      </c>
      <c r="AC2147" t="s">
        <v>432</v>
      </c>
      <c r="AD2147" t="s">
        <v>433</v>
      </c>
    </row>
    <row r="2148" spans="1:30" x14ac:dyDescent="0.25">
      <c r="A2148" t="s">
        <v>1435</v>
      </c>
      <c r="B2148">
        <v>45261</v>
      </c>
      <c r="C2148">
        <v>45264</v>
      </c>
      <c r="D2148" t="s">
        <v>451</v>
      </c>
      <c r="E2148">
        <v>8518</v>
      </c>
      <c r="F2148">
        <v>372</v>
      </c>
      <c r="G2148">
        <v>1</v>
      </c>
      <c r="H2148">
        <v>51</v>
      </c>
      <c r="I2148">
        <v>0</v>
      </c>
      <c r="J2148">
        <v>260</v>
      </c>
      <c r="K2148">
        <v>2</v>
      </c>
      <c r="L2148">
        <v>2</v>
      </c>
      <c r="M2148">
        <v>1</v>
      </c>
      <c r="N2148">
        <v>3</v>
      </c>
      <c r="O2148">
        <v>3</v>
      </c>
      <c r="P2148">
        <v>58</v>
      </c>
      <c r="Q2148">
        <v>36</v>
      </c>
      <c r="R2148">
        <v>33</v>
      </c>
      <c r="S2148">
        <v>109</v>
      </c>
      <c r="T2148">
        <v>32</v>
      </c>
      <c r="U2148">
        <v>24</v>
      </c>
      <c r="V2148">
        <v>35</v>
      </c>
      <c r="W2148">
        <v>35</v>
      </c>
      <c r="X2148">
        <v>32</v>
      </c>
      <c r="Y2148">
        <v>127</v>
      </c>
      <c r="Z2148">
        <v>38</v>
      </c>
      <c r="AA2148" t="s">
        <v>452</v>
      </c>
      <c r="AB2148" t="s">
        <v>387</v>
      </c>
      <c r="AC2148" t="s">
        <v>448</v>
      </c>
      <c r="AD2148" t="s">
        <v>449</v>
      </c>
    </row>
    <row r="2149" spans="1:30" x14ac:dyDescent="0.25">
      <c r="A2149" t="s">
        <v>1435</v>
      </c>
      <c r="B2149">
        <v>45261</v>
      </c>
      <c r="C2149">
        <v>45264</v>
      </c>
      <c r="D2149" t="s">
        <v>385</v>
      </c>
      <c r="E2149">
        <v>9941</v>
      </c>
      <c r="F2149">
        <v>429</v>
      </c>
      <c r="G2149">
        <v>2</v>
      </c>
      <c r="H2149">
        <v>72</v>
      </c>
      <c r="I2149">
        <v>1</v>
      </c>
      <c r="J2149">
        <v>181</v>
      </c>
      <c r="K2149">
        <v>0</v>
      </c>
      <c r="L2149">
        <v>4</v>
      </c>
      <c r="M2149">
        <v>0</v>
      </c>
      <c r="N2149">
        <v>7</v>
      </c>
      <c r="O2149">
        <v>50</v>
      </c>
      <c r="P2149">
        <v>76</v>
      </c>
      <c r="Q2149">
        <v>50</v>
      </c>
      <c r="R2149">
        <v>44</v>
      </c>
      <c r="S2149">
        <v>76</v>
      </c>
      <c r="T2149">
        <v>20</v>
      </c>
      <c r="U2149">
        <v>18</v>
      </c>
      <c r="V2149">
        <v>24</v>
      </c>
      <c r="W2149">
        <v>25</v>
      </c>
      <c r="X2149">
        <v>21</v>
      </c>
      <c r="Y2149">
        <v>76</v>
      </c>
      <c r="Z2149">
        <v>25</v>
      </c>
      <c r="AA2149" t="s">
        <v>386</v>
      </c>
      <c r="AB2149" t="s">
        <v>387</v>
      </c>
      <c r="AC2149" t="s">
        <v>389</v>
      </c>
      <c r="AD2149" t="s">
        <v>390</v>
      </c>
    </row>
    <row r="2150" spans="1:30" x14ac:dyDescent="0.25">
      <c r="A2150" t="s">
        <v>1435</v>
      </c>
      <c r="B2150">
        <v>45261</v>
      </c>
      <c r="C2150">
        <v>45264</v>
      </c>
      <c r="D2150" t="s">
        <v>78</v>
      </c>
      <c r="E2150">
        <v>7527</v>
      </c>
      <c r="F2150">
        <v>286</v>
      </c>
      <c r="G2150">
        <v>27</v>
      </c>
      <c r="H2150">
        <v>208</v>
      </c>
      <c r="I2150">
        <v>2</v>
      </c>
      <c r="J2150">
        <v>61</v>
      </c>
      <c r="K2150">
        <v>3</v>
      </c>
      <c r="L2150">
        <v>25</v>
      </c>
      <c r="M2150">
        <v>8</v>
      </c>
      <c r="N2150">
        <v>34</v>
      </c>
      <c r="O2150">
        <v>138</v>
      </c>
      <c r="P2150">
        <v>213</v>
      </c>
      <c r="Q2150">
        <v>153</v>
      </c>
      <c r="R2150">
        <v>92</v>
      </c>
      <c r="S2150">
        <v>215</v>
      </c>
      <c r="T2150">
        <v>44</v>
      </c>
      <c r="U2150">
        <v>40</v>
      </c>
      <c r="V2150">
        <v>45</v>
      </c>
      <c r="W2150">
        <v>41</v>
      </c>
      <c r="X2150">
        <v>45</v>
      </c>
      <c r="Y2150">
        <v>215</v>
      </c>
      <c r="Z2150">
        <v>45</v>
      </c>
      <c r="AA2150" t="s">
        <v>79</v>
      </c>
      <c r="AB2150" t="s">
        <v>16</v>
      </c>
      <c r="AC2150" t="s">
        <v>69</v>
      </c>
      <c r="AD2150" t="s">
        <v>1583</v>
      </c>
    </row>
    <row r="2151" spans="1:30" x14ac:dyDescent="0.25">
      <c r="A2151" t="s">
        <v>1435</v>
      </c>
      <c r="B2151">
        <v>45261</v>
      </c>
      <c r="C2151">
        <v>45264</v>
      </c>
      <c r="D2151" t="s">
        <v>546</v>
      </c>
      <c r="E2151">
        <v>6076</v>
      </c>
      <c r="F2151">
        <v>206</v>
      </c>
      <c r="G2151">
        <v>2</v>
      </c>
      <c r="H2151">
        <v>109</v>
      </c>
      <c r="I2151">
        <v>0</v>
      </c>
      <c r="J2151">
        <v>80</v>
      </c>
      <c r="K2151">
        <v>3</v>
      </c>
      <c r="L2151">
        <v>0</v>
      </c>
      <c r="M2151">
        <v>0</v>
      </c>
      <c r="N2151">
        <v>18</v>
      </c>
      <c r="O2151">
        <v>87</v>
      </c>
      <c r="P2151">
        <v>115</v>
      </c>
      <c r="Q2151">
        <v>88</v>
      </c>
      <c r="R2151">
        <v>62</v>
      </c>
      <c r="S2151">
        <v>120</v>
      </c>
      <c r="T2151">
        <v>34</v>
      </c>
      <c r="U2151">
        <v>35</v>
      </c>
      <c r="V2151">
        <v>38</v>
      </c>
      <c r="W2151">
        <v>39</v>
      </c>
      <c r="X2151">
        <v>38</v>
      </c>
      <c r="Y2151">
        <v>120</v>
      </c>
      <c r="Z2151">
        <v>40</v>
      </c>
      <c r="AA2151" t="s">
        <v>1476</v>
      </c>
      <c r="AB2151" t="s">
        <v>387</v>
      </c>
      <c r="AC2151" t="s">
        <v>508</v>
      </c>
      <c r="AD2151" t="s">
        <v>509</v>
      </c>
    </row>
    <row r="2152" spans="1:30" x14ac:dyDescent="0.25">
      <c r="A2152" t="s">
        <v>1435</v>
      </c>
      <c r="B2152">
        <v>45261</v>
      </c>
      <c r="C2152">
        <v>45264</v>
      </c>
      <c r="D2152" t="s">
        <v>496</v>
      </c>
      <c r="E2152">
        <v>7421</v>
      </c>
      <c r="F2152">
        <v>352</v>
      </c>
      <c r="G2152">
        <v>95</v>
      </c>
      <c r="H2152">
        <v>159</v>
      </c>
      <c r="I2152">
        <v>6</v>
      </c>
      <c r="J2152">
        <v>151</v>
      </c>
      <c r="K2152">
        <v>26</v>
      </c>
      <c r="L2152">
        <v>32</v>
      </c>
      <c r="M2152">
        <v>54</v>
      </c>
      <c r="N2152">
        <v>32</v>
      </c>
      <c r="O2152">
        <v>72</v>
      </c>
      <c r="P2152">
        <v>160</v>
      </c>
      <c r="Q2152">
        <v>89</v>
      </c>
      <c r="R2152">
        <v>75</v>
      </c>
      <c r="S2152">
        <v>159</v>
      </c>
      <c r="T2152">
        <v>83</v>
      </c>
      <c r="U2152">
        <v>64</v>
      </c>
      <c r="V2152">
        <v>84</v>
      </c>
      <c r="W2152">
        <v>83</v>
      </c>
      <c r="X2152">
        <v>83</v>
      </c>
      <c r="Y2152">
        <v>160</v>
      </c>
      <c r="Z2152">
        <v>86</v>
      </c>
      <c r="AA2152" t="s">
        <v>497</v>
      </c>
      <c r="AB2152" t="s">
        <v>387</v>
      </c>
      <c r="AC2152" t="s">
        <v>448</v>
      </c>
      <c r="AD2152" t="s">
        <v>449</v>
      </c>
    </row>
    <row r="2153" spans="1:30" x14ac:dyDescent="0.25">
      <c r="A2153" t="s">
        <v>1435</v>
      </c>
      <c r="B2153">
        <v>45261</v>
      </c>
      <c r="C2153">
        <v>45264</v>
      </c>
      <c r="D2153" t="s">
        <v>542</v>
      </c>
      <c r="E2153">
        <v>4257</v>
      </c>
      <c r="F2153">
        <v>120</v>
      </c>
      <c r="G2153">
        <v>15</v>
      </c>
      <c r="H2153">
        <v>71</v>
      </c>
      <c r="I2153">
        <v>1</v>
      </c>
      <c r="J2153">
        <v>80</v>
      </c>
      <c r="K2153">
        <v>9</v>
      </c>
      <c r="L2153">
        <v>11</v>
      </c>
      <c r="M2153">
        <v>7</v>
      </c>
      <c r="N2153">
        <v>57</v>
      </c>
      <c r="O2153">
        <v>38</v>
      </c>
      <c r="P2153">
        <v>70</v>
      </c>
      <c r="Q2153">
        <v>48</v>
      </c>
      <c r="R2153">
        <v>48</v>
      </c>
      <c r="S2153">
        <v>69</v>
      </c>
      <c r="T2153">
        <v>57</v>
      </c>
      <c r="U2153">
        <v>54</v>
      </c>
      <c r="V2153">
        <v>59</v>
      </c>
      <c r="W2153">
        <v>52</v>
      </c>
      <c r="X2153">
        <v>56</v>
      </c>
      <c r="Y2153">
        <v>71</v>
      </c>
      <c r="Z2153">
        <v>59</v>
      </c>
      <c r="AA2153" t="s">
        <v>1475</v>
      </c>
      <c r="AB2153" t="s">
        <v>387</v>
      </c>
      <c r="AC2153" t="s">
        <v>508</v>
      </c>
      <c r="AD2153" t="s">
        <v>509</v>
      </c>
    </row>
    <row r="2154" spans="1:30" x14ac:dyDescent="0.25">
      <c r="A2154" t="s">
        <v>1435</v>
      </c>
      <c r="B2154">
        <v>45261</v>
      </c>
      <c r="C2154">
        <v>45264</v>
      </c>
      <c r="D2154" t="s">
        <v>56</v>
      </c>
      <c r="E2154">
        <v>2</v>
      </c>
      <c r="F2154">
        <v>0</v>
      </c>
      <c r="G2154">
        <v>0</v>
      </c>
      <c r="H2154">
        <v>0</v>
      </c>
      <c r="I2154">
        <v>0</v>
      </c>
      <c r="J2154">
        <v>0</v>
      </c>
      <c r="K2154">
        <v>0</v>
      </c>
      <c r="L2154">
        <v>0</v>
      </c>
      <c r="M2154">
        <v>0</v>
      </c>
      <c r="N2154">
        <v>0</v>
      </c>
      <c r="O2154">
        <v>0</v>
      </c>
      <c r="P2154">
        <v>0</v>
      </c>
      <c r="Q2154">
        <v>0</v>
      </c>
      <c r="R2154">
        <v>0</v>
      </c>
      <c r="S2154">
        <v>0</v>
      </c>
      <c r="T2154">
        <v>0</v>
      </c>
      <c r="U2154">
        <v>0</v>
      </c>
      <c r="V2154">
        <v>0</v>
      </c>
      <c r="W2154">
        <v>0</v>
      </c>
      <c r="X2154">
        <v>0</v>
      </c>
      <c r="Y2154">
        <v>0</v>
      </c>
      <c r="Z2154">
        <v>0</v>
      </c>
    </row>
    <row r="2155" spans="1:30" x14ac:dyDescent="0.25">
      <c r="A2155" t="s">
        <v>1435</v>
      </c>
      <c r="B2155">
        <v>45261</v>
      </c>
      <c r="C2155">
        <v>45264</v>
      </c>
      <c r="D2155" t="s">
        <v>576</v>
      </c>
      <c r="E2155">
        <v>4264</v>
      </c>
      <c r="F2155">
        <v>225</v>
      </c>
      <c r="G2155">
        <v>14</v>
      </c>
      <c r="H2155">
        <v>180</v>
      </c>
      <c r="I2155">
        <v>0</v>
      </c>
      <c r="J2155">
        <v>67</v>
      </c>
      <c r="K2155">
        <v>4</v>
      </c>
      <c r="L2155">
        <v>0</v>
      </c>
      <c r="M2155">
        <v>1</v>
      </c>
      <c r="N2155">
        <v>11</v>
      </c>
      <c r="O2155">
        <v>7</v>
      </c>
      <c r="P2155">
        <v>180</v>
      </c>
      <c r="Q2155">
        <v>146</v>
      </c>
      <c r="R2155">
        <v>74</v>
      </c>
      <c r="S2155">
        <v>179</v>
      </c>
      <c r="T2155">
        <v>21</v>
      </c>
      <c r="U2155">
        <v>60</v>
      </c>
      <c r="V2155">
        <v>61</v>
      </c>
      <c r="W2155">
        <v>55</v>
      </c>
      <c r="X2155">
        <v>58</v>
      </c>
      <c r="Y2155">
        <v>180</v>
      </c>
      <c r="Z2155">
        <v>61</v>
      </c>
      <c r="AA2155" t="s">
        <v>577</v>
      </c>
      <c r="AB2155" t="s">
        <v>387</v>
      </c>
      <c r="AC2155" t="s">
        <v>508</v>
      </c>
      <c r="AD2155" t="s">
        <v>509</v>
      </c>
    </row>
    <row r="2156" spans="1:30" x14ac:dyDescent="0.25">
      <c r="A2156" t="s">
        <v>1435</v>
      </c>
      <c r="B2156">
        <v>45261</v>
      </c>
      <c r="C2156">
        <v>45264</v>
      </c>
      <c r="D2156" t="s">
        <v>57</v>
      </c>
      <c r="E2156">
        <v>6168</v>
      </c>
      <c r="F2156">
        <v>137</v>
      </c>
      <c r="G2156">
        <v>2</v>
      </c>
      <c r="H2156">
        <v>70</v>
      </c>
      <c r="I2156">
        <v>0</v>
      </c>
      <c r="J2156">
        <v>79</v>
      </c>
      <c r="K2156">
        <v>1</v>
      </c>
      <c r="L2156">
        <v>0</v>
      </c>
      <c r="M2156">
        <v>2</v>
      </c>
      <c r="N2156">
        <v>9</v>
      </c>
      <c r="O2156">
        <v>37</v>
      </c>
      <c r="P2156">
        <v>68</v>
      </c>
      <c r="Q2156">
        <v>65</v>
      </c>
      <c r="R2156">
        <v>35</v>
      </c>
      <c r="S2156">
        <v>70</v>
      </c>
      <c r="T2156">
        <v>18</v>
      </c>
      <c r="U2156">
        <v>24</v>
      </c>
      <c r="V2156">
        <v>25</v>
      </c>
      <c r="W2156">
        <v>22</v>
      </c>
      <c r="X2156">
        <v>24</v>
      </c>
      <c r="Y2156">
        <v>71</v>
      </c>
      <c r="Z2156">
        <v>25</v>
      </c>
      <c r="AA2156" t="s">
        <v>58</v>
      </c>
      <c r="AB2156" t="s">
        <v>16</v>
      </c>
      <c r="AC2156" t="s">
        <v>41</v>
      </c>
      <c r="AD2156" t="s">
        <v>42</v>
      </c>
    </row>
    <row r="2157" spans="1:30" x14ac:dyDescent="0.25">
      <c r="A2157" t="s">
        <v>1435</v>
      </c>
      <c r="B2157">
        <v>45261</v>
      </c>
      <c r="C2157">
        <v>45264</v>
      </c>
      <c r="D2157" t="s">
        <v>457</v>
      </c>
      <c r="E2157">
        <v>3728</v>
      </c>
      <c r="F2157">
        <v>131</v>
      </c>
      <c r="G2157">
        <v>0</v>
      </c>
      <c r="H2157">
        <v>43</v>
      </c>
      <c r="I2157">
        <v>1</v>
      </c>
      <c r="J2157">
        <v>61</v>
      </c>
      <c r="K2157">
        <v>1</v>
      </c>
      <c r="L2157">
        <v>1</v>
      </c>
      <c r="M2157">
        <v>1</v>
      </c>
      <c r="N2157">
        <v>2</v>
      </c>
      <c r="O2157">
        <v>21</v>
      </c>
      <c r="P2157">
        <v>51</v>
      </c>
      <c r="Q2157">
        <v>51</v>
      </c>
      <c r="R2157">
        <v>52</v>
      </c>
      <c r="S2157">
        <v>93</v>
      </c>
      <c r="T2157">
        <v>19</v>
      </c>
      <c r="U2157">
        <v>20</v>
      </c>
      <c r="V2157">
        <v>23</v>
      </c>
      <c r="W2157">
        <v>25</v>
      </c>
      <c r="X2157">
        <v>25</v>
      </c>
      <c r="Y2157">
        <v>101</v>
      </c>
      <c r="Z2157">
        <v>25</v>
      </c>
      <c r="AA2157" t="s">
        <v>458</v>
      </c>
      <c r="AB2157" t="s">
        <v>387</v>
      </c>
      <c r="AC2157" t="s">
        <v>448</v>
      </c>
      <c r="AD2157" t="s">
        <v>449</v>
      </c>
    </row>
    <row r="2158" spans="1:30" x14ac:dyDescent="0.25">
      <c r="A2158" t="s">
        <v>1435</v>
      </c>
      <c r="B2158">
        <v>45261</v>
      </c>
      <c r="C2158">
        <v>45264</v>
      </c>
      <c r="D2158" t="s">
        <v>550</v>
      </c>
      <c r="E2158">
        <v>4471</v>
      </c>
      <c r="F2158">
        <v>225</v>
      </c>
      <c r="G2158">
        <v>4</v>
      </c>
      <c r="H2158">
        <v>130</v>
      </c>
      <c r="I2158">
        <v>0</v>
      </c>
      <c r="J2158">
        <v>87</v>
      </c>
      <c r="K2158">
        <v>2</v>
      </c>
      <c r="L2158">
        <v>0</v>
      </c>
      <c r="M2158">
        <v>0</v>
      </c>
      <c r="N2158">
        <v>10</v>
      </c>
      <c r="O2158">
        <v>23</v>
      </c>
      <c r="P2158">
        <v>133</v>
      </c>
      <c r="Q2158">
        <v>131</v>
      </c>
      <c r="R2158">
        <v>69</v>
      </c>
      <c r="S2158">
        <v>133</v>
      </c>
      <c r="T2158">
        <v>39</v>
      </c>
      <c r="U2158">
        <v>48</v>
      </c>
      <c r="V2158">
        <v>50</v>
      </c>
      <c r="W2158">
        <v>50</v>
      </c>
      <c r="X2158">
        <v>45</v>
      </c>
      <c r="Y2158">
        <v>134</v>
      </c>
      <c r="Z2158">
        <v>50</v>
      </c>
      <c r="AA2158" t="s">
        <v>551</v>
      </c>
      <c r="AB2158" t="s">
        <v>387</v>
      </c>
      <c r="AC2158" t="s">
        <v>508</v>
      </c>
      <c r="AD2158" t="s">
        <v>509</v>
      </c>
    </row>
    <row r="2159" spans="1:30" x14ac:dyDescent="0.25">
      <c r="A2159" t="s">
        <v>1435</v>
      </c>
      <c r="B2159">
        <v>45261</v>
      </c>
      <c r="C2159">
        <v>45264</v>
      </c>
      <c r="D2159" t="s">
        <v>115</v>
      </c>
      <c r="E2159">
        <v>9794</v>
      </c>
      <c r="F2159">
        <v>315</v>
      </c>
      <c r="G2159">
        <v>13</v>
      </c>
      <c r="H2159">
        <v>143</v>
      </c>
      <c r="I2159">
        <v>4</v>
      </c>
      <c r="J2159">
        <v>89</v>
      </c>
      <c r="K2159">
        <v>4</v>
      </c>
      <c r="L2159">
        <v>38</v>
      </c>
      <c r="M2159">
        <v>4</v>
      </c>
      <c r="N2159">
        <v>58</v>
      </c>
      <c r="O2159">
        <v>108</v>
      </c>
      <c r="P2159">
        <v>142</v>
      </c>
      <c r="Q2159">
        <v>85</v>
      </c>
      <c r="R2159">
        <v>66</v>
      </c>
      <c r="S2159">
        <v>144</v>
      </c>
      <c r="T2159">
        <v>61</v>
      </c>
      <c r="U2159">
        <v>51</v>
      </c>
      <c r="V2159">
        <v>60</v>
      </c>
      <c r="W2159">
        <v>55</v>
      </c>
      <c r="X2159">
        <v>58</v>
      </c>
      <c r="Y2159">
        <v>144</v>
      </c>
      <c r="Z2159">
        <v>61</v>
      </c>
      <c r="AA2159" t="s">
        <v>116</v>
      </c>
      <c r="AB2159" t="s">
        <v>16</v>
      </c>
      <c r="AC2159" t="s">
        <v>90</v>
      </c>
      <c r="AD2159" t="s">
        <v>91</v>
      </c>
    </row>
    <row r="2160" spans="1:30" x14ac:dyDescent="0.25">
      <c r="A2160" t="s">
        <v>1435</v>
      </c>
      <c r="B2160">
        <v>45261</v>
      </c>
      <c r="C2160">
        <v>45264</v>
      </c>
      <c r="D2160" t="s">
        <v>406</v>
      </c>
      <c r="E2160">
        <v>7225</v>
      </c>
      <c r="F2160">
        <v>246</v>
      </c>
      <c r="G2160">
        <v>18</v>
      </c>
      <c r="H2160">
        <v>116</v>
      </c>
      <c r="I2160">
        <v>0</v>
      </c>
      <c r="J2160">
        <v>76</v>
      </c>
      <c r="K2160">
        <v>4</v>
      </c>
      <c r="L2160">
        <v>7</v>
      </c>
      <c r="M2160">
        <v>4</v>
      </c>
      <c r="N2160">
        <v>32</v>
      </c>
      <c r="O2160">
        <v>71</v>
      </c>
      <c r="P2160">
        <v>118</v>
      </c>
      <c r="Q2160">
        <v>97</v>
      </c>
      <c r="R2160">
        <v>70</v>
      </c>
      <c r="S2160">
        <v>118</v>
      </c>
      <c r="T2160">
        <v>37</v>
      </c>
      <c r="U2160">
        <v>34</v>
      </c>
      <c r="V2160">
        <v>37</v>
      </c>
      <c r="W2160">
        <v>37</v>
      </c>
      <c r="X2160">
        <v>34</v>
      </c>
      <c r="Y2160">
        <v>119</v>
      </c>
      <c r="Z2160">
        <v>37</v>
      </c>
      <c r="AA2160" t="s">
        <v>407</v>
      </c>
      <c r="AB2160" t="s">
        <v>387</v>
      </c>
      <c r="AC2160" t="s">
        <v>389</v>
      </c>
      <c r="AD2160" t="s">
        <v>390</v>
      </c>
    </row>
    <row r="2161" spans="1:30" x14ac:dyDescent="0.25">
      <c r="A2161" t="s">
        <v>1435</v>
      </c>
      <c r="B2161">
        <v>45261</v>
      </c>
      <c r="C2161">
        <v>45264</v>
      </c>
      <c r="D2161" t="s">
        <v>147</v>
      </c>
      <c r="E2161">
        <v>7159</v>
      </c>
      <c r="F2161">
        <v>310</v>
      </c>
      <c r="G2161">
        <v>0</v>
      </c>
      <c r="H2161">
        <v>50</v>
      </c>
      <c r="I2161">
        <v>0</v>
      </c>
      <c r="J2161">
        <v>141</v>
      </c>
      <c r="K2161">
        <v>2</v>
      </c>
      <c r="L2161">
        <v>0</v>
      </c>
      <c r="M2161">
        <v>0</v>
      </c>
      <c r="N2161">
        <v>11</v>
      </c>
      <c r="O2161">
        <v>33</v>
      </c>
      <c r="P2161">
        <v>51</v>
      </c>
      <c r="Q2161">
        <v>129</v>
      </c>
      <c r="R2161">
        <v>149</v>
      </c>
      <c r="S2161">
        <v>250</v>
      </c>
      <c r="T2161">
        <v>12</v>
      </c>
      <c r="U2161">
        <v>10</v>
      </c>
      <c r="V2161">
        <v>19</v>
      </c>
      <c r="W2161">
        <v>14</v>
      </c>
      <c r="X2161">
        <v>16</v>
      </c>
      <c r="Y2161">
        <v>296</v>
      </c>
      <c r="Z2161">
        <v>19</v>
      </c>
      <c r="AA2161" t="s">
        <v>148</v>
      </c>
      <c r="AB2161" t="s">
        <v>16</v>
      </c>
      <c r="AC2161" t="s">
        <v>127</v>
      </c>
      <c r="AD2161" t="s">
        <v>128</v>
      </c>
    </row>
    <row r="2162" spans="1:30" x14ac:dyDescent="0.25">
      <c r="A2162" t="s">
        <v>1435</v>
      </c>
      <c r="B2162">
        <v>45261</v>
      </c>
      <c r="C2162">
        <v>45264</v>
      </c>
      <c r="D2162" t="s">
        <v>110</v>
      </c>
      <c r="E2162">
        <v>4916</v>
      </c>
      <c r="F2162">
        <v>147</v>
      </c>
      <c r="G2162">
        <v>87</v>
      </c>
      <c r="H2162">
        <v>118</v>
      </c>
      <c r="I2162">
        <v>1</v>
      </c>
      <c r="J2162">
        <v>30</v>
      </c>
      <c r="K2162">
        <v>3</v>
      </c>
      <c r="L2162">
        <v>9</v>
      </c>
      <c r="M2162">
        <v>17</v>
      </c>
      <c r="N2162">
        <v>21</v>
      </c>
      <c r="O2162">
        <v>98</v>
      </c>
      <c r="P2162">
        <v>124</v>
      </c>
      <c r="Q2162">
        <v>67</v>
      </c>
      <c r="R2162">
        <v>88</v>
      </c>
      <c r="S2162">
        <v>127</v>
      </c>
      <c r="T2162">
        <v>25</v>
      </c>
      <c r="U2162">
        <v>15</v>
      </c>
      <c r="V2162">
        <v>26</v>
      </c>
      <c r="W2162">
        <v>26</v>
      </c>
      <c r="X2162">
        <v>26</v>
      </c>
      <c r="Y2162">
        <v>127</v>
      </c>
      <c r="Z2162">
        <v>26</v>
      </c>
      <c r="AA2162" t="s">
        <v>111</v>
      </c>
      <c r="AB2162" t="s">
        <v>16</v>
      </c>
      <c r="AC2162" t="s">
        <v>90</v>
      </c>
      <c r="AD2162" t="s">
        <v>91</v>
      </c>
    </row>
    <row r="2163" spans="1:30" x14ac:dyDescent="0.25">
      <c r="A2163" t="s">
        <v>1435</v>
      </c>
      <c r="B2163">
        <v>45261</v>
      </c>
      <c r="C2163">
        <v>45264</v>
      </c>
      <c r="D2163" t="s">
        <v>105</v>
      </c>
      <c r="E2163">
        <v>6362</v>
      </c>
      <c r="F2163">
        <v>252</v>
      </c>
      <c r="G2163">
        <v>43</v>
      </c>
      <c r="H2163">
        <v>185</v>
      </c>
      <c r="I2163">
        <v>1</v>
      </c>
      <c r="J2163">
        <v>91</v>
      </c>
      <c r="K2163">
        <v>3</v>
      </c>
      <c r="L2163">
        <v>5</v>
      </c>
      <c r="M2163">
        <v>12</v>
      </c>
      <c r="N2163">
        <v>27</v>
      </c>
      <c r="O2163">
        <v>59</v>
      </c>
      <c r="P2163">
        <v>186</v>
      </c>
      <c r="Q2163">
        <v>84</v>
      </c>
      <c r="R2163">
        <v>67</v>
      </c>
      <c r="S2163">
        <v>186</v>
      </c>
      <c r="T2163">
        <v>70</v>
      </c>
      <c r="U2163">
        <v>53</v>
      </c>
      <c r="V2163">
        <v>73</v>
      </c>
      <c r="W2163">
        <v>52</v>
      </c>
      <c r="X2163">
        <v>69</v>
      </c>
      <c r="Y2163">
        <v>186</v>
      </c>
      <c r="Z2163">
        <v>73</v>
      </c>
      <c r="AA2163" t="s">
        <v>106</v>
      </c>
      <c r="AB2163" t="s">
        <v>16</v>
      </c>
      <c r="AC2163" t="s">
        <v>90</v>
      </c>
      <c r="AD2163" t="s">
        <v>91</v>
      </c>
    </row>
    <row r="2164" spans="1:30" x14ac:dyDescent="0.25">
      <c r="A2164" t="s">
        <v>1435</v>
      </c>
      <c r="B2164">
        <v>45261</v>
      </c>
      <c r="C2164">
        <v>45264</v>
      </c>
      <c r="D2164" t="s">
        <v>100</v>
      </c>
      <c r="E2164">
        <v>3657</v>
      </c>
      <c r="F2164">
        <v>95</v>
      </c>
      <c r="G2164">
        <v>6</v>
      </c>
      <c r="H2164">
        <v>70</v>
      </c>
      <c r="I2164">
        <v>0</v>
      </c>
      <c r="J2164">
        <v>38</v>
      </c>
      <c r="K2164">
        <v>0</v>
      </c>
      <c r="L2164">
        <v>14</v>
      </c>
      <c r="M2164">
        <v>3</v>
      </c>
      <c r="N2164">
        <v>19</v>
      </c>
      <c r="O2164">
        <v>28</v>
      </c>
      <c r="P2164">
        <v>71</v>
      </c>
      <c r="Q2164">
        <v>56</v>
      </c>
      <c r="R2164">
        <v>39</v>
      </c>
      <c r="S2164">
        <v>70</v>
      </c>
      <c r="T2164">
        <v>23</v>
      </c>
      <c r="U2164">
        <v>28</v>
      </c>
      <c r="V2164">
        <v>26</v>
      </c>
      <c r="W2164">
        <v>32</v>
      </c>
      <c r="X2164">
        <v>29</v>
      </c>
      <c r="Y2164">
        <v>71</v>
      </c>
      <c r="Z2164">
        <v>33</v>
      </c>
      <c r="AA2164" t="s">
        <v>101</v>
      </c>
      <c r="AB2164" t="s">
        <v>16</v>
      </c>
      <c r="AC2164" t="s">
        <v>90</v>
      </c>
      <c r="AD2164" t="s">
        <v>91</v>
      </c>
    </row>
    <row r="2165" spans="1:30" x14ac:dyDescent="0.25">
      <c r="A2165" t="s">
        <v>1435</v>
      </c>
      <c r="B2165">
        <v>45261</v>
      </c>
      <c r="C2165">
        <v>45264</v>
      </c>
      <c r="D2165" t="s">
        <v>74</v>
      </c>
      <c r="E2165">
        <v>20308</v>
      </c>
      <c r="F2165">
        <v>666</v>
      </c>
      <c r="G2165">
        <v>2</v>
      </c>
      <c r="H2165">
        <v>210</v>
      </c>
      <c r="I2165">
        <v>2</v>
      </c>
      <c r="J2165">
        <v>188</v>
      </c>
      <c r="K2165">
        <v>26</v>
      </c>
      <c r="L2165">
        <v>17</v>
      </c>
      <c r="M2165">
        <v>0</v>
      </c>
      <c r="N2165">
        <v>106</v>
      </c>
      <c r="O2165">
        <v>38</v>
      </c>
      <c r="P2165">
        <v>213</v>
      </c>
      <c r="Q2165">
        <v>107</v>
      </c>
      <c r="R2165">
        <v>109</v>
      </c>
      <c r="S2165">
        <v>213</v>
      </c>
      <c r="T2165">
        <v>113</v>
      </c>
      <c r="U2165">
        <v>84</v>
      </c>
      <c r="V2165">
        <v>116</v>
      </c>
      <c r="W2165">
        <v>111</v>
      </c>
      <c r="X2165">
        <v>109</v>
      </c>
      <c r="Y2165">
        <v>214</v>
      </c>
      <c r="Z2165">
        <v>117</v>
      </c>
      <c r="AA2165" t="s">
        <v>1412</v>
      </c>
      <c r="AB2165" t="s">
        <v>16</v>
      </c>
      <c r="AC2165" t="s">
        <v>69</v>
      </c>
      <c r="AD2165" t="s">
        <v>1583</v>
      </c>
    </row>
    <row r="2166" spans="1:30" x14ac:dyDescent="0.25">
      <c r="A2166" t="s">
        <v>1435</v>
      </c>
      <c r="B2166">
        <v>45261</v>
      </c>
      <c r="C2166">
        <v>45264</v>
      </c>
      <c r="D2166" t="s">
        <v>481</v>
      </c>
      <c r="E2166">
        <v>3516</v>
      </c>
      <c r="F2166">
        <v>139</v>
      </c>
      <c r="G2166">
        <v>0</v>
      </c>
      <c r="H2166">
        <v>52</v>
      </c>
      <c r="I2166">
        <v>0</v>
      </c>
      <c r="J2166">
        <v>49</v>
      </c>
      <c r="K2166">
        <v>1</v>
      </c>
      <c r="L2166">
        <v>2</v>
      </c>
      <c r="M2166">
        <v>0</v>
      </c>
      <c r="N2166">
        <v>3</v>
      </c>
      <c r="O2166">
        <v>2</v>
      </c>
      <c r="P2166">
        <v>53</v>
      </c>
      <c r="Q2166">
        <v>25</v>
      </c>
      <c r="R2166">
        <v>19</v>
      </c>
      <c r="S2166">
        <v>53</v>
      </c>
      <c r="T2166">
        <v>2</v>
      </c>
      <c r="U2166">
        <v>19</v>
      </c>
      <c r="V2166">
        <v>20</v>
      </c>
      <c r="W2166">
        <v>20</v>
      </c>
      <c r="X2166">
        <v>20</v>
      </c>
      <c r="Y2166">
        <v>53</v>
      </c>
      <c r="Z2166">
        <v>22</v>
      </c>
      <c r="AA2166" t="s">
        <v>482</v>
      </c>
      <c r="AB2166" t="s">
        <v>387</v>
      </c>
      <c r="AC2166" t="s">
        <v>448</v>
      </c>
      <c r="AD2166" t="s">
        <v>449</v>
      </c>
    </row>
    <row r="2167" spans="1:30" x14ac:dyDescent="0.25">
      <c r="A2167" t="s">
        <v>1435</v>
      </c>
      <c r="B2167">
        <v>45261</v>
      </c>
      <c r="C2167">
        <v>45264</v>
      </c>
      <c r="D2167" t="s">
        <v>67</v>
      </c>
      <c r="E2167">
        <v>6240</v>
      </c>
      <c r="F2167">
        <v>156</v>
      </c>
      <c r="G2167">
        <v>57</v>
      </c>
      <c r="H2167">
        <v>102</v>
      </c>
      <c r="I2167">
        <v>15</v>
      </c>
      <c r="J2167">
        <v>36</v>
      </c>
      <c r="K2167">
        <v>5</v>
      </c>
      <c r="L2167">
        <v>19</v>
      </c>
      <c r="M2167">
        <v>13</v>
      </c>
      <c r="N2167">
        <v>17</v>
      </c>
      <c r="O2167">
        <v>102</v>
      </c>
      <c r="P2167">
        <v>110</v>
      </c>
      <c r="Q2167">
        <v>76</v>
      </c>
      <c r="R2167">
        <v>35</v>
      </c>
      <c r="S2167">
        <v>109</v>
      </c>
      <c r="T2167">
        <v>29</v>
      </c>
      <c r="U2167">
        <v>25</v>
      </c>
      <c r="V2167">
        <v>29</v>
      </c>
      <c r="W2167">
        <v>27</v>
      </c>
      <c r="X2167">
        <v>29</v>
      </c>
      <c r="Y2167">
        <v>110</v>
      </c>
      <c r="Z2167">
        <v>29</v>
      </c>
      <c r="AA2167" t="s">
        <v>68</v>
      </c>
      <c r="AB2167" t="s">
        <v>16</v>
      </c>
      <c r="AC2167" t="s">
        <v>69</v>
      </c>
      <c r="AD2167" t="s">
        <v>1583</v>
      </c>
    </row>
    <row r="2168" spans="1:30" x14ac:dyDescent="0.25">
      <c r="A2168" t="s">
        <v>1435</v>
      </c>
      <c r="B2168">
        <v>45261</v>
      </c>
      <c r="C2168">
        <v>45264</v>
      </c>
      <c r="D2168" t="s">
        <v>137</v>
      </c>
      <c r="E2168">
        <v>5292</v>
      </c>
      <c r="F2168">
        <v>199</v>
      </c>
      <c r="G2168">
        <v>2</v>
      </c>
      <c r="H2168">
        <v>82</v>
      </c>
      <c r="I2168">
        <v>0</v>
      </c>
      <c r="J2168">
        <v>84</v>
      </c>
      <c r="K2168">
        <v>0</v>
      </c>
      <c r="L2168">
        <v>1</v>
      </c>
      <c r="M2168">
        <v>2</v>
      </c>
      <c r="N2168">
        <v>5</v>
      </c>
      <c r="O2168">
        <v>18</v>
      </c>
      <c r="P2168">
        <v>84</v>
      </c>
      <c r="Q2168">
        <v>57</v>
      </c>
      <c r="R2168">
        <v>56</v>
      </c>
      <c r="S2168">
        <v>91</v>
      </c>
      <c r="T2168">
        <v>17</v>
      </c>
      <c r="U2168">
        <v>17</v>
      </c>
      <c r="V2168">
        <v>23</v>
      </c>
      <c r="W2168">
        <v>26</v>
      </c>
      <c r="X2168">
        <v>24</v>
      </c>
      <c r="Y2168">
        <v>91</v>
      </c>
      <c r="Z2168">
        <v>27</v>
      </c>
      <c r="AA2168" t="s">
        <v>138</v>
      </c>
      <c r="AB2168" t="s">
        <v>16</v>
      </c>
      <c r="AC2168" t="s">
        <v>127</v>
      </c>
      <c r="AD2168" t="s">
        <v>128</v>
      </c>
    </row>
    <row r="2169" spans="1:30" x14ac:dyDescent="0.25">
      <c r="A2169" t="s">
        <v>1435</v>
      </c>
      <c r="B2169">
        <v>45261</v>
      </c>
      <c r="C2169">
        <v>45264</v>
      </c>
      <c r="D2169" t="s">
        <v>412</v>
      </c>
      <c r="E2169">
        <v>4164</v>
      </c>
      <c r="F2169">
        <v>115</v>
      </c>
      <c r="G2169">
        <v>0</v>
      </c>
      <c r="H2169">
        <v>59</v>
      </c>
      <c r="I2169">
        <v>1</v>
      </c>
      <c r="J2169">
        <v>51</v>
      </c>
      <c r="K2169">
        <v>5</v>
      </c>
      <c r="L2169">
        <v>1</v>
      </c>
      <c r="M2169">
        <v>1</v>
      </c>
      <c r="N2169">
        <v>26</v>
      </c>
      <c r="O2169">
        <v>54</v>
      </c>
      <c r="P2169">
        <v>61</v>
      </c>
      <c r="Q2169">
        <v>46</v>
      </c>
      <c r="R2169">
        <v>31</v>
      </c>
      <c r="S2169">
        <v>64</v>
      </c>
      <c r="T2169">
        <v>30</v>
      </c>
      <c r="U2169">
        <v>21</v>
      </c>
      <c r="V2169">
        <v>30</v>
      </c>
      <c r="W2169">
        <v>29</v>
      </c>
      <c r="X2169">
        <v>28</v>
      </c>
      <c r="Y2169">
        <v>64</v>
      </c>
      <c r="Z2169">
        <v>30</v>
      </c>
      <c r="AA2169" t="s">
        <v>413</v>
      </c>
      <c r="AB2169" t="s">
        <v>387</v>
      </c>
      <c r="AC2169" t="s">
        <v>389</v>
      </c>
      <c r="AD2169" t="s">
        <v>390</v>
      </c>
    </row>
    <row r="2170" spans="1:30" x14ac:dyDescent="0.25">
      <c r="A2170" t="s">
        <v>1435</v>
      </c>
      <c r="B2170">
        <v>45261</v>
      </c>
      <c r="C2170">
        <v>45264</v>
      </c>
      <c r="D2170" t="s">
        <v>142</v>
      </c>
      <c r="E2170">
        <v>11507</v>
      </c>
      <c r="F2170">
        <v>442</v>
      </c>
      <c r="G2170">
        <v>2</v>
      </c>
      <c r="H2170">
        <v>169</v>
      </c>
      <c r="I2170">
        <v>0</v>
      </c>
      <c r="J2170">
        <v>173</v>
      </c>
      <c r="K2170">
        <v>7</v>
      </c>
      <c r="L2170">
        <v>8</v>
      </c>
      <c r="M2170">
        <v>8</v>
      </c>
      <c r="N2170">
        <v>25</v>
      </c>
      <c r="O2170">
        <v>108</v>
      </c>
      <c r="P2170">
        <v>193</v>
      </c>
      <c r="Q2170">
        <v>106</v>
      </c>
      <c r="R2170">
        <v>150</v>
      </c>
      <c r="S2170">
        <v>241</v>
      </c>
      <c r="T2170">
        <v>67</v>
      </c>
      <c r="U2170">
        <v>79</v>
      </c>
      <c r="V2170">
        <v>120</v>
      </c>
      <c r="W2170">
        <v>112</v>
      </c>
      <c r="X2170">
        <v>111</v>
      </c>
      <c r="Y2170">
        <v>258</v>
      </c>
      <c r="Z2170">
        <v>125</v>
      </c>
      <c r="AA2170" t="s">
        <v>143</v>
      </c>
      <c r="AB2170" t="s">
        <v>16</v>
      </c>
      <c r="AC2170" t="s">
        <v>127</v>
      </c>
      <c r="AD2170" t="s">
        <v>128</v>
      </c>
    </row>
    <row r="2171" spans="1:30" x14ac:dyDescent="0.25">
      <c r="A2171" t="s">
        <v>1435</v>
      </c>
      <c r="B2171">
        <v>45261</v>
      </c>
      <c r="C2171">
        <v>45264</v>
      </c>
      <c r="D2171" t="s">
        <v>555</v>
      </c>
      <c r="E2171">
        <v>5624</v>
      </c>
      <c r="F2171">
        <v>234</v>
      </c>
      <c r="G2171">
        <v>72</v>
      </c>
      <c r="H2171">
        <v>124</v>
      </c>
      <c r="I2171">
        <v>0</v>
      </c>
      <c r="J2171">
        <v>71</v>
      </c>
      <c r="K2171">
        <v>20</v>
      </c>
      <c r="L2171">
        <v>4</v>
      </c>
      <c r="M2171">
        <v>30</v>
      </c>
      <c r="N2171">
        <v>50</v>
      </c>
      <c r="O2171">
        <v>25</v>
      </c>
      <c r="P2171">
        <v>129</v>
      </c>
      <c r="Q2171">
        <v>112</v>
      </c>
      <c r="R2171">
        <v>83</v>
      </c>
      <c r="S2171">
        <v>129</v>
      </c>
      <c r="T2171">
        <v>55</v>
      </c>
      <c r="U2171">
        <v>55</v>
      </c>
      <c r="V2171">
        <v>56</v>
      </c>
      <c r="W2171">
        <v>57</v>
      </c>
      <c r="X2171">
        <v>57</v>
      </c>
      <c r="Y2171">
        <v>130</v>
      </c>
      <c r="Z2171">
        <v>57</v>
      </c>
      <c r="AA2171" t="s">
        <v>1450</v>
      </c>
      <c r="AB2171" t="s">
        <v>387</v>
      </c>
      <c r="AC2171" t="s">
        <v>508</v>
      </c>
      <c r="AD2171" t="s">
        <v>509</v>
      </c>
    </row>
    <row r="2172" spans="1:30" x14ac:dyDescent="0.25">
      <c r="A2172" t="s">
        <v>1435</v>
      </c>
      <c r="B2172">
        <v>45261</v>
      </c>
      <c r="C2172">
        <v>45264</v>
      </c>
      <c r="D2172" t="s">
        <v>515</v>
      </c>
      <c r="E2172">
        <v>5040</v>
      </c>
      <c r="F2172">
        <v>242</v>
      </c>
      <c r="G2172">
        <v>112</v>
      </c>
      <c r="H2172">
        <v>123</v>
      </c>
      <c r="I2172">
        <v>1</v>
      </c>
      <c r="J2172">
        <v>108</v>
      </c>
      <c r="K2172">
        <v>2</v>
      </c>
      <c r="L2172">
        <v>13</v>
      </c>
      <c r="M2172">
        <v>75</v>
      </c>
      <c r="N2172">
        <v>72</v>
      </c>
      <c r="O2172">
        <v>52</v>
      </c>
      <c r="P2172">
        <v>128</v>
      </c>
      <c r="Q2172">
        <v>123</v>
      </c>
      <c r="R2172">
        <v>74</v>
      </c>
      <c r="S2172">
        <v>128</v>
      </c>
      <c r="T2172">
        <v>86</v>
      </c>
      <c r="U2172">
        <v>87</v>
      </c>
      <c r="V2172">
        <v>87</v>
      </c>
      <c r="W2172">
        <v>86</v>
      </c>
      <c r="X2172">
        <v>87</v>
      </c>
      <c r="Y2172">
        <v>129</v>
      </c>
      <c r="Z2172">
        <v>87</v>
      </c>
      <c r="AA2172" t="s">
        <v>1598</v>
      </c>
      <c r="AB2172" t="s">
        <v>387</v>
      </c>
      <c r="AC2172" t="s">
        <v>508</v>
      </c>
      <c r="AD2172" t="s">
        <v>509</v>
      </c>
    </row>
    <row r="2173" spans="1:30" x14ac:dyDescent="0.25">
      <c r="A2173" t="s">
        <v>1435</v>
      </c>
      <c r="B2173">
        <v>45261</v>
      </c>
      <c r="C2173">
        <v>45264</v>
      </c>
      <c r="D2173" t="s">
        <v>501</v>
      </c>
      <c r="E2173">
        <v>2845</v>
      </c>
      <c r="F2173">
        <v>118</v>
      </c>
      <c r="G2173">
        <v>53</v>
      </c>
      <c r="H2173">
        <v>73</v>
      </c>
      <c r="I2173">
        <v>0</v>
      </c>
      <c r="J2173">
        <v>42</v>
      </c>
      <c r="K2173">
        <v>4</v>
      </c>
      <c r="L2173">
        <v>2</v>
      </c>
      <c r="M2173">
        <v>20</v>
      </c>
      <c r="N2173">
        <v>26</v>
      </c>
      <c r="O2173">
        <v>48</v>
      </c>
      <c r="P2173">
        <v>78</v>
      </c>
      <c r="Q2173">
        <v>58</v>
      </c>
      <c r="R2173">
        <v>43</v>
      </c>
      <c r="S2173">
        <v>78</v>
      </c>
      <c r="T2173">
        <v>29</v>
      </c>
      <c r="U2173">
        <v>29</v>
      </c>
      <c r="V2173">
        <v>33</v>
      </c>
      <c r="W2173">
        <v>31</v>
      </c>
      <c r="X2173">
        <v>31</v>
      </c>
      <c r="Y2173">
        <v>78</v>
      </c>
      <c r="Z2173">
        <v>33</v>
      </c>
      <c r="AA2173" t="s">
        <v>502</v>
      </c>
      <c r="AB2173" t="s">
        <v>387</v>
      </c>
      <c r="AC2173" t="s">
        <v>448</v>
      </c>
      <c r="AD2173" t="s">
        <v>449</v>
      </c>
    </row>
    <row r="2174" spans="1:30" x14ac:dyDescent="0.25">
      <c r="A2174" t="s">
        <v>1435</v>
      </c>
      <c r="B2174">
        <v>45261</v>
      </c>
      <c r="C2174">
        <v>45264</v>
      </c>
      <c r="D2174" t="s">
        <v>571</v>
      </c>
      <c r="E2174">
        <v>3265</v>
      </c>
      <c r="F2174">
        <v>135</v>
      </c>
      <c r="G2174">
        <v>8</v>
      </c>
      <c r="H2174">
        <v>86</v>
      </c>
      <c r="I2174">
        <v>0</v>
      </c>
      <c r="J2174">
        <v>41</v>
      </c>
      <c r="K2174">
        <v>8</v>
      </c>
      <c r="L2174">
        <v>6</v>
      </c>
      <c r="M2174">
        <v>22</v>
      </c>
      <c r="N2174">
        <v>32</v>
      </c>
      <c r="O2174">
        <v>78</v>
      </c>
      <c r="P2174">
        <v>88</v>
      </c>
      <c r="Q2174">
        <v>62</v>
      </c>
      <c r="R2174">
        <v>51</v>
      </c>
      <c r="S2174">
        <v>89</v>
      </c>
      <c r="T2174">
        <v>32</v>
      </c>
      <c r="U2174">
        <v>27</v>
      </c>
      <c r="V2174">
        <v>33</v>
      </c>
      <c r="W2174">
        <v>32</v>
      </c>
      <c r="X2174">
        <v>32</v>
      </c>
      <c r="Y2174">
        <v>89</v>
      </c>
      <c r="Z2174">
        <v>33</v>
      </c>
      <c r="AA2174" t="s">
        <v>572</v>
      </c>
      <c r="AB2174" t="s">
        <v>387</v>
      </c>
      <c r="AC2174" t="s">
        <v>508</v>
      </c>
      <c r="AD2174" t="s">
        <v>509</v>
      </c>
    </row>
    <row r="2175" spans="1:30" x14ac:dyDescent="0.25">
      <c r="A2175" t="s">
        <v>1435</v>
      </c>
      <c r="B2175">
        <v>45261</v>
      </c>
      <c r="C2175">
        <v>45264</v>
      </c>
      <c r="D2175" t="s">
        <v>513</v>
      </c>
      <c r="E2175">
        <v>11718</v>
      </c>
      <c r="F2175">
        <v>483</v>
      </c>
      <c r="G2175">
        <v>5</v>
      </c>
      <c r="H2175">
        <v>240</v>
      </c>
      <c r="I2175">
        <v>0</v>
      </c>
      <c r="J2175">
        <v>129</v>
      </c>
      <c r="K2175">
        <v>22</v>
      </c>
      <c r="L2175">
        <v>36</v>
      </c>
      <c r="M2175">
        <v>0</v>
      </c>
      <c r="N2175">
        <v>60</v>
      </c>
      <c r="O2175">
        <v>50</v>
      </c>
      <c r="P2175">
        <v>245</v>
      </c>
      <c r="Q2175">
        <v>165</v>
      </c>
      <c r="R2175">
        <v>151</v>
      </c>
      <c r="S2175">
        <v>244</v>
      </c>
      <c r="T2175">
        <v>64</v>
      </c>
      <c r="U2175">
        <v>80</v>
      </c>
      <c r="V2175">
        <v>90</v>
      </c>
      <c r="W2175">
        <v>92</v>
      </c>
      <c r="X2175">
        <v>78</v>
      </c>
      <c r="Y2175">
        <v>248</v>
      </c>
      <c r="Z2175">
        <v>92</v>
      </c>
      <c r="AA2175" t="s">
        <v>514</v>
      </c>
      <c r="AB2175" t="s">
        <v>387</v>
      </c>
      <c r="AC2175" t="s">
        <v>508</v>
      </c>
      <c r="AD2175" t="s">
        <v>509</v>
      </c>
    </row>
    <row r="2176" spans="1:30" x14ac:dyDescent="0.25">
      <c r="A2176" t="s">
        <v>1435</v>
      </c>
      <c r="B2176">
        <v>45261</v>
      </c>
      <c r="C2176">
        <v>45264</v>
      </c>
      <c r="D2176" t="s">
        <v>166</v>
      </c>
      <c r="E2176">
        <v>5712</v>
      </c>
      <c r="F2176">
        <v>169</v>
      </c>
      <c r="G2176">
        <v>11</v>
      </c>
      <c r="H2176">
        <v>92</v>
      </c>
      <c r="I2176">
        <v>20</v>
      </c>
      <c r="J2176">
        <v>77</v>
      </c>
      <c r="K2176">
        <v>0</v>
      </c>
      <c r="L2176">
        <v>3</v>
      </c>
      <c r="M2176">
        <v>4</v>
      </c>
      <c r="N2176">
        <v>34</v>
      </c>
      <c r="O2176">
        <v>19</v>
      </c>
      <c r="P2176">
        <v>100</v>
      </c>
      <c r="Q2176">
        <v>95</v>
      </c>
      <c r="R2176">
        <v>52</v>
      </c>
      <c r="S2176">
        <v>100</v>
      </c>
      <c r="T2176">
        <v>34</v>
      </c>
      <c r="U2176">
        <v>36</v>
      </c>
      <c r="V2176">
        <v>37</v>
      </c>
      <c r="W2176">
        <v>37</v>
      </c>
      <c r="X2176">
        <v>36</v>
      </c>
      <c r="Y2176">
        <v>100</v>
      </c>
      <c r="Z2176">
        <v>38</v>
      </c>
      <c r="AA2176" t="s">
        <v>167</v>
      </c>
      <c r="AB2176" t="s">
        <v>16</v>
      </c>
      <c r="AC2176" t="s">
        <v>168</v>
      </c>
      <c r="AD2176" t="s">
        <v>1473</v>
      </c>
    </row>
    <row r="2177" spans="1:30" x14ac:dyDescent="0.25">
      <c r="A2177" t="s">
        <v>1435</v>
      </c>
      <c r="B2177">
        <v>45292</v>
      </c>
      <c r="C2177">
        <v>45293</v>
      </c>
      <c r="D2177" t="s">
        <v>940</v>
      </c>
      <c r="E2177">
        <v>10245</v>
      </c>
      <c r="F2177">
        <v>491</v>
      </c>
      <c r="G2177">
        <v>103</v>
      </c>
      <c r="H2177">
        <v>303</v>
      </c>
      <c r="I2177">
        <v>4</v>
      </c>
      <c r="J2177">
        <v>86</v>
      </c>
      <c r="K2177">
        <v>15</v>
      </c>
      <c r="L2177">
        <v>1</v>
      </c>
      <c r="M2177">
        <v>0</v>
      </c>
      <c r="N2177">
        <v>39</v>
      </c>
      <c r="O2177">
        <v>176</v>
      </c>
      <c r="P2177">
        <v>336</v>
      </c>
      <c r="Q2177">
        <v>251</v>
      </c>
      <c r="R2177">
        <v>144</v>
      </c>
      <c r="S2177">
        <v>383</v>
      </c>
      <c r="T2177">
        <v>39</v>
      </c>
      <c r="U2177">
        <v>41</v>
      </c>
      <c r="V2177">
        <v>46</v>
      </c>
      <c r="W2177">
        <v>46</v>
      </c>
      <c r="X2177">
        <v>40</v>
      </c>
      <c r="Y2177">
        <v>398</v>
      </c>
      <c r="Z2177">
        <v>46</v>
      </c>
      <c r="AA2177" t="s">
        <v>941</v>
      </c>
      <c r="AB2177" t="s">
        <v>803</v>
      </c>
      <c r="AC2177" t="s">
        <v>942</v>
      </c>
      <c r="AD2177" t="s">
        <v>943</v>
      </c>
    </row>
    <row r="2178" spans="1:30" x14ac:dyDescent="0.25">
      <c r="A2178" t="s">
        <v>1435</v>
      </c>
      <c r="B2178">
        <v>45292</v>
      </c>
      <c r="C2178">
        <v>45293</v>
      </c>
      <c r="D2178" t="s">
        <v>930</v>
      </c>
      <c r="E2178">
        <v>11013</v>
      </c>
      <c r="F2178">
        <v>400</v>
      </c>
      <c r="G2178">
        <v>28</v>
      </c>
      <c r="H2178">
        <v>243</v>
      </c>
      <c r="I2178">
        <v>0</v>
      </c>
      <c r="J2178">
        <v>47</v>
      </c>
      <c r="K2178">
        <v>3</v>
      </c>
      <c r="L2178">
        <v>12</v>
      </c>
      <c r="M2178">
        <v>19</v>
      </c>
      <c r="N2178">
        <v>23</v>
      </c>
      <c r="O2178">
        <v>211</v>
      </c>
      <c r="P2178">
        <v>242</v>
      </c>
      <c r="Q2178">
        <v>170</v>
      </c>
      <c r="R2178">
        <v>103</v>
      </c>
      <c r="S2178">
        <v>244</v>
      </c>
      <c r="T2178">
        <v>24</v>
      </c>
      <c r="U2178">
        <v>18</v>
      </c>
      <c r="V2178">
        <v>24</v>
      </c>
      <c r="W2178">
        <v>25</v>
      </c>
      <c r="X2178">
        <v>21</v>
      </c>
      <c r="Y2178">
        <v>245</v>
      </c>
      <c r="Z2178">
        <v>25</v>
      </c>
      <c r="AA2178" t="s">
        <v>931</v>
      </c>
      <c r="AB2178" t="s">
        <v>803</v>
      </c>
      <c r="AC2178" t="s">
        <v>897</v>
      </c>
      <c r="AD2178" t="s">
        <v>898</v>
      </c>
    </row>
    <row r="2179" spans="1:30" x14ac:dyDescent="0.25">
      <c r="A2179" t="s">
        <v>1435</v>
      </c>
      <c r="B2179">
        <v>45292</v>
      </c>
      <c r="C2179">
        <v>45293</v>
      </c>
      <c r="D2179" t="s">
        <v>948</v>
      </c>
      <c r="E2179">
        <v>9245</v>
      </c>
      <c r="F2179">
        <v>433</v>
      </c>
      <c r="G2179">
        <v>44</v>
      </c>
      <c r="H2179">
        <v>221</v>
      </c>
      <c r="I2179">
        <v>0</v>
      </c>
      <c r="J2179">
        <v>100</v>
      </c>
      <c r="K2179">
        <v>3</v>
      </c>
      <c r="L2179">
        <v>2</v>
      </c>
      <c r="M2179">
        <v>1</v>
      </c>
      <c r="N2179">
        <v>31</v>
      </c>
      <c r="O2179">
        <v>103</v>
      </c>
      <c r="P2179">
        <v>221</v>
      </c>
      <c r="Q2179">
        <v>144</v>
      </c>
      <c r="R2179">
        <v>95</v>
      </c>
      <c r="S2179">
        <v>222</v>
      </c>
      <c r="T2179">
        <v>37</v>
      </c>
      <c r="U2179">
        <v>43</v>
      </c>
      <c r="V2179">
        <v>51</v>
      </c>
      <c r="W2179">
        <v>45</v>
      </c>
      <c r="X2179">
        <v>48</v>
      </c>
      <c r="Y2179">
        <v>226</v>
      </c>
      <c r="Z2179">
        <v>51</v>
      </c>
      <c r="AA2179" t="s">
        <v>949</v>
      </c>
      <c r="AB2179" t="s">
        <v>803</v>
      </c>
      <c r="AC2179" t="s">
        <v>942</v>
      </c>
      <c r="AD2179" t="s">
        <v>943</v>
      </c>
    </row>
    <row r="2180" spans="1:30" x14ac:dyDescent="0.25">
      <c r="A2180" t="s">
        <v>1435</v>
      </c>
      <c r="B2180">
        <v>45292</v>
      </c>
      <c r="C2180">
        <v>45293</v>
      </c>
      <c r="D2180" t="s">
        <v>991</v>
      </c>
      <c r="E2180">
        <v>9513</v>
      </c>
      <c r="F2180">
        <v>471</v>
      </c>
      <c r="G2180">
        <v>68</v>
      </c>
      <c r="H2180">
        <v>335</v>
      </c>
      <c r="I2180">
        <v>1</v>
      </c>
      <c r="J2180">
        <v>113</v>
      </c>
      <c r="K2180">
        <v>3</v>
      </c>
      <c r="L2180">
        <v>3</v>
      </c>
      <c r="M2180">
        <v>2</v>
      </c>
      <c r="N2180">
        <v>79</v>
      </c>
      <c r="O2180">
        <v>125</v>
      </c>
      <c r="P2180">
        <v>336</v>
      </c>
      <c r="Q2180">
        <v>229</v>
      </c>
      <c r="R2180">
        <v>173</v>
      </c>
      <c r="S2180">
        <v>332</v>
      </c>
      <c r="T2180">
        <v>83</v>
      </c>
      <c r="U2180">
        <v>74</v>
      </c>
      <c r="V2180">
        <v>83</v>
      </c>
      <c r="W2180">
        <v>83</v>
      </c>
      <c r="X2180">
        <v>80</v>
      </c>
      <c r="Y2180">
        <v>337</v>
      </c>
      <c r="Z2180">
        <v>84</v>
      </c>
      <c r="AA2180" t="s">
        <v>992</v>
      </c>
      <c r="AB2180" t="s">
        <v>803</v>
      </c>
      <c r="AC2180" t="s">
        <v>942</v>
      </c>
      <c r="AD2180" t="s">
        <v>943</v>
      </c>
    </row>
    <row r="2181" spans="1:30" x14ac:dyDescent="0.25">
      <c r="A2181" t="s">
        <v>1435</v>
      </c>
      <c r="B2181">
        <v>45292</v>
      </c>
      <c r="C2181">
        <v>45293</v>
      </c>
      <c r="D2181" t="s">
        <v>968</v>
      </c>
      <c r="E2181">
        <v>5901</v>
      </c>
      <c r="F2181">
        <v>318</v>
      </c>
      <c r="G2181">
        <v>41</v>
      </c>
      <c r="H2181">
        <v>272</v>
      </c>
      <c r="I2181">
        <v>2</v>
      </c>
      <c r="J2181">
        <v>50</v>
      </c>
      <c r="K2181">
        <v>1</v>
      </c>
      <c r="L2181">
        <v>10</v>
      </c>
      <c r="M2181">
        <v>6</v>
      </c>
      <c r="N2181">
        <v>16</v>
      </c>
      <c r="O2181">
        <v>200</v>
      </c>
      <c r="P2181">
        <v>272</v>
      </c>
      <c r="Q2181">
        <v>184</v>
      </c>
      <c r="R2181">
        <v>129</v>
      </c>
      <c r="S2181">
        <v>268</v>
      </c>
      <c r="T2181">
        <v>16</v>
      </c>
      <c r="U2181">
        <v>19</v>
      </c>
      <c r="V2181">
        <v>20</v>
      </c>
      <c r="W2181">
        <v>21</v>
      </c>
      <c r="X2181">
        <v>16</v>
      </c>
      <c r="Y2181">
        <v>273</v>
      </c>
      <c r="Z2181">
        <v>21</v>
      </c>
      <c r="AA2181" t="s">
        <v>969</v>
      </c>
      <c r="AB2181" t="s">
        <v>803</v>
      </c>
      <c r="AC2181" t="s">
        <v>942</v>
      </c>
      <c r="AD2181" t="s">
        <v>943</v>
      </c>
    </row>
    <row r="2182" spans="1:30" x14ac:dyDescent="0.25">
      <c r="A2182" t="s">
        <v>1435</v>
      </c>
      <c r="B2182">
        <v>45292</v>
      </c>
      <c r="C2182">
        <v>45293</v>
      </c>
      <c r="D2182" t="s">
        <v>996</v>
      </c>
      <c r="E2182">
        <v>14795</v>
      </c>
      <c r="F2182">
        <v>543</v>
      </c>
      <c r="G2182">
        <v>1</v>
      </c>
      <c r="H2182">
        <v>355</v>
      </c>
      <c r="I2182">
        <v>0</v>
      </c>
      <c r="J2182">
        <v>140</v>
      </c>
      <c r="K2182">
        <v>9</v>
      </c>
      <c r="L2182">
        <v>25</v>
      </c>
      <c r="M2182">
        <v>0</v>
      </c>
      <c r="N2182">
        <v>97</v>
      </c>
      <c r="O2182">
        <v>179</v>
      </c>
      <c r="P2182">
        <v>378</v>
      </c>
      <c r="Q2182">
        <v>223</v>
      </c>
      <c r="R2182">
        <v>165</v>
      </c>
      <c r="S2182">
        <v>379</v>
      </c>
      <c r="T2182">
        <v>104</v>
      </c>
      <c r="U2182">
        <v>99</v>
      </c>
      <c r="V2182">
        <v>114</v>
      </c>
      <c r="W2182">
        <v>103</v>
      </c>
      <c r="X2182">
        <v>108</v>
      </c>
      <c r="Y2182">
        <v>380</v>
      </c>
      <c r="Z2182">
        <v>114</v>
      </c>
      <c r="AA2182" t="s">
        <v>997</v>
      </c>
      <c r="AB2182" t="s">
        <v>803</v>
      </c>
      <c r="AC2182" t="s">
        <v>998</v>
      </c>
      <c r="AD2182" t="s">
        <v>999</v>
      </c>
    </row>
    <row r="2183" spans="1:30" x14ac:dyDescent="0.25">
      <c r="A2183" t="s">
        <v>1435</v>
      </c>
      <c r="B2183">
        <v>45292</v>
      </c>
      <c r="C2183">
        <v>45293</v>
      </c>
      <c r="D2183" t="s">
        <v>924</v>
      </c>
      <c r="E2183">
        <v>6958</v>
      </c>
      <c r="F2183">
        <v>250</v>
      </c>
      <c r="G2183">
        <v>14</v>
      </c>
      <c r="H2183">
        <v>148</v>
      </c>
      <c r="I2183">
        <v>2</v>
      </c>
      <c r="J2183">
        <v>50</v>
      </c>
      <c r="K2183">
        <v>9</v>
      </c>
      <c r="L2183">
        <v>4</v>
      </c>
      <c r="M2183">
        <v>0</v>
      </c>
      <c r="N2183">
        <v>22</v>
      </c>
      <c r="O2183">
        <v>79</v>
      </c>
      <c r="P2183">
        <v>149</v>
      </c>
      <c r="Q2183">
        <v>118</v>
      </c>
      <c r="R2183">
        <v>76</v>
      </c>
      <c r="S2183">
        <v>150</v>
      </c>
      <c r="T2183">
        <v>25</v>
      </c>
      <c r="U2183">
        <v>35</v>
      </c>
      <c r="V2183">
        <v>29</v>
      </c>
      <c r="W2183">
        <v>43</v>
      </c>
      <c r="X2183">
        <v>41</v>
      </c>
      <c r="Y2183">
        <v>151</v>
      </c>
      <c r="Z2183">
        <v>49</v>
      </c>
      <c r="AA2183" t="s">
        <v>925</v>
      </c>
      <c r="AB2183" t="s">
        <v>803</v>
      </c>
      <c r="AC2183" t="s">
        <v>897</v>
      </c>
      <c r="AD2183" t="s">
        <v>898</v>
      </c>
    </row>
    <row r="2184" spans="1:30" x14ac:dyDescent="0.25">
      <c r="A2184" t="s">
        <v>1435</v>
      </c>
      <c r="B2184">
        <v>45292</v>
      </c>
      <c r="C2184">
        <v>45293</v>
      </c>
      <c r="D2184" t="s">
        <v>903</v>
      </c>
      <c r="E2184">
        <v>16062</v>
      </c>
      <c r="F2184">
        <v>563</v>
      </c>
      <c r="G2184">
        <v>0</v>
      </c>
      <c r="H2184">
        <v>438</v>
      </c>
      <c r="I2184">
        <v>0</v>
      </c>
      <c r="J2184">
        <v>76</v>
      </c>
      <c r="K2184">
        <v>7</v>
      </c>
      <c r="L2184">
        <v>0</v>
      </c>
      <c r="M2184">
        <v>0</v>
      </c>
      <c r="N2184">
        <v>52</v>
      </c>
      <c r="O2184">
        <v>99</v>
      </c>
      <c r="P2184">
        <v>439</v>
      </c>
      <c r="Q2184">
        <v>294</v>
      </c>
      <c r="R2184">
        <v>236</v>
      </c>
      <c r="S2184">
        <v>445</v>
      </c>
      <c r="T2184">
        <v>51</v>
      </c>
      <c r="U2184">
        <v>45</v>
      </c>
      <c r="V2184">
        <v>53</v>
      </c>
      <c r="W2184">
        <v>49</v>
      </c>
      <c r="X2184">
        <v>52</v>
      </c>
      <c r="Y2184">
        <v>445</v>
      </c>
      <c r="Z2184">
        <v>53</v>
      </c>
      <c r="AA2184" t="s">
        <v>904</v>
      </c>
      <c r="AB2184" t="s">
        <v>803</v>
      </c>
      <c r="AC2184" t="s">
        <v>1451</v>
      </c>
      <c r="AD2184" t="s">
        <v>1452</v>
      </c>
    </row>
    <row r="2185" spans="1:30" x14ac:dyDescent="0.25">
      <c r="A2185" t="s">
        <v>1435</v>
      </c>
      <c r="B2185">
        <v>45292</v>
      </c>
      <c r="C2185">
        <v>45293</v>
      </c>
      <c r="D2185" t="s">
        <v>973</v>
      </c>
      <c r="E2185">
        <v>4773</v>
      </c>
      <c r="F2185">
        <v>231</v>
      </c>
      <c r="G2185">
        <v>21</v>
      </c>
      <c r="H2185">
        <v>157</v>
      </c>
      <c r="I2185">
        <v>3</v>
      </c>
      <c r="J2185">
        <v>43</v>
      </c>
      <c r="K2185">
        <v>9</v>
      </c>
      <c r="L2185">
        <v>8</v>
      </c>
      <c r="M2185">
        <v>15</v>
      </c>
      <c r="N2185">
        <v>30</v>
      </c>
      <c r="O2185">
        <v>51</v>
      </c>
      <c r="P2185">
        <v>159</v>
      </c>
      <c r="Q2185">
        <v>124</v>
      </c>
      <c r="R2185">
        <v>97</v>
      </c>
      <c r="S2185">
        <v>158</v>
      </c>
      <c r="T2185">
        <v>29</v>
      </c>
      <c r="U2185">
        <v>30</v>
      </c>
      <c r="V2185">
        <v>31</v>
      </c>
      <c r="W2185">
        <v>29</v>
      </c>
      <c r="X2185">
        <v>30</v>
      </c>
      <c r="Y2185">
        <v>159</v>
      </c>
      <c r="Z2185">
        <v>31</v>
      </c>
      <c r="AA2185" t="s">
        <v>974</v>
      </c>
      <c r="AB2185" t="s">
        <v>803</v>
      </c>
      <c r="AC2185" t="s">
        <v>942</v>
      </c>
      <c r="AD2185" t="s">
        <v>943</v>
      </c>
    </row>
    <row r="2186" spans="1:30" x14ac:dyDescent="0.25">
      <c r="A2186" t="s">
        <v>1435</v>
      </c>
      <c r="B2186">
        <v>45292</v>
      </c>
      <c r="C2186">
        <v>45293</v>
      </c>
      <c r="D2186" t="s">
        <v>959</v>
      </c>
      <c r="E2186">
        <v>7819</v>
      </c>
      <c r="F2186">
        <v>332</v>
      </c>
      <c r="G2186">
        <v>1</v>
      </c>
      <c r="H2186">
        <v>253</v>
      </c>
      <c r="I2186">
        <v>0</v>
      </c>
      <c r="J2186">
        <v>67</v>
      </c>
      <c r="K2186">
        <v>3</v>
      </c>
      <c r="L2186">
        <v>4</v>
      </c>
      <c r="M2186">
        <v>0</v>
      </c>
      <c r="N2186">
        <v>25</v>
      </c>
      <c r="O2186">
        <v>117</v>
      </c>
      <c r="P2186">
        <v>257</v>
      </c>
      <c r="Q2186">
        <v>174</v>
      </c>
      <c r="R2186">
        <v>108</v>
      </c>
      <c r="S2186">
        <v>258</v>
      </c>
      <c r="T2186">
        <v>30</v>
      </c>
      <c r="U2186">
        <v>30</v>
      </c>
      <c r="V2186">
        <v>33</v>
      </c>
      <c r="W2186">
        <v>31</v>
      </c>
      <c r="X2186">
        <v>31</v>
      </c>
      <c r="Y2186">
        <v>260</v>
      </c>
      <c r="Z2186">
        <v>33</v>
      </c>
      <c r="AA2186" t="s">
        <v>960</v>
      </c>
      <c r="AB2186" t="s">
        <v>803</v>
      </c>
      <c r="AC2186" t="s">
        <v>942</v>
      </c>
      <c r="AD2186" t="s">
        <v>943</v>
      </c>
    </row>
    <row r="2187" spans="1:30" x14ac:dyDescent="0.25">
      <c r="A2187" t="s">
        <v>1435</v>
      </c>
      <c r="B2187">
        <v>45292</v>
      </c>
      <c r="C2187">
        <v>45293</v>
      </c>
      <c r="D2187" t="s">
        <v>157</v>
      </c>
      <c r="E2187">
        <v>5866</v>
      </c>
      <c r="F2187">
        <v>154</v>
      </c>
      <c r="G2187">
        <v>1</v>
      </c>
      <c r="H2187">
        <v>64</v>
      </c>
      <c r="I2187">
        <v>0</v>
      </c>
      <c r="J2187">
        <v>58</v>
      </c>
      <c r="K2187">
        <v>4</v>
      </c>
      <c r="L2187">
        <v>0</v>
      </c>
      <c r="M2187">
        <v>0</v>
      </c>
      <c r="N2187">
        <v>6</v>
      </c>
      <c r="O2187">
        <v>11</v>
      </c>
      <c r="P2187">
        <v>69</v>
      </c>
      <c r="Q2187">
        <v>56</v>
      </c>
      <c r="R2187">
        <v>27</v>
      </c>
      <c r="S2187">
        <v>68</v>
      </c>
      <c r="T2187">
        <v>6</v>
      </c>
      <c r="U2187">
        <v>40</v>
      </c>
      <c r="V2187">
        <v>43</v>
      </c>
      <c r="W2187">
        <v>41</v>
      </c>
      <c r="X2187">
        <v>42</v>
      </c>
      <c r="Y2187">
        <v>69</v>
      </c>
      <c r="Z2187">
        <v>43</v>
      </c>
      <c r="AA2187" t="s">
        <v>158</v>
      </c>
      <c r="AB2187" t="s">
        <v>16</v>
      </c>
      <c r="AC2187" t="s">
        <v>127</v>
      </c>
      <c r="AD2187" t="s">
        <v>128</v>
      </c>
    </row>
    <row r="2188" spans="1:30" x14ac:dyDescent="0.25">
      <c r="A2188" t="s">
        <v>1435</v>
      </c>
      <c r="B2188">
        <v>45292</v>
      </c>
      <c r="C2188">
        <v>45293</v>
      </c>
      <c r="D2188" t="s">
        <v>826</v>
      </c>
      <c r="E2188">
        <v>6174</v>
      </c>
      <c r="F2188">
        <v>215</v>
      </c>
      <c r="G2188">
        <v>164</v>
      </c>
      <c r="H2188">
        <v>209</v>
      </c>
      <c r="I2188">
        <v>0</v>
      </c>
      <c r="J2188">
        <v>16</v>
      </c>
      <c r="K2188">
        <v>0</v>
      </c>
      <c r="L2188">
        <v>0</v>
      </c>
      <c r="M2188">
        <v>4</v>
      </c>
      <c r="N2188">
        <v>5</v>
      </c>
      <c r="O2188">
        <v>164</v>
      </c>
      <c r="P2188">
        <v>208</v>
      </c>
      <c r="Q2188">
        <v>185</v>
      </c>
      <c r="R2188">
        <v>117</v>
      </c>
      <c r="S2188">
        <v>210</v>
      </c>
      <c r="T2188">
        <v>5</v>
      </c>
      <c r="U2188">
        <v>12</v>
      </c>
      <c r="V2188">
        <v>13</v>
      </c>
      <c r="W2188">
        <v>13</v>
      </c>
      <c r="X2188">
        <v>13</v>
      </c>
      <c r="Y2188">
        <v>210</v>
      </c>
      <c r="Z2188">
        <v>13</v>
      </c>
      <c r="AA2188" t="s">
        <v>827</v>
      </c>
      <c r="AB2188" t="s">
        <v>803</v>
      </c>
      <c r="AC2188" t="s">
        <v>805</v>
      </c>
      <c r="AD2188" t="s">
        <v>806</v>
      </c>
    </row>
    <row r="2189" spans="1:30" x14ac:dyDescent="0.25">
      <c r="A2189" t="s">
        <v>1435</v>
      </c>
      <c r="B2189">
        <v>45292</v>
      </c>
      <c r="C2189">
        <v>45293</v>
      </c>
      <c r="D2189" t="s">
        <v>887</v>
      </c>
      <c r="E2189">
        <v>6861</v>
      </c>
      <c r="F2189">
        <v>294</v>
      </c>
      <c r="G2189">
        <v>72</v>
      </c>
      <c r="H2189">
        <v>203</v>
      </c>
      <c r="I2189">
        <v>29</v>
      </c>
      <c r="J2189">
        <v>82</v>
      </c>
      <c r="K2189">
        <v>28</v>
      </c>
      <c r="L2189">
        <v>15</v>
      </c>
      <c r="M2189">
        <v>34</v>
      </c>
      <c r="N2189">
        <v>65</v>
      </c>
      <c r="O2189">
        <v>134</v>
      </c>
      <c r="P2189">
        <v>247</v>
      </c>
      <c r="Q2189">
        <v>167</v>
      </c>
      <c r="R2189">
        <v>93</v>
      </c>
      <c r="S2189">
        <v>250</v>
      </c>
      <c r="T2189">
        <v>69</v>
      </c>
      <c r="U2189">
        <v>65</v>
      </c>
      <c r="V2189">
        <v>71</v>
      </c>
      <c r="W2189">
        <v>59</v>
      </c>
      <c r="X2189">
        <v>69</v>
      </c>
      <c r="Y2189">
        <v>250</v>
      </c>
      <c r="Z2189">
        <v>71</v>
      </c>
      <c r="AA2189" t="s">
        <v>888</v>
      </c>
      <c r="AB2189" t="s">
        <v>803</v>
      </c>
      <c r="AC2189" t="s">
        <v>849</v>
      </c>
      <c r="AD2189" t="s">
        <v>850</v>
      </c>
    </row>
    <row r="2190" spans="1:30" x14ac:dyDescent="0.25">
      <c r="A2190" t="s">
        <v>1435</v>
      </c>
      <c r="B2190">
        <v>45292</v>
      </c>
      <c r="C2190">
        <v>45293</v>
      </c>
      <c r="D2190" t="s">
        <v>876</v>
      </c>
      <c r="E2190">
        <v>16360</v>
      </c>
      <c r="F2190">
        <v>566</v>
      </c>
      <c r="G2190">
        <v>7</v>
      </c>
      <c r="H2190">
        <v>324</v>
      </c>
      <c r="I2190">
        <v>1</v>
      </c>
      <c r="J2190">
        <v>119</v>
      </c>
      <c r="K2190">
        <v>2</v>
      </c>
      <c r="L2190">
        <v>0</v>
      </c>
      <c r="M2190">
        <v>0</v>
      </c>
      <c r="N2190">
        <v>57</v>
      </c>
      <c r="O2190">
        <v>102</v>
      </c>
      <c r="P2190">
        <v>324</v>
      </c>
      <c r="Q2190">
        <v>208</v>
      </c>
      <c r="R2190">
        <v>134</v>
      </c>
      <c r="S2190">
        <v>324</v>
      </c>
      <c r="T2190">
        <v>57</v>
      </c>
      <c r="U2190">
        <v>50</v>
      </c>
      <c r="V2190">
        <v>56</v>
      </c>
      <c r="W2190">
        <v>50</v>
      </c>
      <c r="X2190">
        <v>56</v>
      </c>
      <c r="Y2190">
        <v>324</v>
      </c>
      <c r="Z2190">
        <v>57</v>
      </c>
      <c r="AA2190" t="s">
        <v>877</v>
      </c>
      <c r="AB2190" t="s">
        <v>803</v>
      </c>
      <c r="AC2190" t="s">
        <v>1451</v>
      </c>
      <c r="AD2190" t="s">
        <v>1452</v>
      </c>
    </row>
    <row r="2191" spans="1:30" x14ac:dyDescent="0.25">
      <c r="A2191" t="s">
        <v>1435</v>
      </c>
      <c r="B2191">
        <v>45292</v>
      </c>
      <c r="C2191">
        <v>45293</v>
      </c>
      <c r="D2191" t="s">
        <v>462</v>
      </c>
      <c r="E2191">
        <v>3375</v>
      </c>
      <c r="F2191">
        <v>102</v>
      </c>
      <c r="G2191">
        <v>1</v>
      </c>
      <c r="H2191">
        <v>61</v>
      </c>
      <c r="I2191">
        <v>2</v>
      </c>
      <c r="J2191">
        <v>76</v>
      </c>
      <c r="K2191">
        <v>6</v>
      </c>
      <c r="L2191">
        <v>4</v>
      </c>
      <c r="M2191">
        <v>7</v>
      </c>
      <c r="N2191">
        <v>57</v>
      </c>
      <c r="O2191">
        <v>11</v>
      </c>
      <c r="P2191">
        <v>68</v>
      </c>
      <c r="Q2191">
        <v>57</v>
      </c>
      <c r="R2191">
        <v>28</v>
      </c>
      <c r="S2191">
        <v>68</v>
      </c>
      <c r="T2191">
        <v>57</v>
      </c>
      <c r="U2191">
        <v>49</v>
      </c>
      <c r="V2191">
        <v>56</v>
      </c>
      <c r="W2191">
        <v>53</v>
      </c>
      <c r="X2191">
        <v>56</v>
      </c>
      <c r="Y2191">
        <v>68</v>
      </c>
      <c r="Z2191">
        <v>57</v>
      </c>
      <c r="AA2191" t="s">
        <v>463</v>
      </c>
      <c r="AB2191" t="s">
        <v>387</v>
      </c>
      <c r="AC2191" t="s">
        <v>448</v>
      </c>
      <c r="AD2191" t="s">
        <v>449</v>
      </c>
    </row>
    <row r="2192" spans="1:30" x14ac:dyDescent="0.25">
      <c r="A2192" t="s">
        <v>1435</v>
      </c>
      <c r="B2192">
        <v>45292</v>
      </c>
      <c r="C2192">
        <v>45293</v>
      </c>
      <c r="D2192" t="s">
        <v>560</v>
      </c>
      <c r="E2192">
        <v>5560</v>
      </c>
      <c r="F2192">
        <v>251</v>
      </c>
      <c r="G2192">
        <v>17</v>
      </c>
      <c r="H2192">
        <v>213</v>
      </c>
      <c r="I2192">
        <v>0</v>
      </c>
      <c r="J2192">
        <v>83</v>
      </c>
      <c r="K2192">
        <v>37</v>
      </c>
      <c r="L2192">
        <v>22</v>
      </c>
      <c r="M2192">
        <v>37</v>
      </c>
      <c r="N2192">
        <v>70</v>
      </c>
      <c r="O2192">
        <v>37</v>
      </c>
      <c r="P2192">
        <v>213</v>
      </c>
      <c r="Q2192">
        <v>173</v>
      </c>
      <c r="R2192">
        <v>98</v>
      </c>
      <c r="S2192">
        <v>214</v>
      </c>
      <c r="T2192">
        <v>70</v>
      </c>
      <c r="U2192">
        <v>72</v>
      </c>
      <c r="V2192">
        <v>72</v>
      </c>
      <c r="W2192">
        <v>71</v>
      </c>
      <c r="X2192">
        <v>68</v>
      </c>
      <c r="Y2192">
        <v>214</v>
      </c>
      <c r="Z2192">
        <v>72</v>
      </c>
      <c r="AA2192" t="s">
        <v>561</v>
      </c>
      <c r="AB2192" t="s">
        <v>387</v>
      </c>
      <c r="AC2192" t="s">
        <v>508</v>
      </c>
      <c r="AD2192" t="s">
        <v>509</v>
      </c>
    </row>
    <row r="2193" spans="1:30" x14ac:dyDescent="0.25">
      <c r="A2193" t="s">
        <v>1435</v>
      </c>
      <c r="B2193">
        <v>45292</v>
      </c>
      <c r="C2193">
        <v>45293</v>
      </c>
      <c r="D2193" t="s">
        <v>425</v>
      </c>
      <c r="E2193">
        <v>3665</v>
      </c>
      <c r="F2193">
        <v>151</v>
      </c>
      <c r="G2193">
        <v>43</v>
      </c>
      <c r="H2193">
        <v>104</v>
      </c>
      <c r="I2193">
        <v>14</v>
      </c>
      <c r="J2193">
        <v>51</v>
      </c>
      <c r="K2193">
        <v>2</v>
      </c>
      <c r="L2193">
        <v>4</v>
      </c>
      <c r="M2193">
        <v>3</v>
      </c>
      <c r="N2193">
        <v>9</v>
      </c>
      <c r="O2193">
        <v>66</v>
      </c>
      <c r="P2193">
        <v>104</v>
      </c>
      <c r="Q2193">
        <v>74</v>
      </c>
      <c r="R2193">
        <v>54</v>
      </c>
      <c r="S2193">
        <v>105</v>
      </c>
      <c r="T2193">
        <v>14</v>
      </c>
      <c r="U2193">
        <v>19</v>
      </c>
      <c r="V2193">
        <v>23</v>
      </c>
      <c r="W2193">
        <v>23</v>
      </c>
      <c r="X2193">
        <v>23</v>
      </c>
      <c r="Y2193">
        <v>105</v>
      </c>
      <c r="Z2193">
        <v>23</v>
      </c>
      <c r="AA2193" t="s">
        <v>426</v>
      </c>
      <c r="AB2193" t="s">
        <v>387</v>
      </c>
      <c r="AC2193" t="s">
        <v>508</v>
      </c>
      <c r="AD2193" t="s">
        <v>509</v>
      </c>
    </row>
    <row r="2194" spans="1:30" x14ac:dyDescent="0.25">
      <c r="A2194" t="s">
        <v>1435</v>
      </c>
      <c r="B2194">
        <v>45292</v>
      </c>
      <c r="C2194">
        <v>45293</v>
      </c>
      <c r="D2194" t="s">
        <v>152</v>
      </c>
      <c r="E2194">
        <v>4180</v>
      </c>
      <c r="F2194">
        <v>103</v>
      </c>
      <c r="G2194">
        <v>0</v>
      </c>
      <c r="H2194">
        <v>90</v>
      </c>
      <c r="I2194">
        <v>0</v>
      </c>
      <c r="J2194">
        <v>29</v>
      </c>
      <c r="K2194">
        <v>3</v>
      </c>
      <c r="L2194">
        <v>4</v>
      </c>
      <c r="M2194">
        <v>0</v>
      </c>
      <c r="N2194">
        <v>23</v>
      </c>
      <c r="O2194">
        <v>24</v>
      </c>
      <c r="P2194">
        <v>90</v>
      </c>
      <c r="Q2194">
        <v>63</v>
      </c>
      <c r="R2194">
        <v>46</v>
      </c>
      <c r="S2194">
        <v>90</v>
      </c>
      <c r="T2194">
        <v>26</v>
      </c>
      <c r="U2194">
        <v>24</v>
      </c>
      <c r="V2194">
        <v>26</v>
      </c>
      <c r="W2194">
        <v>22</v>
      </c>
      <c r="X2194">
        <v>26</v>
      </c>
      <c r="Y2194">
        <v>90</v>
      </c>
      <c r="Z2194">
        <v>26</v>
      </c>
      <c r="AA2194" t="s">
        <v>153</v>
      </c>
      <c r="AB2194" t="s">
        <v>16</v>
      </c>
      <c r="AC2194" t="s">
        <v>127</v>
      </c>
      <c r="AD2194" t="s">
        <v>128</v>
      </c>
    </row>
    <row r="2195" spans="1:30" x14ac:dyDescent="0.25">
      <c r="A2195" t="s">
        <v>1435</v>
      </c>
      <c r="B2195">
        <v>45292</v>
      </c>
      <c r="C2195">
        <v>45293</v>
      </c>
      <c r="D2195" t="s">
        <v>395</v>
      </c>
      <c r="E2195">
        <v>4152</v>
      </c>
      <c r="F2195">
        <v>111</v>
      </c>
      <c r="G2195">
        <v>36</v>
      </c>
      <c r="H2195">
        <v>46</v>
      </c>
      <c r="I2195">
        <v>1</v>
      </c>
      <c r="J2195">
        <v>48</v>
      </c>
      <c r="K2195">
        <v>2</v>
      </c>
      <c r="L2195">
        <v>11</v>
      </c>
      <c r="M2195">
        <v>11</v>
      </c>
      <c r="N2195">
        <v>15</v>
      </c>
      <c r="O2195">
        <v>42</v>
      </c>
      <c r="P2195">
        <v>46</v>
      </c>
      <c r="Q2195">
        <v>27</v>
      </c>
      <c r="R2195">
        <v>16</v>
      </c>
      <c r="S2195">
        <v>46</v>
      </c>
      <c r="T2195">
        <v>15</v>
      </c>
      <c r="U2195">
        <v>12</v>
      </c>
      <c r="V2195">
        <v>15</v>
      </c>
      <c r="W2195">
        <v>12</v>
      </c>
      <c r="X2195">
        <v>15</v>
      </c>
      <c r="Y2195">
        <v>46</v>
      </c>
      <c r="Z2195">
        <v>15</v>
      </c>
      <c r="AA2195" t="s">
        <v>396</v>
      </c>
      <c r="AB2195" t="s">
        <v>387</v>
      </c>
      <c r="AC2195" t="s">
        <v>389</v>
      </c>
      <c r="AD2195" t="s">
        <v>390</v>
      </c>
    </row>
    <row r="2196" spans="1:30" x14ac:dyDescent="0.25">
      <c r="A2196" t="s">
        <v>1435</v>
      </c>
      <c r="B2196">
        <v>45292</v>
      </c>
      <c r="C2196">
        <v>45293</v>
      </c>
      <c r="D2196" t="s">
        <v>465</v>
      </c>
      <c r="E2196">
        <v>4125</v>
      </c>
      <c r="F2196">
        <v>198</v>
      </c>
      <c r="G2196">
        <v>102</v>
      </c>
      <c r="H2196">
        <v>117</v>
      </c>
      <c r="I2196">
        <v>2</v>
      </c>
      <c r="J2196">
        <v>58</v>
      </c>
      <c r="K2196">
        <v>0</v>
      </c>
      <c r="L2196">
        <v>1</v>
      </c>
      <c r="M2196">
        <v>36</v>
      </c>
      <c r="N2196">
        <v>50</v>
      </c>
      <c r="O2196">
        <v>98</v>
      </c>
      <c r="P2196">
        <v>116</v>
      </c>
      <c r="Q2196">
        <v>101</v>
      </c>
      <c r="R2196">
        <v>61</v>
      </c>
      <c r="S2196">
        <v>117</v>
      </c>
      <c r="T2196">
        <v>48</v>
      </c>
      <c r="U2196">
        <v>47</v>
      </c>
      <c r="V2196">
        <v>49</v>
      </c>
      <c r="W2196">
        <v>49</v>
      </c>
      <c r="X2196">
        <v>50</v>
      </c>
      <c r="Y2196">
        <v>117</v>
      </c>
      <c r="Z2196">
        <v>50</v>
      </c>
      <c r="AA2196" t="s">
        <v>1474</v>
      </c>
      <c r="AB2196" t="s">
        <v>387</v>
      </c>
      <c r="AC2196" t="s">
        <v>448</v>
      </c>
      <c r="AD2196" t="s">
        <v>449</v>
      </c>
    </row>
    <row r="2197" spans="1:30" x14ac:dyDescent="0.25">
      <c r="A2197" t="s">
        <v>1435</v>
      </c>
      <c r="B2197">
        <v>45292</v>
      </c>
      <c r="C2197">
        <v>45293</v>
      </c>
      <c r="D2197" t="s">
        <v>178</v>
      </c>
      <c r="E2197">
        <v>7539</v>
      </c>
      <c r="F2197">
        <v>326</v>
      </c>
      <c r="G2197">
        <v>22</v>
      </c>
      <c r="H2197">
        <v>208</v>
      </c>
      <c r="I2197">
        <v>2</v>
      </c>
      <c r="J2197">
        <v>111</v>
      </c>
      <c r="K2197">
        <v>4</v>
      </c>
      <c r="L2197">
        <v>0</v>
      </c>
      <c r="M2197">
        <v>5</v>
      </c>
      <c r="N2197">
        <v>26</v>
      </c>
      <c r="O2197">
        <v>90</v>
      </c>
      <c r="P2197">
        <v>232</v>
      </c>
      <c r="Q2197">
        <v>144</v>
      </c>
      <c r="R2197">
        <v>189</v>
      </c>
      <c r="S2197">
        <v>236</v>
      </c>
      <c r="T2197">
        <v>73</v>
      </c>
      <c r="U2197">
        <v>62</v>
      </c>
      <c r="V2197">
        <v>73</v>
      </c>
      <c r="W2197">
        <v>68</v>
      </c>
      <c r="X2197">
        <v>74</v>
      </c>
      <c r="Y2197">
        <v>237</v>
      </c>
      <c r="Z2197">
        <v>75</v>
      </c>
      <c r="AA2197" t="s">
        <v>179</v>
      </c>
      <c r="AB2197" t="s">
        <v>16</v>
      </c>
      <c r="AC2197" t="s">
        <v>168</v>
      </c>
      <c r="AD2197" t="s">
        <v>1473</v>
      </c>
    </row>
    <row r="2198" spans="1:30" x14ac:dyDescent="0.25">
      <c r="A2198" t="s">
        <v>1435</v>
      </c>
      <c r="B2198">
        <v>45292</v>
      </c>
      <c r="C2198">
        <v>45293</v>
      </c>
      <c r="D2198" t="s">
        <v>893</v>
      </c>
      <c r="E2198">
        <v>13914</v>
      </c>
      <c r="F2198">
        <v>632</v>
      </c>
      <c r="G2198">
        <v>10</v>
      </c>
      <c r="H2198">
        <v>389</v>
      </c>
      <c r="I2198">
        <v>4</v>
      </c>
      <c r="J2198">
        <v>138</v>
      </c>
      <c r="K2198">
        <v>4</v>
      </c>
      <c r="L2198">
        <v>0</v>
      </c>
      <c r="M2198">
        <v>2</v>
      </c>
      <c r="N2198">
        <v>41</v>
      </c>
      <c r="O2198">
        <v>335</v>
      </c>
      <c r="P2198">
        <v>442</v>
      </c>
      <c r="Q2198">
        <v>284</v>
      </c>
      <c r="R2198">
        <v>246</v>
      </c>
      <c r="S2198">
        <v>443</v>
      </c>
      <c r="T2198">
        <v>70</v>
      </c>
      <c r="U2198">
        <v>68</v>
      </c>
      <c r="V2198">
        <v>83</v>
      </c>
      <c r="W2198">
        <v>79</v>
      </c>
      <c r="X2198">
        <v>81</v>
      </c>
      <c r="Y2198">
        <v>444</v>
      </c>
      <c r="Z2198">
        <v>83</v>
      </c>
      <c r="AA2198" t="s">
        <v>894</v>
      </c>
      <c r="AB2198" t="s">
        <v>803</v>
      </c>
      <c r="AC2198" t="s">
        <v>849</v>
      </c>
      <c r="AD2198" t="s">
        <v>850</v>
      </c>
    </row>
    <row r="2199" spans="1:30" x14ac:dyDescent="0.25">
      <c r="A2199" t="s">
        <v>1435</v>
      </c>
      <c r="B2199">
        <v>45292</v>
      </c>
      <c r="C2199">
        <v>45293</v>
      </c>
      <c r="D2199" t="s">
        <v>836</v>
      </c>
      <c r="E2199">
        <v>12118</v>
      </c>
      <c r="F2199">
        <v>380</v>
      </c>
      <c r="G2199">
        <v>1</v>
      </c>
      <c r="H2199">
        <v>181</v>
      </c>
      <c r="I2199">
        <v>0</v>
      </c>
      <c r="J2199">
        <v>41</v>
      </c>
      <c r="K2199">
        <v>3</v>
      </c>
      <c r="L2199">
        <v>2</v>
      </c>
      <c r="M2199">
        <v>1</v>
      </c>
      <c r="N2199">
        <v>12</v>
      </c>
      <c r="O2199">
        <v>146</v>
      </c>
      <c r="P2199">
        <v>181</v>
      </c>
      <c r="Q2199">
        <v>130</v>
      </c>
      <c r="R2199">
        <v>93</v>
      </c>
      <c r="S2199">
        <v>183</v>
      </c>
      <c r="T2199">
        <v>14</v>
      </c>
      <c r="U2199">
        <v>13</v>
      </c>
      <c r="V2199">
        <v>14</v>
      </c>
      <c r="W2199">
        <v>14</v>
      </c>
      <c r="X2199">
        <v>13</v>
      </c>
      <c r="Y2199">
        <v>183</v>
      </c>
      <c r="Z2199">
        <v>14</v>
      </c>
      <c r="AA2199" t="s">
        <v>837</v>
      </c>
      <c r="AB2199" t="s">
        <v>803</v>
      </c>
      <c r="AC2199" t="s">
        <v>805</v>
      </c>
      <c r="AD2199" t="s">
        <v>806</v>
      </c>
    </row>
    <row r="2200" spans="1:30" x14ac:dyDescent="0.25">
      <c r="A2200" t="s">
        <v>1435</v>
      </c>
      <c r="B2200">
        <v>45292</v>
      </c>
      <c r="C2200">
        <v>45293</v>
      </c>
      <c r="D2200" t="s">
        <v>895</v>
      </c>
      <c r="E2200">
        <v>7496</v>
      </c>
      <c r="F2200">
        <v>329</v>
      </c>
      <c r="G2200">
        <v>0</v>
      </c>
      <c r="H2200">
        <v>117</v>
      </c>
      <c r="I2200">
        <v>0</v>
      </c>
      <c r="J2200">
        <v>42</v>
      </c>
      <c r="K2200">
        <v>0</v>
      </c>
      <c r="L2200">
        <v>0</v>
      </c>
      <c r="M2200">
        <v>0</v>
      </c>
      <c r="N2200">
        <v>1</v>
      </c>
      <c r="O2200">
        <v>90</v>
      </c>
      <c r="P2200">
        <v>171</v>
      </c>
      <c r="Q2200">
        <v>148</v>
      </c>
      <c r="R2200">
        <v>148</v>
      </c>
      <c r="S2200">
        <v>252</v>
      </c>
      <c r="T2200">
        <v>20</v>
      </c>
      <c r="U2200">
        <v>16</v>
      </c>
      <c r="V2200">
        <v>20</v>
      </c>
      <c r="W2200">
        <v>16</v>
      </c>
      <c r="X2200">
        <v>20</v>
      </c>
      <c r="Y2200">
        <v>262</v>
      </c>
      <c r="Z2200">
        <v>21</v>
      </c>
      <c r="AA2200" t="s">
        <v>896</v>
      </c>
      <c r="AB2200" t="s">
        <v>803</v>
      </c>
      <c r="AC2200" t="s">
        <v>897</v>
      </c>
      <c r="AD2200" t="s">
        <v>898</v>
      </c>
    </row>
    <row r="2201" spans="1:30" x14ac:dyDescent="0.25">
      <c r="A2201" t="s">
        <v>1435</v>
      </c>
      <c r="B2201">
        <v>45292</v>
      </c>
      <c r="C2201">
        <v>45293</v>
      </c>
      <c r="D2201" t="s">
        <v>60</v>
      </c>
      <c r="E2201">
        <v>5044</v>
      </c>
      <c r="F2201">
        <v>201</v>
      </c>
      <c r="G2201">
        <v>4</v>
      </c>
      <c r="H2201">
        <v>76</v>
      </c>
      <c r="I2201">
        <v>0</v>
      </c>
      <c r="J2201">
        <v>121</v>
      </c>
      <c r="K2201">
        <v>1</v>
      </c>
      <c r="L2201">
        <v>22</v>
      </c>
      <c r="M2201">
        <v>9</v>
      </c>
      <c r="N2201">
        <v>36</v>
      </c>
      <c r="O2201">
        <v>50</v>
      </c>
      <c r="P2201">
        <v>77</v>
      </c>
      <c r="Q2201">
        <v>64</v>
      </c>
      <c r="R2201">
        <v>61</v>
      </c>
      <c r="S2201">
        <v>78</v>
      </c>
      <c r="T2201">
        <v>65</v>
      </c>
      <c r="U2201">
        <v>57</v>
      </c>
      <c r="V2201">
        <v>68</v>
      </c>
      <c r="W2201">
        <v>66</v>
      </c>
      <c r="X2201">
        <v>58</v>
      </c>
      <c r="Y2201">
        <v>78</v>
      </c>
      <c r="Z2201">
        <v>69</v>
      </c>
      <c r="AA2201" t="s">
        <v>61</v>
      </c>
      <c r="AB2201" t="s">
        <v>16</v>
      </c>
      <c r="AC2201" t="s">
        <v>41</v>
      </c>
      <c r="AD2201" t="s">
        <v>42</v>
      </c>
    </row>
    <row r="2202" spans="1:30" x14ac:dyDescent="0.25">
      <c r="A2202" t="s">
        <v>1435</v>
      </c>
      <c r="B2202">
        <v>45292</v>
      </c>
      <c r="C2202">
        <v>45293</v>
      </c>
      <c r="D2202" t="s">
        <v>62</v>
      </c>
      <c r="E2202">
        <v>5784</v>
      </c>
      <c r="F2202">
        <v>163</v>
      </c>
      <c r="G2202">
        <v>1</v>
      </c>
      <c r="H2202">
        <v>50</v>
      </c>
      <c r="I2202">
        <v>1</v>
      </c>
      <c r="J2202">
        <v>66</v>
      </c>
      <c r="K2202">
        <v>2</v>
      </c>
      <c r="L2202">
        <v>0</v>
      </c>
      <c r="M2202">
        <v>0</v>
      </c>
      <c r="N2202">
        <v>17</v>
      </c>
      <c r="O2202">
        <v>22</v>
      </c>
      <c r="P2202">
        <v>50</v>
      </c>
      <c r="Q2202">
        <v>29</v>
      </c>
      <c r="R2202">
        <v>17</v>
      </c>
      <c r="S2202">
        <v>51</v>
      </c>
      <c r="T2202">
        <v>17</v>
      </c>
      <c r="U2202">
        <v>15</v>
      </c>
      <c r="V2202">
        <v>18</v>
      </c>
      <c r="W2202">
        <v>17</v>
      </c>
      <c r="X2202">
        <v>13</v>
      </c>
      <c r="Y2202">
        <v>51</v>
      </c>
      <c r="Z2202">
        <v>18</v>
      </c>
      <c r="AA2202" t="s">
        <v>63</v>
      </c>
      <c r="AB2202" t="s">
        <v>16</v>
      </c>
      <c r="AC2202" t="s">
        <v>41</v>
      </c>
      <c r="AD2202" t="s">
        <v>42</v>
      </c>
    </row>
    <row r="2203" spans="1:30" x14ac:dyDescent="0.25">
      <c r="A2203" t="s">
        <v>1435</v>
      </c>
      <c r="B2203">
        <v>45292</v>
      </c>
      <c r="C2203">
        <v>45293</v>
      </c>
      <c r="D2203" t="s">
        <v>447</v>
      </c>
      <c r="E2203">
        <v>4450</v>
      </c>
      <c r="F2203">
        <v>128</v>
      </c>
      <c r="G2203">
        <v>34</v>
      </c>
      <c r="H2203">
        <v>66</v>
      </c>
      <c r="I2203">
        <v>0</v>
      </c>
      <c r="J2203">
        <v>15</v>
      </c>
      <c r="K2203">
        <v>2</v>
      </c>
      <c r="L2203">
        <v>0</v>
      </c>
      <c r="M2203">
        <v>3</v>
      </c>
      <c r="N2203">
        <v>3</v>
      </c>
      <c r="O2203">
        <v>61</v>
      </c>
      <c r="P2203">
        <v>68</v>
      </c>
      <c r="Q2203">
        <v>35</v>
      </c>
      <c r="R2203">
        <v>32</v>
      </c>
      <c r="S2203">
        <v>68</v>
      </c>
      <c r="T2203">
        <v>4</v>
      </c>
      <c r="U2203">
        <v>5</v>
      </c>
      <c r="V2203">
        <v>5</v>
      </c>
      <c r="W2203">
        <v>5</v>
      </c>
      <c r="X2203">
        <v>5</v>
      </c>
      <c r="Y2203">
        <v>68</v>
      </c>
      <c r="Z2203">
        <v>5</v>
      </c>
      <c r="AA2203" t="s">
        <v>1529</v>
      </c>
      <c r="AB2203" t="s">
        <v>387</v>
      </c>
      <c r="AC2203" t="s">
        <v>448</v>
      </c>
      <c r="AD2203" t="s">
        <v>449</v>
      </c>
    </row>
    <row r="2204" spans="1:30" x14ac:dyDescent="0.25">
      <c r="A2204" t="s">
        <v>1435</v>
      </c>
      <c r="B2204">
        <v>45292</v>
      </c>
      <c r="C2204">
        <v>45293</v>
      </c>
      <c r="D2204" t="s">
        <v>953</v>
      </c>
      <c r="E2204">
        <v>4695</v>
      </c>
      <c r="F2204">
        <v>236</v>
      </c>
      <c r="G2204">
        <v>1</v>
      </c>
      <c r="H2204">
        <v>172</v>
      </c>
      <c r="I2204">
        <v>1</v>
      </c>
      <c r="J2204">
        <v>49</v>
      </c>
      <c r="K2204">
        <v>1</v>
      </c>
      <c r="L2204">
        <v>1</v>
      </c>
      <c r="M2204">
        <v>2</v>
      </c>
      <c r="N2204">
        <v>24</v>
      </c>
      <c r="O2204">
        <v>33</v>
      </c>
      <c r="P2204">
        <v>172</v>
      </c>
      <c r="Q2204">
        <v>139</v>
      </c>
      <c r="R2204">
        <v>82</v>
      </c>
      <c r="S2204">
        <v>171</v>
      </c>
      <c r="T2204">
        <v>40</v>
      </c>
      <c r="U2204">
        <v>39</v>
      </c>
      <c r="V2204">
        <v>41</v>
      </c>
      <c r="W2204">
        <v>39</v>
      </c>
      <c r="X2204">
        <v>40</v>
      </c>
      <c r="Y2204">
        <v>172</v>
      </c>
      <c r="Z2204">
        <v>41</v>
      </c>
      <c r="AA2204" t="s">
        <v>954</v>
      </c>
      <c r="AB2204" t="s">
        <v>803</v>
      </c>
      <c r="AC2204" t="s">
        <v>942</v>
      </c>
      <c r="AD2204" t="s">
        <v>943</v>
      </c>
    </row>
    <row r="2205" spans="1:30" x14ac:dyDescent="0.25">
      <c r="A2205" t="s">
        <v>1435</v>
      </c>
      <c r="B2205">
        <v>45292</v>
      </c>
      <c r="C2205">
        <v>45293</v>
      </c>
      <c r="D2205" t="s">
        <v>919</v>
      </c>
      <c r="E2205">
        <v>8257</v>
      </c>
      <c r="F2205">
        <v>387</v>
      </c>
      <c r="G2205">
        <v>0</v>
      </c>
      <c r="H2205">
        <v>288</v>
      </c>
      <c r="I2205">
        <v>0</v>
      </c>
      <c r="J2205">
        <v>53</v>
      </c>
      <c r="K2205">
        <v>2</v>
      </c>
      <c r="L2205">
        <v>4</v>
      </c>
      <c r="M2205">
        <v>0</v>
      </c>
      <c r="N2205">
        <v>35</v>
      </c>
      <c r="O2205">
        <v>219</v>
      </c>
      <c r="P2205">
        <v>289</v>
      </c>
      <c r="Q2205">
        <v>203</v>
      </c>
      <c r="R2205">
        <v>146</v>
      </c>
      <c r="S2205">
        <v>298</v>
      </c>
      <c r="T2205">
        <v>38</v>
      </c>
      <c r="U2205">
        <v>34</v>
      </c>
      <c r="V2205">
        <v>40</v>
      </c>
      <c r="W2205">
        <v>37</v>
      </c>
      <c r="X2205">
        <v>40</v>
      </c>
      <c r="Y2205">
        <v>299</v>
      </c>
      <c r="Z2205">
        <v>40</v>
      </c>
      <c r="AA2205" t="s">
        <v>920</v>
      </c>
      <c r="AB2205" t="s">
        <v>803</v>
      </c>
      <c r="AC2205" t="s">
        <v>897</v>
      </c>
      <c r="AD2205" t="s">
        <v>898</v>
      </c>
    </row>
    <row r="2206" spans="1:30" x14ac:dyDescent="0.25">
      <c r="A2206" t="s">
        <v>1435</v>
      </c>
      <c r="B2206">
        <v>45292</v>
      </c>
      <c r="C2206">
        <v>45293</v>
      </c>
      <c r="D2206" t="s">
        <v>473</v>
      </c>
      <c r="E2206">
        <v>4745</v>
      </c>
      <c r="F2206">
        <v>198</v>
      </c>
      <c r="G2206">
        <v>7</v>
      </c>
      <c r="H2206">
        <v>133</v>
      </c>
      <c r="I2206">
        <v>0</v>
      </c>
      <c r="J2206">
        <v>61</v>
      </c>
      <c r="K2206">
        <v>1</v>
      </c>
      <c r="L2206">
        <v>1</v>
      </c>
      <c r="M2206">
        <v>0</v>
      </c>
      <c r="N2206">
        <v>8</v>
      </c>
      <c r="O2206">
        <v>113</v>
      </c>
      <c r="P2206">
        <v>135</v>
      </c>
      <c r="Q2206">
        <v>87</v>
      </c>
      <c r="R2206">
        <v>62</v>
      </c>
      <c r="S2206">
        <v>135</v>
      </c>
      <c r="T2206">
        <v>36</v>
      </c>
      <c r="U2206">
        <v>33</v>
      </c>
      <c r="V2206">
        <v>42</v>
      </c>
      <c r="W2206">
        <v>35</v>
      </c>
      <c r="X2206">
        <v>40</v>
      </c>
      <c r="Y2206">
        <v>137</v>
      </c>
      <c r="Z2206">
        <v>42</v>
      </c>
      <c r="AA2206" t="s">
        <v>474</v>
      </c>
      <c r="AB2206" t="s">
        <v>387</v>
      </c>
      <c r="AC2206" t="s">
        <v>448</v>
      </c>
      <c r="AD2206" t="s">
        <v>449</v>
      </c>
    </row>
    <row r="2207" spans="1:30" x14ac:dyDescent="0.25">
      <c r="A2207" t="s">
        <v>1435</v>
      </c>
      <c r="B2207">
        <v>45292</v>
      </c>
      <c r="C2207">
        <v>45293</v>
      </c>
      <c r="D2207" t="s">
        <v>816</v>
      </c>
      <c r="E2207">
        <v>4958</v>
      </c>
      <c r="F2207">
        <v>220</v>
      </c>
      <c r="G2207">
        <v>0</v>
      </c>
      <c r="H2207">
        <v>79</v>
      </c>
      <c r="I2207">
        <v>1</v>
      </c>
      <c r="J2207">
        <v>24</v>
      </c>
      <c r="K2207">
        <v>6</v>
      </c>
      <c r="L2207">
        <v>0</v>
      </c>
      <c r="M2207">
        <v>0</v>
      </c>
      <c r="N2207">
        <v>5</v>
      </c>
      <c r="O2207">
        <v>80</v>
      </c>
      <c r="P2207">
        <v>95</v>
      </c>
      <c r="Q2207">
        <v>139</v>
      </c>
      <c r="R2207">
        <v>88</v>
      </c>
      <c r="S2207">
        <v>185</v>
      </c>
      <c r="T2207">
        <v>8</v>
      </c>
      <c r="U2207">
        <v>11</v>
      </c>
      <c r="V2207">
        <v>11</v>
      </c>
      <c r="W2207">
        <v>9</v>
      </c>
      <c r="X2207">
        <v>10</v>
      </c>
      <c r="Y2207">
        <v>197</v>
      </c>
      <c r="Z2207">
        <v>11</v>
      </c>
      <c r="AA2207" t="s">
        <v>817</v>
      </c>
      <c r="AB2207" t="s">
        <v>803</v>
      </c>
      <c r="AC2207" t="s">
        <v>805</v>
      </c>
      <c r="AD2207" t="s">
        <v>806</v>
      </c>
    </row>
    <row r="2208" spans="1:30" x14ac:dyDescent="0.25">
      <c r="A2208" t="s">
        <v>1435</v>
      </c>
      <c r="B2208">
        <v>45292</v>
      </c>
      <c r="C2208">
        <v>45293</v>
      </c>
      <c r="D2208" t="s">
        <v>842</v>
      </c>
      <c r="E2208">
        <v>3760</v>
      </c>
      <c r="F2208">
        <v>188</v>
      </c>
      <c r="G2208">
        <v>1</v>
      </c>
      <c r="H2208">
        <v>14</v>
      </c>
      <c r="I2208">
        <v>0</v>
      </c>
      <c r="J2208">
        <v>16</v>
      </c>
      <c r="K2208">
        <v>0</v>
      </c>
      <c r="L2208">
        <v>0</v>
      </c>
      <c r="M2208">
        <v>0</v>
      </c>
      <c r="N2208">
        <v>0</v>
      </c>
      <c r="O2208">
        <v>12</v>
      </c>
      <c r="P2208">
        <v>13</v>
      </c>
      <c r="Q2208">
        <v>14</v>
      </c>
      <c r="R2208">
        <v>8</v>
      </c>
      <c r="S2208">
        <v>17</v>
      </c>
      <c r="T2208">
        <v>0</v>
      </c>
      <c r="U2208">
        <v>0</v>
      </c>
      <c r="V2208">
        <v>0</v>
      </c>
      <c r="W2208">
        <v>0</v>
      </c>
      <c r="X2208">
        <v>0</v>
      </c>
      <c r="Y2208">
        <v>17</v>
      </c>
      <c r="Z2208">
        <v>0</v>
      </c>
      <c r="AA2208" t="s">
        <v>843</v>
      </c>
      <c r="AB2208" t="s">
        <v>803</v>
      </c>
      <c r="AC2208" t="s">
        <v>805</v>
      </c>
      <c r="AD2208" t="s">
        <v>806</v>
      </c>
    </row>
    <row r="2209" spans="1:30" x14ac:dyDescent="0.25">
      <c r="A2209" t="s">
        <v>1435</v>
      </c>
      <c r="B2209">
        <v>45292</v>
      </c>
      <c r="C2209">
        <v>45293</v>
      </c>
      <c r="D2209" t="s">
        <v>871</v>
      </c>
      <c r="E2209">
        <v>6668</v>
      </c>
      <c r="F2209">
        <v>241</v>
      </c>
      <c r="G2209">
        <v>76</v>
      </c>
      <c r="H2209">
        <v>217</v>
      </c>
      <c r="I2209">
        <v>7</v>
      </c>
      <c r="J2209">
        <v>63</v>
      </c>
      <c r="K2209">
        <v>11</v>
      </c>
      <c r="L2209">
        <v>31</v>
      </c>
      <c r="M2209">
        <v>35</v>
      </c>
      <c r="N2209">
        <v>61</v>
      </c>
      <c r="O2209">
        <v>195</v>
      </c>
      <c r="P2209">
        <v>220</v>
      </c>
      <c r="Q2209">
        <v>162</v>
      </c>
      <c r="R2209">
        <v>133</v>
      </c>
      <c r="S2209">
        <v>220</v>
      </c>
      <c r="T2209">
        <v>61</v>
      </c>
      <c r="U2209">
        <v>54</v>
      </c>
      <c r="V2209">
        <v>61</v>
      </c>
      <c r="W2209">
        <v>60</v>
      </c>
      <c r="X2209">
        <v>60</v>
      </c>
      <c r="Y2209">
        <v>220</v>
      </c>
      <c r="Z2209">
        <v>61</v>
      </c>
      <c r="AA2209" t="s">
        <v>872</v>
      </c>
      <c r="AB2209" t="s">
        <v>803</v>
      </c>
      <c r="AC2209" t="s">
        <v>849</v>
      </c>
      <c r="AD2209" t="s">
        <v>850</v>
      </c>
    </row>
    <row r="2210" spans="1:30" x14ac:dyDescent="0.25">
      <c r="A2210" t="s">
        <v>1435</v>
      </c>
      <c r="B2210">
        <v>45292</v>
      </c>
      <c r="C2210">
        <v>45293</v>
      </c>
      <c r="D2210" t="s">
        <v>821</v>
      </c>
      <c r="E2210">
        <v>6740</v>
      </c>
      <c r="F2210">
        <v>350</v>
      </c>
      <c r="G2210">
        <v>20</v>
      </c>
      <c r="H2210">
        <v>267</v>
      </c>
      <c r="I2210">
        <v>108</v>
      </c>
      <c r="J2210">
        <v>24</v>
      </c>
      <c r="K2210">
        <v>6</v>
      </c>
      <c r="L2210">
        <v>0</v>
      </c>
      <c r="M2210">
        <v>4</v>
      </c>
      <c r="N2210">
        <v>4</v>
      </c>
      <c r="O2210">
        <v>144</v>
      </c>
      <c r="P2210">
        <v>271</v>
      </c>
      <c r="Q2210">
        <v>184</v>
      </c>
      <c r="R2210">
        <v>147</v>
      </c>
      <c r="S2210">
        <v>272</v>
      </c>
      <c r="T2210">
        <v>18</v>
      </c>
      <c r="U2210">
        <v>16</v>
      </c>
      <c r="V2210">
        <v>18</v>
      </c>
      <c r="W2210">
        <v>16</v>
      </c>
      <c r="X2210">
        <v>17</v>
      </c>
      <c r="Y2210">
        <v>272</v>
      </c>
      <c r="Z2210">
        <v>18</v>
      </c>
      <c r="AA2210" t="s">
        <v>822</v>
      </c>
      <c r="AB2210" t="s">
        <v>803</v>
      </c>
      <c r="AC2210" t="s">
        <v>805</v>
      </c>
      <c r="AD2210" t="s">
        <v>806</v>
      </c>
    </row>
    <row r="2211" spans="1:30" x14ac:dyDescent="0.25">
      <c r="A2211" t="s">
        <v>1435</v>
      </c>
      <c r="B2211">
        <v>45292</v>
      </c>
      <c r="C2211">
        <v>45293</v>
      </c>
      <c r="D2211" t="s">
        <v>34</v>
      </c>
      <c r="E2211">
        <v>21333</v>
      </c>
      <c r="F2211">
        <v>449</v>
      </c>
      <c r="G2211">
        <v>8</v>
      </c>
      <c r="H2211">
        <v>265</v>
      </c>
      <c r="I2211">
        <v>0</v>
      </c>
      <c r="J2211">
        <v>104</v>
      </c>
      <c r="K2211">
        <v>11</v>
      </c>
      <c r="L2211">
        <v>4</v>
      </c>
      <c r="M2211">
        <v>1</v>
      </c>
      <c r="N2211">
        <v>22</v>
      </c>
      <c r="O2211">
        <v>212</v>
      </c>
      <c r="P2211">
        <v>278</v>
      </c>
      <c r="Q2211">
        <v>212</v>
      </c>
      <c r="R2211">
        <v>119</v>
      </c>
      <c r="S2211">
        <v>280</v>
      </c>
      <c r="T2211">
        <v>43</v>
      </c>
      <c r="U2211">
        <v>50</v>
      </c>
      <c r="V2211">
        <v>52</v>
      </c>
      <c r="W2211">
        <v>47</v>
      </c>
      <c r="X2211">
        <v>53</v>
      </c>
      <c r="Y2211">
        <v>281</v>
      </c>
      <c r="Z2211">
        <v>56</v>
      </c>
      <c r="AA2211" t="s">
        <v>35</v>
      </c>
      <c r="AB2211" t="s">
        <v>16</v>
      </c>
      <c r="AC2211" t="s">
        <v>18</v>
      </c>
      <c r="AD2211" t="s">
        <v>19</v>
      </c>
    </row>
    <row r="2212" spans="1:30" x14ac:dyDescent="0.25">
      <c r="A2212" t="s">
        <v>1435</v>
      </c>
      <c r="B2212">
        <v>45292</v>
      </c>
      <c r="C2212">
        <v>45293</v>
      </c>
      <c r="D2212" t="s">
        <v>486</v>
      </c>
      <c r="E2212">
        <v>8852</v>
      </c>
      <c r="F2212">
        <v>316</v>
      </c>
      <c r="G2212">
        <v>0</v>
      </c>
      <c r="H2212">
        <v>146</v>
      </c>
      <c r="I2212">
        <v>56</v>
      </c>
      <c r="J2212">
        <v>66</v>
      </c>
      <c r="K2212">
        <v>3</v>
      </c>
      <c r="L2212">
        <v>9</v>
      </c>
      <c r="M2212">
        <v>7</v>
      </c>
      <c r="N2212">
        <v>15</v>
      </c>
      <c r="O2212">
        <v>55</v>
      </c>
      <c r="P2212">
        <v>146</v>
      </c>
      <c r="Q2212">
        <v>69</v>
      </c>
      <c r="R2212">
        <v>45</v>
      </c>
      <c r="S2212">
        <v>147</v>
      </c>
      <c r="T2212">
        <v>31</v>
      </c>
      <c r="U2212">
        <v>21</v>
      </c>
      <c r="V2212">
        <v>36</v>
      </c>
      <c r="W2212">
        <v>34</v>
      </c>
      <c r="X2212">
        <v>35</v>
      </c>
      <c r="Y2212">
        <v>148</v>
      </c>
      <c r="Z2212">
        <v>36</v>
      </c>
      <c r="AA2212" t="s">
        <v>1454</v>
      </c>
      <c r="AB2212" t="s">
        <v>387</v>
      </c>
      <c r="AC2212" t="s">
        <v>448</v>
      </c>
      <c r="AD2212" t="s">
        <v>449</v>
      </c>
    </row>
    <row r="2213" spans="1:30" x14ac:dyDescent="0.25">
      <c r="A2213" t="s">
        <v>1435</v>
      </c>
      <c r="B2213">
        <v>45292</v>
      </c>
      <c r="C2213">
        <v>45293</v>
      </c>
      <c r="D2213" t="s">
        <v>1008</v>
      </c>
      <c r="E2213">
        <v>32409</v>
      </c>
      <c r="F2213">
        <v>670</v>
      </c>
      <c r="G2213">
        <v>0</v>
      </c>
      <c r="H2213">
        <v>433</v>
      </c>
      <c r="I2213">
        <v>1</v>
      </c>
      <c r="J2213">
        <v>97</v>
      </c>
      <c r="K2213">
        <v>7</v>
      </c>
      <c r="L2213">
        <v>62</v>
      </c>
      <c r="M2213">
        <v>0</v>
      </c>
      <c r="N2213">
        <v>60</v>
      </c>
      <c r="O2213">
        <v>340</v>
      </c>
      <c r="P2213">
        <v>456</v>
      </c>
      <c r="Q2213">
        <v>295</v>
      </c>
      <c r="R2213">
        <v>134</v>
      </c>
      <c r="S2213">
        <v>461</v>
      </c>
      <c r="T2213">
        <v>79</v>
      </c>
      <c r="U2213">
        <v>52</v>
      </c>
      <c r="V2213">
        <v>78</v>
      </c>
      <c r="W2213">
        <v>60</v>
      </c>
      <c r="X2213">
        <v>75</v>
      </c>
      <c r="Y2213">
        <v>463</v>
      </c>
      <c r="Z2213">
        <v>81</v>
      </c>
      <c r="AA2213" t="s">
        <v>1009</v>
      </c>
      <c r="AB2213" t="s">
        <v>803</v>
      </c>
      <c r="AC2213" t="s">
        <v>998</v>
      </c>
      <c r="AD2213" t="s">
        <v>999</v>
      </c>
    </row>
    <row r="2214" spans="1:30" x14ac:dyDescent="0.25">
      <c r="A2214" t="s">
        <v>1435</v>
      </c>
      <c r="B2214">
        <v>45292</v>
      </c>
      <c r="C2214">
        <v>45293</v>
      </c>
      <c r="D2214" t="s">
        <v>83</v>
      </c>
      <c r="E2214">
        <v>2422</v>
      </c>
      <c r="F2214">
        <v>46</v>
      </c>
      <c r="G2214">
        <v>0</v>
      </c>
      <c r="H2214">
        <v>42</v>
      </c>
      <c r="I2214">
        <v>0</v>
      </c>
      <c r="J2214">
        <v>7</v>
      </c>
      <c r="K2214">
        <v>0</v>
      </c>
      <c r="L2214">
        <v>0</v>
      </c>
      <c r="M2214">
        <v>0</v>
      </c>
      <c r="N2214">
        <v>4</v>
      </c>
      <c r="O2214">
        <v>1</v>
      </c>
      <c r="P2214">
        <v>42</v>
      </c>
      <c r="Q2214">
        <v>25</v>
      </c>
      <c r="R2214">
        <v>17</v>
      </c>
      <c r="S2214">
        <v>42</v>
      </c>
      <c r="T2214">
        <v>6</v>
      </c>
      <c r="U2214">
        <v>6</v>
      </c>
      <c r="V2214">
        <v>7</v>
      </c>
      <c r="W2214">
        <v>6</v>
      </c>
      <c r="X2214">
        <v>6</v>
      </c>
      <c r="Y2214">
        <v>42</v>
      </c>
      <c r="Z2214">
        <v>7</v>
      </c>
      <c r="AA2214" t="s">
        <v>84</v>
      </c>
      <c r="AB2214" t="s">
        <v>16</v>
      </c>
      <c r="AC2214" t="s">
        <v>69</v>
      </c>
      <c r="AD2214" t="s">
        <v>1583</v>
      </c>
    </row>
    <row r="2215" spans="1:30" x14ac:dyDescent="0.25">
      <c r="A2215" t="s">
        <v>1435</v>
      </c>
      <c r="B2215">
        <v>45292</v>
      </c>
      <c r="C2215">
        <v>45293</v>
      </c>
      <c r="D2215" t="s">
        <v>29</v>
      </c>
      <c r="E2215">
        <v>8404</v>
      </c>
      <c r="F2215">
        <v>278</v>
      </c>
      <c r="G2215">
        <v>15</v>
      </c>
      <c r="H2215">
        <v>150</v>
      </c>
      <c r="I2215">
        <v>0</v>
      </c>
      <c r="J2215">
        <v>80</v>
      </c>
      <c r="K2215">
        <v>8</v>
      </c>
      <c r="L2215">
        <v>9</v>
      </c>
      <c r="M2215">
        <v>6</v>
      </c>
      <c r="N2215">
        <v>32</v>
      </c>
      <c r="O2215">
        <v>70</v>
      </c>
      <c r="P2215">
        <v>152</v>
      </c>
      <c r="Q2215">
        <v>106</v>
      </c>
      <c r="R2215">
        <v>54</v>
      </c>
      <c r="S2215">
        <v>154</v>
      </c>
      <c r="T2215">
        <v>61</v>
      </c>
      <c r="U2215">
        <v>63</v>
      </c>
      <c r="V2215">
        <v>70</v>
      </c>
      <c r="W2215">
        <v>53</v>
      </c>
      <c r="X2215">
        <v>69</v>
      </c>
      <c r="Y2215">
        <v>156</v>
      </c>
      <c r="Z2215">
        <v>70</v>
      </c>
      <c r="AA2215" t="s">
        <v>30</v>
      </c>
      <c r="AB2215" t="s">
        <v>16</v>
      </c>
      <c r="AC2215" t="s">
        <v>18</v>
      </c>
      <c r="AD2215" t="s">
        <v>19</v>
      </c>
    </row>
    <row r="2216" spans="1:30" x14ac:dyDescent="0.25">
      <c r="A2216" t="s">
        <v>1435</v>
      </c>
      <c r="B2216">
        <v>45292</v>
      </c>
      <c r="C2216">
        <v>45293</v>
      </c>
      <c r="D2216" t="s">
        <v>162</v>
      </c>
      <c r="E2216">
        <v>6802</v>
      </c>
      <c r="F2216">
        <v>235</v>
      </c>
      <c r="G2216">
        <v>24</v>
      </c>
      <c r="H2216">
        <v>136</v>
      </c>
      <c r="I2216">
        <v>0</v>
      </c>
      <c r="J2216">
        <v>79</v>
      </c>
      <c r="K2216">
        <v>5</v>
      </c>
      <c r="L2216">
        <v>2</v>
      </c>
      <c r="M2216">
        <v>4</v>
      </c>
      <c r="N2216">
        <v>59</v>
      </c>
      <c r="O2216">
        <v>76</v>
      </c>
      <c r="P2216">
        <v>140</v>
      </c>
      <c r="Q2216">
        <v>85</v>
      </c>
      <c r="R2216">
        <v>75</v>
      </c>
      <c r="S2216">
        <v>139</v>
      </c>
      <c r="T2216">
        <v>59</v>
      </c>
      <c r="U2216">
        <v>52</v>
      </c>
      <c r="V2216">
        <v>63</v>
      </c>
      <c r="W2216">
        <v>59</v>
      </c>
      <c r="X2216">
        <v>61</v>
      </c>
      <c r="Y2216">
        <v>140</v>
      </c>
      <c r="Z2216">
        <v>63</v>
      </c>
      <c r="AA2216" t="s">
        <v>1584</v>
      </c>
      <c r="AB2216" t="s">
        <v>16</v>
      </c>
      <c r="AC2216" t="s">
        <v>127</v>
      </c>
      <c r="AD2216" t="s">
        <v>128</v>
      </c>
    </row>
    <row r="2217" spans="1:30" x14ac:dyDescent="0.25">
      <c r="A2217" t="s">
        <v>1435</v>
      </c>
      <c r="B2217">
        <v>45292</v>
      </c>
      <c r="C2217">
        <v>45293</v>
      </c>
      <c r="D2217" t="s">
        <v>831</v>
      </c>
      <c r="E2217">
        <v>5880</v>
      </c>
      <c r="F2217">
        <v>275</v>
      </c>
      <c r="G2217">
        <v>156</v>
      </c>
      <c r="H2217">
        <v>188</v>
      </c>
      <c r="I2217">
        <v>0</v>
      </c>
      <c r="J2217">
        <v>32</v>
      </c>
      <c r="K2217">
        <v>10</v>
      </c>
      <c r="L2217">
        <v>6</v>
      </c>
      <c r="M2217">
        <v>19</v>
      </c>
      <c r="N2217">
        <v>18</v>
      </c>
      <c r="O2217">
        <v>157</v>
      </c>
      <c r="P2217">
        <v>191</v>
      </c>
      <c r="Q2217">
        <v>144</v>
      </c>
      <c r="R2217">
        <v>103</v>
      </c>
      <c r="S2217">
        <v>193</v>
      </c>
      <c r="T2217">
        <v>20</v>
      </c>
      <c r="U2217">
        <v>20</v>
      </c>
      <c r="V2217">
        <v>20</v>
      </c>
      <c r="W2217">
        <v>20</v>
      </c>
      <c r="X2217">
        <v>19</v>
      </c>
      <c r="Y2217">
        <v>193</v>
      </c>
      <c r="Z2217">
        <v>20</v>
      </c>
      <c r="AA2217" t="s">
        <v>832</v>
      </c>
      <c r="AB2217" t="s">
        <v>803</v>
      </c>
      <c r="AC2217" t="s">
        <v>805</v>
      </c>
      <c r="AD2217" t="s">
        <v>806</v>
      </c>
    </row>
    <row r="2218" spans="1:30" x14ac:dyDescent="0.25">
      <c r="A2218" t="s">
        <v>1435</v>
      </c>
      <c r="B2218">
        <v>45292</v>
      </c>
      <c r="C2218">
        <v>45293</v>
      </c>
      <c r="D2218" t="s">
        <v>908</v>
      </c>
      <c r="E2218">
        <v>7446</v>
      </c>
      <c r="F2218">
        <v>211</v>
      </c>
      <c r="G2218">
        <v>3</v>
      </c>
      <c r="H2218">
        <v>118</v>
      </c>
      <c r="I2218">
        <v>0</v>
      </c>
      <c r="J2218">
        <v>40</v>
      </c>
      <c r="K2218">
        <v>5</v>
      </c>
      <c r="L2218">
        <v>1</v>
      </c>
      <c r="M2218">
        <v>0</v>
      </c>
      <c r="N2218">
        <v>24</v>
      </c>
      <c r="O2218">
        <v>61</v>
      </c>
      <c r="P2218">
        <v>119</v>
      </c>
      <c r="Q2218">
        <v>78</v>
      </c>
      <c r="R2218">
        <v>79</v>
      </c>
      <c r="S2218">
        <v>119</v>
      </c>
      <c r="T2218">
        <v>19</v>
      </c>
      <c r="U2218">
        <v>29</v>
      </c>
      <c r="V2218">
        <v>31</v>
      </c>
      <c r="W2218">
        <v>28</v>
      </c>
      <c r="X2218">
        <v>26</v>
      </c>
      <c r="Y2218">
        <v>121</v>
      </c>
      <c r="Z2218">
        <v>31</v>
      </c>
      <c r="AA2218" t="s">
        <v>909</v>
      </c>
      <c r="AB2218" t="s">
        <v>803</v>
      </c>
      <c r="AC2218" t="s">
        <v>897</v>
      </c>
      <c r="AD2218" t="s">
        <v>898</v>
      </c>
    </row>
    <row r="2219" spans="1:30" x14ac:dyDescent="0.25">
      <c r="A2219" t="s">
        <v>1435</v>
      </c>
      <c r="B2219">
        <v>45292</v>
      </c>
      <c r="C2219">
        <v>45293</v>
      </c>
      <c r="D2219" t="s">
        <v>859</v>
      </c>
      <c r="E2219">
        <v>3309</v>
      </c>
      <c r="F2219">
        <v>159</v>
      </c>
      <c r="G2219">
        <v>4</v>
      </c>
      <c r="H2219">
        <v>35</v>
      </c>
      <c r="I2219">
        <v>0</v>
      </c>
      <c r="J2219">
        <v>22</v>
      </c>
      <c r="K2219">
        <v>0</v>
      </c>
      <c r="L2219">
        <v>0</v>
      </c>
      <c r="M2219">
        <v>0</v>
      </c>
      <c r="N2219">
        <v>1</v>
      </c>
      <c r="O2219">
        <v>22</v>
      </c>
      <c r="P2219">
        <v>37</v>
      </c>
      <c r="Q2219">
        <v>33</v>
      </c>
      <c r="R2219">
        <v>18</v>
      </c>
      <c r="S2219">
        <v>40</v>
      </c>
      <c r="T2219">
        <v>2</v>
      </c>
      <c r="U2219">
        <v>3</v>
      </c>
      <c r="V2219">
        <v>3</v>
      </c>
      <c r="W2219">
        <v>3</v>
      </c>
      <c r="X2219">
        <v>3</v>
      </c>
      <c r="Y2219">
        <v>40</v>
      </c>
      <c r="Z2219">
        <v>3</v>
      </c>
      <c r="AA2219" t="s">
        <v>860</v>
      </c>
      <c r="AB2219" t="s">
        <v>803</v>
      </c>
      <c r="AC2219" t="s">
        <v>849</v>
      </c>
      <c r="AD2219" t="s">
        <v>850</v>
      </c>
    </row>
    <row r="2220" spans="1:30" x14ac:dyDescent="0.25">
      <c r="A2220" t="s">
        <v>1435</v>
      </c>
      <c r="B2220">
        <v>45292</v>
      </c>
      <c r="C2220">
        <v>45293</v>
      </c>
      <c r="D2220" t="s">
        <v>865</v>
      </c>
      <c r="E2220">
        <v>3204</v>
      </c>
      <c r="F2220">
        <v>123</v>
      </c>
      <c r="G2220">
        <v>0</v>
      </c>
      <c r="H2220">
        <v>81</v>
      </c>
      <c r="I2220">
        <v>9</v>
      </c>
      <c r="J2220">
        <v>16</v>
      </c>
      <c r="K2220">
        <v>1</v>
      </c>
      <c r="L2220">
        <v>0</v>
      </c>
      <c r="M2220">
        <v>0</v>
      </c>
      <c r="N2220">
        <v>4</v>
      </c>
      <c r="O2220">
        <v>33</v>
      </c>
      <c r="P2220">
        <v>83</v>
      </c>
      <c r="Q2220">
        <v>77</v>
      </c>
      <c r="R2220">
        <v>32</v>
      </c>
      <c r="S2220">
        <v>83</v>
      </c>
      <c r="T2220">
        <v>5</v>
      </c>
      <c r="U2220">
        <v>4</v>
      </c>
      <c r="V2220">
        <v>5</v>
      </c>
      <c r="W2220">
        <v>5</v>
      </c>
      <c r="X2220">
        <v>5</v>
      </c>
      <c r="Y2220">
        <v>83</v>
      </c>
      <c r="Z2220">
        <v>5</v>
      </c>
      <c r="AA2220" t="s">
        <v>866</v>
      </c>
      <c r="AB2220" t="s">
        <v>803</v>
      </c>
      <c r="AC2220" t="s">
        <v>849</v>
      </c>
      <c r="AD2220" t="s">
        <v>850</v>
      </c>
    </row>
    <row r="2221" spans="1:30" x14ac:dyDescent="0.25">
      <c r="A2221" t="s">
        <v>1435</v>
      </c>
      <c r="B2221">
        <v>45292</v>
      </c>
      <c r="C2221">
        <v>45293</v>
      </c>
      <c r="D2221" t="s">
        <v>847</v>
      </c>
      <c r="E2221">
        <v>6622</v>
      </c>
      <c r="F2221">
        <v>259</v>
      </c>
      <c r="G2221">
        <v>72</v>
      </c>
      <c r="H2221">
        <v>156</v>
      </c>
      <c r="I2221">
        <v>0</v>
      </c>
      <c r="J2221">
        <v>35</v>
      </c>
      <c r="K2221">
        <v>0</v>
      </c>
      <c r="L2221">
        <v>4</v>
      </c>
      <c r="M2221">
        <v>6</v>
      </c>
      <c r="N2221">
        <v>12</v>
      </c>
      <c r="O2221">
        <v>119</v>
      </c>
      <c r="P2221">
        <v>164</v>
      </c>
      <c r="Q2221">
        <v>143</v>
      </c>
      <c r="R2221">
        <v>92</v>
      </c>
      <c r="S2221">
        <v>164</v>
      </c>
      <c r="T2221">
        <v>15</v>
      </c>
      <c r="U2221">
        <v>14</v>
      </c>
      <c r="V2221">
        <v>17</v>
      </c>
      <c r="W2221">
        <v>16</v>
      </c>
      <c r="X2221">
        <v>17</v>
      </c>
      <c r="Y2221">
        <v>164</v>
      </c>
      <c r="Z2221">
        <v>17</v>
      </c>
      <c r="AA2221" t="s">
        <v>848</v>
      </c>
      <c r="AB2221" t="s">
        <v>803</v>
      </c>
      <c r="AC2221" t="s">
        <v>849</v>
      </c>
      <c r="AD2221" t="s">
        <v>850</v>
      </c>
    </row>
    <row r="2222" spans="1:30" x14ac:dyDescent="0.25">
      <c r="A2222" t="s">
        <v>1435</v>
      </c>
      <c r="B2222">
        <v>45292</v>
      </c>
      <c r="C2222">
        <v>45293</v>
      </c>
      <c r="D2222" t="s">
        <v>854</v>
      </c>
      <c r="E2222">
        <v>6851</v>
      </c>
      <c r="F2222">
        <v>304</v>
      </c>
      <c r="G2222">
        <v>44</v>
      </c>
      <c r="H2222">
        <v>187</v>
      </c>
      <c r="I2222">
        <v>2</v>
      </c>
      <c r="J2222">
        <v>32</v>
      </c>
      <c r="K2222">
        <v>2</v>
      </c>
      <c r="L2222">
        <v>0</v>
      </c>
      <c r="M2222">
        <v>1</v>
      </c>
      <c r="N2222">
        <v>5</v>
      </c>
      <c r="O2222">
        <v>145</v>
      </c>
      <c r="P2222">
        <v>201</v>
      </c>
      <c r="Q2222">
        <v>171</v>
      </c>
      <c r="R2222">
        <v>120</v>
      </c>
      <c r="S2222">
        <v>207</v>
      </c>
      <c r="T2222">
        <v>6</v>
      </c>
      <c r="U2222">
        <v>6</v>
      </c>
      <c r="V2222">
        <v>7</v>
      </c>
      <c r="W2222">
        <v>8</v>
      </c>
      <c r="X2222">
        <v>8</v>
      </c>
      <c r="Y2222">
        <v>209</v>
      </c>
      <c r="Z2222">
        <v>8</v>
      </c>
      <c r="AA2222" t="s">
        <v>855</v>
      </c>
      <c r="AB2222" t="s">
        <v>803</v>
      </c>
      <c r="AC2222" t="s">
        <v>849</v>
      </c>
      <c r="AD2222" t="s">
        <v>850</v>
      </c>
    </row>
    <row r="2223" spans="1:30" x14ac:dyDescent="0.25">
      <c r="A2223" t="s">
        <v>1435</v>
      </c>
      <c r="B2223">
        <v>45292</v>
      </c>
      <c r="C2223">
        <v>45293</v>
      </c>
      <c r="D2223" t="s">
        <v>881</v>
      </c>
      <c r="E2223">
        <v>3555</v>
      </c>
      <c r="F2223">
        <v>112</v>
      </c>
      <c r="G2223">
        <v>0</v>
      </c>
      <c r="H2223">
        <v>49</v>
      </c>
      <c r="I2223">
        <v>0</v>
      </c>
      <c r="J2223">
        <v>28</v>
      </c>
      <c r="K2223">
        <v>1</v>
      </c>
      <c r="L2223">
        <v>2</v>
      </c>
      <c r="M2223">
        <v>2</v>
      </c>
      <c r="N2223">
        <v>6</v>
      </c>
      <c r="O2223">
        <v>21</v>
      </c>
      <c r="P2223">
        <v>49</v>
      </c>
      <c r="Q2223">
        <v>37</v>
      </c>
      <c r="R2223">
        <v>30</v>
      </c>
      <c r="S2223">
        <v>51</v>
      </c>
      <c r="T2223">
        <v>7</v>
      </c>
      <c r="U2223">
        <v>7</v>
      </c>
      <c r="V2223">
        <v>8</v>
      </c>
      <c r="W2223">
        <v>8</v>
      </c>
      <c r="X2223">
        <v>8</v>
      </c>
      <c r="Y2223">
        <v>51</v>
      </c>
      <c r="Z2223">
        <v>8</v>
      </c>
      <c r="AA2223" t="s">
        <v>882</v>
      </c>
      <c r="AB2223" t="s">
        <v>803</v>
      </c>
      <c r="AC2223" t="s">
        <v>1451</v>
      </c>
      <c r="AD2223" t="s">
        <v>1452</v>
      </c>
    </row>
    <row r="2224" spans="1:30" x14ac:dyDescent="0.25">
      <c r="A2224" t="s">
        <v>1435</v>
      </c>
      <c r="B2224">
        <v>45292</v>
      </c>
      <c r="C2224">
        <v>45293</v>
      </c>
      <c r="D2224" t="s">
        <v>914</v>
      </c>
      <c r="E2224">
        <v>4840</v>
      </c>
      <c r="F2224">
        <v>245</v>
      </c>
      <c r="G2224">
        <v>6</v>
      </c>
      <c r="H2224">
        <v>116</v>
      </c>
      <c r="I2224">
        <v>0</v>
      </c>
      <c r="J2224">
        <v>32</v>
      </c>
      <c r="K2224">
        <v>1</v>
      </c>
      <c r="L2224">
        <v>0</v>
      </c>
      <c r="M2224">
        <v>0</v>
      </c>
      <c r="N2224">
        <v>5</v>
      </c>
      <c r="O2224">
        <v>70</v>
      </c>
      <c r="P2224">
        <v>120</v>
      </c>
      <c r="Q2224">
        <v>70</v>
      </c>
      <c r="R2224">
        <v>59</v>
      </c>
      <c r="S2224">
        <v>118</v>
      </c>
      <c r="T2224">
        <v>3</v>
      </c>
      <c r="U2224">
        <v>5</v>
      </c>
      <c r="V2224">
        <v>6</v>
      </c>
      <c r="W2224">
        <v>5</v>
      </c>
      <c r="X2224">
        <v>6</v>
      </c>
      <c r="Y2224">
        <v>120</v>
      </c>
      <c r="Z2224">
        <v>6</v>
      </c>
      <c r="AA2224" t="s">
        <v>915</v>
      </c>
      <c r="AB2224" t="s">
        <v>803</v>
      </c>
      <c r="AC2224" t="s">
        <v>897</v>
      </c>
      <c r="AD2224" t="s">
        <v>898</v>
      </c>
    </row>
    <row r="2225" spans="1:30" x14ac:dyDescent="0.25">
      <c r="A2225" t="s">
        <v>1435</v>
      </c>
      <c r="B2225">
        <v>45292</v>
      </c>
      <c r="C2225">
        <v>45293</v>
      </c>
      <c r="D2225" t="s">
        <v>978</v>
      </c>
      <c r="E2225">
        <v>5860</v>
      </c>
      <c r="F2225">
        <v>227</v>
      </c>
      <c r="G2225">
        <v>0</v>
      </c>
      <c r="H2225">
        <v>125</v>
      </c>
      <c r="I2225">
        <v>0</v>
      </c>
      <c r="J2225">
        <v>24</v>
      </c>
      <c r="K2225">
        <v>6</v>
      </c>
      <c r="L2225">
        <v>6</v>
      </c>
      <c r="M2225">
        <v>1</v>
      </c>
      <c r="N2225">
        <v>13</v>
      </c>
      <c r="O2225">
        <v>84</v>
      </c>
      <c r="P2225">
        <v>126</v>
      </c>
      <c r="Q2225">
        <v>72</v>
      </c>
      <c r="R2225">
        <v>54</v>
      </c>
      <c r="S2225">
        <v>125</v>
      </c>
      <c r="T2225">
        <v>14</v>
      </c>
      <c r="U2225">
        <v>12</v>
      </c>
      <c r="V2225">
        <v>16</v>
      </c>
      <c r="W2225">
        <v>16</v>
      </c>
      <c r="X2225">
        <v>15</v>
      </c>
      <c r="Y2225">
        <v>127</v>
      </c>
      <c r="Z2225">
        <v>16</v>
      </c>
      <c r="AA2225" t="s">
        <v>979</v>
      </c>
      <c r="AB2225" t="s">
        <v>803</v>
      </c>
      <c r="AC2225" t="s">
        <v>942</v>
      </c>
      <c r="AD2225" t="s">
        <v>943</v>
      </c>
    </row>
    <row r="2226" spans="1:30" x14ac:dyDescent="0.25">
      <c r="A2226" t="s">
        <v>1435</v>
      </c>
      <c r="B2226">
        <v>45292</v>
      </c>
      <c r="C2226">
        <v>45293</v>
      </c>
      <c r="D2226" t="s">
        <v>980</v>
      </c>
      <c r="E2226">
        <v>10952</v>
      </c>
      <c r="F2226">
        <v>533</v>
      </c>
      <c r="G2226">
        <v>0</v>
      </c>
      <c r="H2226">
        <v>448</v>
      </c>
      <c r="I2226">
        <v>0</v>
      </c>
      <c r="J2226">
        <v>95</v>
      </c>
      <c r="K2226">
        <v>0</v>
      </c>
      <c r="L2226">
        <v>0</v>
      </c>
      <c r="M2226">
        <v>0</v>
      </c>
      <c r="N2226">
        <v>66</v>
      </c>
      <c r="O2226">
        <v>315</v>
      </c>
      <c r="P2226">
        <v>448</v>
      </c>
      <c r="Q2226">
        <v>234</v>
      </c>
      <c r="R2226">
        <v>222</v>
      </c>
      <c r="S2226">
        <v>438</v>
      </c>
      <c r="T2226">
        <v>73</v>
      </c>
      <c r="U2226">
        <v>59</v>
      </c>
      <c r="V2226">
        <v>77</v>
      </c>
      <c r="W2226">
        <v>72</v>
      </c>
      <c r="X2226">
        <v>61</v>
      </c>
      <c r="Y2226">
        <v>450</v>
      </c>
      <c r="Z2226">
        <v>78</v>
      </c>
      <c r="AA2226" t="s">
        <v>981</v>
      </c>
      <c r="AB2226" t="s">
        <v>803</v>
      </c>
      <c r="AC2226" t="s">
        <v>942</v>
      </c>
      <c r="AD2226" t="s">
        <v>943</v>
      </c>
    </row>
    <row r="2227" spans="1:30" x14ac:dyDescent="0.25">
      <c r="A2227" t="s">
        <v>1435</v>
      </c>
      <c r="B2227">
        <v>45292</v>
      </c>
      <c r="C2227">
        <v>45293</v>
      </c>
      <c r="D2227" t="s">
        <v>1010</v>
      </c>
      <c r="E2227">
        <v>11185</v>
      </c>
      <c r="F2227">
        <v>443</v>
      </c>
      <c r="G2227">
        <v>284</v>
      </c>
      <c r="H2227">
        <v>316</v>
      </c>
      <c r="I2227">
        <v>0</v>
      </c>
      <c r="J2227">
        <v>43</v>
      </c>
      <c r="K2227">
        <v>0</v>
      </c>
      <c r="L2227">
        <v>16</v>
      </c>
      <c r="M2227">
        <v>29</v>
      </c>
      <c r="N2227">
        <v>30</v>
      </c>
      <c r="O2227">
        <v>206</v>
      </c>
      <c r="P2227">
        <v>316</v>
      </c>
      <c r="Q2227">
        <v>216</v>
      </c>
      <c r="R2227">
        <v>166</v>
      </c>
      <c r="S2227">
        <v>316</v>
      </c>
      <c r="T2227">
        <v>31</v>
      </c>
      <c r="U2227">
        <v>26</v>
      </c>
      <c r="V2227">
        <v>31</v>
      </c>
      <c r="W2227">
        <v>31</v>
      </c>
      <c r="X2227">
        <v>30</v>
      </c>
      <c r="Y2227">
        <v>316</v>
      </c>
      <c r="Z2227">
        <v>31</v>
      </c>
      <c r="AA2227" t="s">
        <v>1011</v>
      </c>
      <c r="AB2227" t="s">
        <v>803</v>
      </c>
      <c r="AC2227" t="s">
        <v>998</v>
      </c>
      <c r="AD2227" t="s">
        <v>999</v>
      </c>
    </row>
    <row r="2228" spans="1:30" x14ac:dyDescent="0.25">
      <c r="A2228" t="s">
        <v>1435</v>
      </c>
      <c r="B2228">
        <v>45292</v>
      </c>
      <c r="C2228">
        <v>45293</v>
      </c>
      <c r="D2228" t="s">
        <v>965</v>
      </c>
      <c r="E2228">
        <v>8100</v>
      </c>
      <c r="F2228">
        <v>371</v>
      </c>
      <c r="G2228">
        <v>39</v>
      </c>
      <c r="H2228">
        <v>261</v>
      </c>
      <c r="I2228">
        <v>1</v>
      </c>
      <c r="J2228">
        <v>63</v>
      </c>
      <c r="K2228">
        <v>6</v>
      </c>
      <c r="L2228">
        <v>27</v>
      </c>
      <c r="M2228">
        <v>1</v>
      </c>
      <c r="N2228">
        <v>40</v>
      </c>
      <c r="O2228">
        <v>80</v>
      </c>
      <c r="P2228">
        <v>278</v>
      </c>
      <c r="Q2228">
        <v>167</v>
      </c>
      <c r="R2228">
        <v>116</v>
      </c>
      <c r="S2228">
        <v>273</v>
      </c>
      <c r="T2228">
        <v>44</v>
      </c>
      <c r="U2228">
        <v>36</v>
      </c>
      <c r="V2228">
        <v>48</v>
      </c>
      <c r="W2228">
        <v>46</v>
      </c>
      <c r="X2228">
        <v>39</v>
      </c>
      <c r="Y2228">
        <v>280</v>
      </c>
      <c r="Z2228">
        <v>48</v>
      </c>
      <c r="AA2228" t="s">
        <v>966</v>
      </c>
      <c r="AB2228" t="s">
        <v>803</v>
      </c>
      <c r="AC2228" t="s">
        <v>942</v>
      </c>
      <c r="AD2228" t="s">
        <v>943</v>
      </c>
    </row>
    <row r="2229" spans="1:30" x14ac:dyDescent="0.25">
      <c r="A2229" t="s">
        <v>1435</v>
      </c>
      <c r="B2229">
        <v>45292</v>
      </c>
      <c r="C2229">
        <v>45293</v>
      </c>
      <c r="D2229" t="s">
        <v>929</v>
      </c>
      <c r="E2229">
        <v>5383</v>
      </c>
      <c r="F2229">
        <v>199</v>
      </c>
      <c r="G2229">
        <v>0</v>
      </c>
      <c r="H2229">
        <v>101</v>
      </c>
      <c r="I2229">
        <v>0</v>
      </c>
      <c r="J2229">
        <v>21</v>
      </c>
      <c r="K2229">
        <v>0</v>
      </c>
      <c r="L2229">
        <v>0</v>
      </c>
      <c r="M2229">
        <v>0</v>
      </c>
      <c r="N2229">
        <v>8</v>
      </c>
      <c r="O2229">
        <v>85</v>
      </c>
      <c r="P2229">
        <v>103</v>
      </c>
      <c r="Q2229">
        <v>78</v>
      </c>
      <c r="R2229">
        <v>56</v>
      </c>
      <c r="S2229">
        <v>103</v>
      </c>
      <c r="T2229">
        <v>8</v>
      </c>
      <c r="U2229">
        <v>8</v>
      </c>
      <c r="V2229">
        <v>9</v>
      </c>
      <c r="W2229">
        <v>8</v>
      </c>
      <c r="X2229">
        <v>8</v>
      </c>
      <c r="Y2229">
        <v>103</v>
      </c>
      <c r="Z2229">
        <v>9</v>
      </c>
    </row>
    <row r="2230" spans="1:30" x14ac:dyDescent="0.25">
      <c r="A2230" t="s">
        <v>1435</v>
      </c>
      <c r="B2230">
        <v>45292</v>
      </c>
      <c r="C2230">
        <v>45293</v>
      </c>
      <c r="D2230" t="s">
        <v>801</v>
      </c>
      <c r="E2230">
        <v>7329</v>
      </c>
      <c r="F2230">
        <v>359</v>
      </c>
      <c r="G2230">
        <v>30</v>
      </c>
      <c r="H2230">
        <v>95</v>
      </c>
      <c r="I2230">
        <v>9</v>
      </c>
      <c r="J2230">
        <v>37</v>
      </c>
      <c r="K2230">
        <v>0</v>
      </c>
      <c r="L2230">
        <v>0</v>
      </c>
      <c r="M2230">
        <v>0</v>
      </c>
      <c r="N2230">
        <v>0</v>
      </c>
      <c r="O2230">
        <v>43</v>
      </c>
      <c r="P2230">
        <v>128</v>
      </c>
      <c r="Q2230">
        <v>93</v>
      </c>
      <c r="R2230">
        <v>66</v>
      </c>
      <c r="S2230">
        <v>130</v>
      </c>
      <c r="T2230">
        <v>0</v>
      </c>
      <c r="U2230">
        <v>0</v>
      </c>
      <c r="V2230">
        <v>0</v>
      </c>
      <c r="W2230">
        <v>0</v>
      </c>
      <c r="X2230">
        <v>0</v>
      </c>
      <c r="Y2230">
        <v>130</v>
      </c>
      <c r="Z2230">
        <v>0</v>
      </c>
      <c r="AA2230" t="s">
        <v>802</v>
      </c>
      <c r="AB2230" t="s">
        <v>803</v>
      </c>
      <c r="AC2230" t="s">
        <v>805</v>
      </c>
      <c r="AD2230" t="s">
        <v>806</v>
      </c>
    </row>
    <row r="2231" spans="1:30" x14ac:dyDescent="0.25">
      <c r="A2231" t="s">
        <v>1435</v>
      </c>
      <c r="B2231">
        <v>45292</v>
      </c>
      <c r="C2231">
        <v>45293</v>
      </c>
      <c r="D2231" t="s">
        <v>173</v>
      </c>
      <c r="E2231">
        <v>20700</v>
      </c>
      <c r="F2231">
        <v>877</v>
      </c>
      <c r="G2231">
        <v>30</v>
      </c>
      <c r="H2231">
        <v>416</v>
      </c>
      <c r="I2231">
        <v>8</v>
      </c>
      <c r="J2231">
        <v>416</v>
      </c>
      <c r="K2231">
        <v>64</v>
      </c>
      <c r="L2231">
        <v>113</v>
      </c>
      <c r="M2231">
        <v>13</v>
      </c>
      <c r="N2231">
        <v>180</v>
      </c>
      <c r="O2231">
        <v>323</v>
      </c>
      <c r="P2231">
        <v>486</v>
      </c>
      <c r="Q2231">
        <v>383</v>
      </c>
      <c r="R2231">
        <v>293</v>
      </c>
      <c r="S2231">
        <v>497</v>
      </c>
      <c r="T2231">
        <v>248</v>
      </c>
      <c r="U2231">
        <v>219</v>
      </c>
      <c r="V2231">
        <v>269</v>
      </c>
      <c r="W2231">
        <v>261</v>
      </c>
      <c r="X2231">
        <v>262</v>
      </c>
      <c r="Y2231">
        <v>499</v>
      </c>
      <c r="Z2231">
        <v>269</v>
      </c>
      <c r="AA2231" t="s">
        <v>174</v>
      </c>
      <c r="AB2231" t="s">
        <v>16</v>
      </c>
      <c r="AC2231" t="s">
        <v>168</v>
      </c>
      <c r="AD2231" t="s">
        <v>1473</v>
      </c>
    </row>
    <row r="2232" spans="1:30" x14ac:dyDescent="0.25">
      <c r="A2232" t="s">
        <v>1435</v>
      </c>
      <c r="B2232">
        <v>45292</v>
      </c>
      <c r="C2232">
        <v>45293</v>
      </c>
      <c r="D2232" t="s">
        <v>400</v>
      </c>
      <c r="E2232">
        <v>6631</v>
      </c>
      <c r="F2232">
        <v>312</v>
      </c>
      <c r="G2232">
        <v>21</v>
      </c>
      <c r="H2232">
        <v>129</v>
      </c>
      <c r="I2232">
        <v>0</v>
      </c>
      <c r="J2232">
        <v>94</v>
      </c>
      <c r="K2232">
        <v>3</v>
      </c>
      <c r="L2232">
        <v>10</v>
      </c>
      <c r="M2232">
        <v>8</v>
      </c>
      <c r="N2232">
        <v>12</v>
      </c>
      <c r="O2232">
        <v>106</v>
      </c>
      <c r="P2232">
        <v>129</v>
      </c>
      <c r="Q2232">
        <v>97</v>
      </c>
      <c r="R2232">
        <v>78</v>
      </c>
      <c r="S2232">
        <v>130</v>
      </c>
      <c r="T2232">
        <v>35</v>
      </c>
      <c r="U2232">
        <v>37</v>
      </c>
      <c r="V2232">
        <v>43</v>
      </c>
      <c r="W2232">
        <v>41</v>
      </c>
      <c r="X2232">
        <v>39</v>
      </c>
      <c r="Y2232">
        <v>131</v>
      </c>
      <c r="Z2232">
        <v>43</v>
      </c>
      <c r="AA2232" t="s">
        <v>401</v>
      </c>
      <c r="AB2232" t="s">
        <v>387</v>
      </c>
      <c r="AC2232" t="s">
        <v>389</v>
      </c>
      <c r="AD2232" t="s">
        <v>390</v>
      </c>
    </row>
    <row r="2233" spans="1:30" x14ac:dyDescent="0.25">
      <c r="A2233" t="s">
        <v>1435</v>
      </c>
      <c r="B2233">
        <v>45292</v>
      </c>
      <c r="C2233">
        <v>45293</v>
      </c>
      <c r="D2233" t="s">
        <v>437</v>
      </c>
      <c r="E2233">
        <v>9856</v>
      </c>
      <c r="F2233">
        <v>446</v>
      </c>
      <c r="G2233">
        <v>0</v>
      </c>
      <c r="H2233">
        <v>148</v>
      </c>
      <c r="I2233">
        <v>2</v>
      </c>
      <c r="J2233">
        <v>119</v>
      </c>
      <c r="K2233">
        <v>1</v>
      </c>
      <c r="L2233">
        <v>0</v>
      </c>
      <c r="M2233">
        <v>0</v>
      </c>
      <c r="N2233">
        <v>5</v>
      </c>
      <c r="O2233">
        <v>22</v>
      </c>
      <c r="P2233">
        <v>305</v>
      </c>
      <c r="Q2233">
        <v>210</v>
      </c>
      <c r="R2233">
        <v>187</v>
      </c>
      <c r="S2233">
        <v>308</v>
      </c>
      <c r="T2233">
        <v>83</v>
      </c>
      <c r="U2233">
        <v>77</v>
      </c>
      <c r="V2233">
        <v>92</v>
      </c>
      <c r="W2233">
        <v>88</v>
      </c>
      <c r="X2233">
        <v>90</v>
      </c>
      <c r="Y2233">
        <v>308</v>
      </c>
      <c r="Z2233">
        <v>92</v>
      </c>
      <c r="AA2233" t="s">
        <v>438</v>
      </c>
      <c r="AB2233" t="s">
        <v>387</v>
      </c>
      <c r="AC2233" t="s">
        <v>432</v>
      </c>
      <c r="AD2233" t="s">
        <v>433</v>
      </c>
    </row>
    <row r="2234" spans="1:30" x14ac:dyDescent="0.25">
      <c r="A2234" t="s">
        <v>1435</v>
      </c>
      <c r="B2234">
        <v>45292</v>
      </c>
      <c r="C2234">
        <v>45293</v>
      </c>
      <c r="D2234" t="s">
        <v>536</v>
      </c>
      <c r="E2234">
        <v>13612</v>
      </c>
      <c r="F2234">
        <v>628</v>
      </c>
      <c r="G2234">
        <v>38</v>
      </c>
      <c r="H2234">
        <v>290</v>
      </c>
      <c r="I2234">
        <v>1</v>
      </c>
      <c r="J2234">
        <v>228</v>
      </c>
      <c r="K2234">
        <v>30</v>
      </c>
      <c r="L2234">
        <v>56</v>
      </c>
      <c r="M2234">
        <v>11</v>
      </c>
      <c r="N2234">
        <v>114</v>
      </c>
      <c r="O2234">
        <v>166</v>
      </c>
      <c r="P2234">
        <v>292</v>
      </c>
      <c r="Q2234">
        <v>237</v>
      </c>
      <c r="R2234">
        <v>174</v>
      </c>
      <c r="S2234">
        <v>295</v>
      </c>
      <c r="T2234">
        <v>138</v>
      </c>
      <c r="U2234">
        <v>133</v>
      </c>
      <c r="V2234">
        <v>144</v>
      </c>
      <c r="W2234">
        <v>139</v>
      </c>
      <c r="X2234">
        <v>141</v>
      </c>
      <c r="Y2234">
        <v>295</v>
      </c>
      <c r="Z2234">
        <v>144</v>
      </c>
      <c r="AA2234" t="s">
        <v>537</v>
      </c>
      <c r="AB2234" t="s">
        <v>387</v>
      </c>
      <c r="AC2234" t="s">
        <v>508</v>
      </c>
      <c r="AD2234" t="s">
        <v>509</v>
      </c>
    </row>
    <row r="2235" spans="1:30" x14ac:dyDescent="0.25">
      <c r="A2235" t="s">
        <v>1435</v>
      </c>
      <c r="B2235">
        <v>45292</v>
      </c>
      <c r="C2235">
        <v>45293</v>
      </c>
      <c r="D2235" t="s">
        <v>471</v>
      </c>
      <c r="E2235">
        <v>6734</v>
      </c>
      <c r="F2235">
        <v>285</v>
      </c>
      <c r="G2235">
        <v>58</v>
      </c>
      <c r="H2235">
        <v>203</v>
      </c>
      <c r="I2235">
        <v>2</v>
      </c>
      <c r="J2235">
        <v>120</v>
      </c>
      <c r="K2235">
        <v>25</v>
      </c>
      <c r="L2235">
        <v>27</v>
      </c>
      <c r="M2235">
        <v>57</v>
      </c>
      <c r="N2235">
        <v>92</v>
      </c>
      <c r="O2235">
        <v>53</v>
      </c>
      <c r="P2235">
        <v>206</v>
      </c>
      <c r="Q2235">
        <v>151</v>
      </c>
      <c r="R2235">
        <v>90</v>
      </c>
      <c r="S2235">
        <v>211</v>
      </c>
      <c r="T2235">
        <v>97</v>
      </c>
      <c r="U2235">
        <v>83</v>
      </c>
      <c r="V2235">
        <v>98</v>
      </c>
      <c r="W2235">
        <v>95</v>
      </c>
      <c r="X2235">
        <v>94</v>
      </c>
      <c r="Y2235">
        <v>213</v>
      </c>
      <c r="Z2235">
        <v>99</v>
      </c>
      <c r="AA2235" t="s">
        <v>472</v>
      </c>
      <c r="AB2235" t="s">
        <v>387</v>
      </c>
      <c r="AC2235" t="s">
        <v>448</v>
      </c>
      <c r="AD2235" t="s">
        <v>449</v>
      </c>
    </row>
    <row r="2236" spans="1:30" x14ac:dyDescent="0.25">
      <c r="A2236" t="s">
        <v>1435</v>
      </c>
      <c r="B2236">
        <v>45292</v>
      </c>
      <c r="C2236">
        <v>45293</v>
      </c>
      <c r="D2236" t="s">
        <v>51</v>
      </c>
      <c r="E2236">
        <v>8725</v>
      </c>
      <c r="F2236">
        <v>383</v>
      </c>
      <c r="G2236">
        <v>12</v>
      </c>
      <c r="H2236">
        <v>228</v>
      </c>
      <c r="I2236">
        <v>0</v>
      </c>
      <c r="J2236">
        <v>214</v>
      </c>
      <c r="K2236">
        <v>49</v>
      </c>
      <c r="L2236">
        <v>86</v>
      </c>
      <c r="M2236">
        <v>0</v>
      </c>
      <c r="N2236">
        <v>141</v>
      </c>
      <c r="O2236">
        <v>202</v>
      </c>
      <c r="P2236">
        <v>228</v>
      </c>
      <c r="Q2236">
        <v>176</v>
      </c>
      <c r="R2236">
        <v>137</v>
      </c>
      <c r="S2236">
        <v>228</v>
      </c>
      <c r="T2236">
        <v>141</v>
      </c>
      <c r="U2236">
        <v>123</v>
      </c>
      <c r="V2236">
        <v>141</v>
      </c>
      <c r="W2236">
        <v>138</v>
      </c>
      <c r="X2236">
        <v>141</v>
      </c>
      <c r="Y2236">
        <v>228</v>
      </c>
      <c r="Z2236">
        <v>141</v>
      </c>
      <c r="AA2236" t="s">
        <v>52</v>
      </c>
      <c r="AB2236" t="s">
        <v>16</v>
      </c>
      <c r="AC2236" t="s">
        <v>41</v>
      </c>
      <c r="AD2236" t="s">
        <v>42</v>
      </c>
    </row>
    <row r="2237" spans="1:30" x14ac:dyDescent="0.25">
      <c r="A2237" t="s">
        <v>1435</v>
      </c>
      <c r="B2237">
        <v>45292</v>
      </c>
      <c r="C2237">
        <v>45293</v>
      </c>
      <c r="D2237" t="s">
        <v>88</v>
      </c>
      <c r="E2237">
        <v>11449</v>
      </c>
      <c r="F2237">
        <v>512</v>
      </c>
      <c r="G2237">
        <v>40</v>
      </c>
      <c r="H2237">
        <v>407</v>
      </c>
      <c r="I2237">
        <v>1</v>
      </c>
      <c r="J2237">
        <v>77</v>
      </c>
      <c r="K2237">
        <v>1</v>
      </c>
      <c r="L2237">
        <v>7</v>
      </c>
      <c r="M2237">
        <v>2</v>
      </c>
      <c r="N2237">
        <v>29</v>
      </c>
      <c r="O2237">
        <v>117</v>
      </c>
      <c r="P2237">
        <v>410</v>
      </c>
      <c r="Q2237">
        <v>345</v>
      </c>
      <c r="R2237">
        <v>215</v>
      </c>
      <c r="S2237">
        <v>408</v>
      </c>
      <c r="T2237">
        <v>55</v>
      </c>
      <c r="U2237">
        <v>58</v>
      </c>
      <c r="V2237">
        <v>62</v>
      </c>
      <c r="W2237">
        <v>61</v>
      </c>
      <c r="X2237">
        <v>59</v>
      </c>
      <c r="Y2237">
        <v>412</v>
      </c>
      <c r="Z2237">
        <v>62</v>
      </c>
      <c r="AA2237" t="s">
        <v>89</v>
      </c>
      <c r="AB2237" t="s">
        <v>16</v>
      </c>
      <c r="AC2237" t="s">
        <v>90</v>
      </c>
      <c r="AD2237" t="s">
        <v>91</v>
      </c>
    </row>
    <row r="2238" spans="1:30" x14ac:dyDescent="0.25">
      <c r="A2238" t="s">
        <v>1435</v>
      </c>
      <c r="B2238">
        <v>45292</v>
      </c>
      <c r="C2238">
        <v>45293</v>
      </c>
      <c r="D2238" t="s">
        <v>419</v>
      </c>
      <c r="E2238">
        <v>3566</v>
      </c>
      <c r="F2238">
        <v>112</v>
      </c>
      <c r="G2238">
        <v>45</v>
      </c>
      <c r="H2238">
        <v>97</v>
      </c>
      <c r="I2238">
        <v>0</v>
      </c>
      <c r="J2238">
        <v>56</v>
      </c>
      <c r="K2238">
        <v>10</v>
      </c>
      <c r="L2238">
        <v>0</v>
      </c>
      <c r="M2238">
        <v>11</v>
      </c>
      <c r="N2238">
        <v>50</v>
      </c>
      <c r="O2238">
        <v>48</v>
      </c>
      <c r="P2238">
        <v>97</v>
      </c>
      <c r="Q2238">
        <v>73</v>
      </c>
      <c r="R2238">
        <v>44</v>
      </c>
      <c r="S2238">
        <v>97</v>
      </c>
      <c r="T2238">
        <v>50</v>
      </c>
      <c r="U2238">
        <v>47</v>
      </c>
      <c r="V2238">
        <v>49</v>
      </c>
      <c r="W2238">
        <v>49</v>
      </c>
      <c r="X2238">
        <v>50</v>
      </c>
      <c r="Y2238">
        <v>97</v>
      </c>
      <c r="Z2238">
        <v>50</v>
      </c>
      <c r="AA2238" t="s">
        <v>420</v>
      </c>
      <c r="AB2238" t="s">
        <v>387</v>
      </c>
      <c r="AC2238" t="s">
        <v>389</v>
      </c>
      <c r="AD2238" t="s">
        <v>390</v>
      </c>
    </row>
    <row r="2239" spans="1:30" x14ac:dyDescent="0.25">
      <c r="A2239" t="s">
        <v>1435</v>
      </c>
      <c r="B2239">
        <v>45292</v>
      </c>
      <c r="C2239">
        <v>45293</v>
      </c>
      <c r="D2239" t="s">
        <v>490</v>
      </c>
      <c r="E2239">
        <v>14672</v>
      </c>
      <c r="F2239">
        <v>639</v>
      </c>
      <c r="G2239">
        <v>0</v>
      </c>
      <c r="H2239">
        <v>303</v>
      </c>
      <c r="I2239">
        <v>0</v>
      </c>
      <c r="J2239">
        <v>273</v>
      </c>
      <c r="K2239">
        <v>1</v>
      </c>
      <c r="L2239">
        <v>5</v>
      </c>
      <c r="M2239">
        <v>3</v>
      </c>
      <c r="N2239">
        <v>154</v>
      </c>
      <c r="O2239">
        <v>289</v>
      </c>
      <c r="P2239">
        <v>307</v>
      </c>
      <c r="Q2239">
        <v>208</v>
      </c>
      <c r="R2239">
        <v>226</v>
      </c>
      <c r="S2239">
        <v>314</v>
      </c>
      <c r="T2239">
        <v>155</v>
      </c>
      <c r="U2239">
        <v>128</v>
      </c>
      <c r="V2239">
        <v>155</v>
      </c>
      <c r="W2239">
        <v>143</v>
      </c>
      <c r="X2239">
        <v>152</v>
      </c>
      <c r="Y2239">
        <v>316</v>
      </c>
      <c r="Z2239">
        <v>156</v>
      </c>
      <c r="AA2239" t="s">
        <v>491</v>
      </c>
      <c r="AB2239" t="s">
        <v>387</v>
      </c>
      <c r="AC2239" t="s">
        <v>448</v>
      </c>
      <c r="AD2239" t="s">
        <v>449</v>
      </c>
    </row>
    <row r="2240" spans="1:30" x14ac:dyDescent="0.25">
      <c r="A2240" t="s">
        <v>1435</v>
      </c>
      <c r="B2240">
        <v>45292</v>
      </c>
      <c r="C2240">
        <v>45293</v>
      </c>
      <c r="D2240" t="s">
        <v>417</v>
      </c>
      <c r="E2240">
        <v>4322</v>
      </c>
      <c r="F2240">
        <v>204</v>
      </c>
      <c r="G2240">
        <v>86</v>
      </c>
      <c r="H2240">
        <v>124</v>
      </c>
      <c r="I2240">
        <v>1</v>
      </c>
      <c r="J2240">
        <v>75</v>
      </c>
      <c r="K2240">
        <v>13</v>
      </c>
      <c r="L2240">
        <v>46</v>
      </c>
      <c r="M2240">
        <v>55</v>
      </c>
      <c r="N2240">
        <v>56</v>
      </c>
      <c r="O2240">
        <v>107</v>
      </c>
      <c r="P2240">
        <v>124</v>
      </c>
      <c r="Q2240">
        <v>135</v>
      </c>
      <c r="R2240">
        <v>116</v>
      </c>
      <c r="S2240">
        <v>182</v>
      </c>
      <c r="T2240">
        <v>63</v>
      </c>
      <c r="U2240">
        <v>67</v>
      </c>
      <c r="V2240">
        <v>63</v>
      </c>
      <c r="W2240">
        <v>72</v>
      </c>
      <c r="X2240">
        <v>66</v>
      </c>
      <c r="Y2240">
        <v>192</v>
      </c>
      <c r="Z2240">
        <v>72</v>
      </c>
      <c r="AA2240" t="s">
        <v>418</v>
      </c>
      <c r="AB2240" t="s">
        <v>387</v>
      </c>
      <c r="AC2240" t="s">
        <v>389</v>
      </c>
      <c r="AD2240" t="s">
        <v>390</v>
      </c>
    </row>
    <row r="2241" spans="1:30" x14ac:dyDescent="0.25">
      <c r="A2241" t="s">
        <v>1435</v>
      </c>
      <c r="B2241">
        <v>45292</v>
      </c>
      <c r="C2241">
        <v>45293</v>
      </c>
      <c r="D2241" t="s">
        <v>506</v>
      </c>
      <c r="E2241">
        <v>3544</v>
      </c>
      <c r="F2241">
        <v>159</v>
      </c>
      <c r="G2241">
        <v>2</v>
      </c>
      <c r="H2241">
        <v>71</v>
      </c>
      <c r="I2241">
        <v>2</v>
      </c>
      <c r="J2241">
        <v>51</v>
      </c>
      <c r="K2241">
        <v>0</v>
      </c>
      <c r="L2241">
        <v>3</v>
      </c>
      <c r="M2241">
        <v>1</v>
      </c>
      <c r="N2241">
        <v>31</v>
      </c>
      <c r="O2241">
        <v>37</v>
      </c>
      <c r="P2241">
        <v>96</v>
      </c>
      <c r="Q2241">
        <v>72</v>
      </c>
      <c r="R2241">
        <v>62</v>
      </c>
      <c r="S2241">
        <v>95</v>
      </c>
      <c r="T2241">
        <v>37</v>
      </c>
      <c r="U2241">
        <v>37</v>
      </c>
      <c r="V2241">
        <v>38</v>
      </c>
      <c r="W2241">
        <v>39</v>
      </c>
      <c r="X2241">
        <v>38</v>
      </c>
      <c r="Y2241">
        <v>96</v>
      </c>
      <c r="Z2241">
        <v>40</v>
      </c>
      <c r="AA2241" t="s">
        <v>1456</v>
      </c>
      <c r="AB2241" t="s">
        <v>387</v>
      </c>
      <c r="AC2241" t="s">
        <v>508</v>
      </c>
      <c r="AD2241" t="s">
        <v>509</v>
      </c>
    </row>
    <row r="2242" spans="1:30" x14ac:dyDescent="0.25">
      <c r="A2242" t="s">
        <v>1435</v>
      </c>
      <c r="B2242">
        <v>45292</v>
      </c>
      <c r="C2242">
        <v>45293</v>
      </c>
      <c r="D2242" t="s">
        <v>132</v>
      </c>
      <c r="E2242">
        <v>5961</v>
      </c>
      <c r="F2242">
        <v>209</v>
      </c>
      <c r="G2242">
        <v>13</v>
      </c>
      <c r="H2242">
        <v>144</v>
      </c>
      <c r="I2242">
        <v>0</v>
      </c>
      <c r="J2242">
        <v>91</v>
      </c>
      <c r="K2242">
        <v>0</v>
      </c>
      <c r="L2242">
        <v>0</v>
      </c>
      <c r="M2242">
        <v>6</v>
      </c>
      <c r="N2242">
        <v>53</v>
      </c>
      <c r="O2242">
        <v>93</v>
      </c>
      <c r="P2242">
        <v>147</v>
      </c>
      <c r="Q2242">
        <v>118</v>
      </c>
      <c r="R2242">
        <v>129</v>
      </c>
      <c r="S2242">
        <v>170</v>
      </c>
      <c r="T2242">
        <v>61</v>
      </c>
      <c r="U2242">
        <v>60</v>
      </c>
      <c r="V2242">
        <v>63</v>
      </c>
      <c r="W2242">
        <v>62</v>
      </c>
      <c r="X2242">
        <v>60</v>
      </c>
      <c r="Y2242">
        <v>176</v>
      </c>
      <c r="Z2242">
        <v>64</v>
      </c>
      <c r="AA2242" t="s">
        <v>133</v>
      </c>
      <c r="AB2242" t="s">
        <v>16</v>
      </c>
      <c r="AC2242" t="s">
        <v>127</v>
      </c>
      <c r="AD2242" t="s">
        <v>128</v>
      </c>
    </row>
    <row r="2243" spans="1:30" x14ac:dyDescent="0.25">
      <c r="A2243" t="s">
        <v>1435</v>
      </c>
      <c r="B2243">
        <v>45292</v>
      </c>
      <c r="C2243">
        <v>45293</v>
      </c>
      <c r="D2243" t="s">
        <v>95</v>
      </c>
      <c r="E2243">
        <v>2118</v>
      </c>
      <c r="F2243">
        <v>71</v>
      </c>
      <c r="G2243">
        <v>41</v>
      </c>
      <c r="H2243">
        <v>42</v>
      </c>
      <c r="I2243">
        <v>0</v>
      </c>
      <c r="J2243">
        <v>22</v>
      </c>
      <c r="K2243">
        <v>3</v>
      </c>
      <c r="L2243">
        <v>11</v>
      </c>
      <c r="M2243">
        <v>14</v>
      </c>
      <c r="N2243">
        <v>12</v>
      </c>
      <c r="O2243">
        <v>41</v>
      </c>
      <c r="P2243">
        <v>44</v>
      </c>
      <c r="Q2243">
        <v>45</v>
      </c>
      <c r="R2243">
        <v>36</v>
      </c>
      <c r="S2243">
        <v>45</v>
      </c>
      <c r="T2243">
        <v>14</v>
      </c>
      <c r="U2243">
        <v>15</v>
      </c>
      <c r="V2243">
        <v>15</v>
      </c>
      <c r="W2243">
        <v>14</v>
      </c>
      <c r="X2243">
        <v>15</v>
      </c>
      <c r="Y2243">
        <v>45</v>
      </c>
      <c r="Z2243">
        <v>15</v>
      </c>
      <c r="AA2243" t="s">
        <v>96</v>
      </c>
      <c r="AB2243" t="s">
        <v>16</v>
      </c>
      <c r="AC2243" t="s">
        <v>69</v>
      </c>
      <c r="AD2243" t="s">
        <v>1583</v>
      </c>
    </row>
    <row r="2244" spans="1:30" x14ac:dyDescent="0.25">
      <c r="A2244" t="s">
        <v>1435</v>
      </c>
      <c r="B2244">
        <v>45292</v>
      </c>
      <c r="C2244">
        <v>45293</v>
      </c>
      <c r="D2244" t="s">
        <v>531</v>
      </c>
      <c r="E2244">
        <v>10447</v>
      </c>
      <c r="F2244">
        <v>405</v>
      </c>
      <c r="G2244">
        <v>20</v>
      </c>
      <c r="H2244">
        <v>255</v>
      </c>
      <c r="I2244">
        <v>4</v>
      </c>
      <c r="J2244">
        <v>151</v>
      </c>
      <c r="K2244">
        <v>8</v>
      </c>
      <c r="L2244">
        <v>39</v>
      </c>
      <c r="M2244">
        <v>2</v>
      </c>
      <c r="N2244">
        <v>114</v>
      </c>
      <c r="O2244">
        <v>129</v>
      </c>
      <c r="P2244">
        <v>255</v>
      </c>
      <c r="Q2244">
        <v>156</v>
      </c>
      <c r="R2244">
        <v>106</v>
      </c>
      <c r="S2244">
        <v>255</v>
      </c>
      <c r="T2244">
        <v>115</v>
      </c>
      <c r="U2244">
        <v>94</v>
      </c>
      <c r="V2244">
        <v>115</v>
      </c>
      <c r="W2244">
        <v>109</v>
      </c>
      <c r="X2244">
        <v>111</v>
      </c>
      <c r="Y2244">
        <v>256</v>
      </c>
      <c r="Z2244">
        <v>115</v>
      </c>
      <c r="AA2244" t="s">
        <v>1455</v>
      </c>
      <c r="AB2244" t="s">
        <v>387</v>
      </c>
      <c r="AC2244" t="s">
        <v>508</v>
      </c>
      <c r="AD2244" t="s">
        <v>509</v>
      </c>
    </row>
    <row r="2245" spans="1:30" x14ac:dyDescent="0.25">
      <c r="A2245" t="s">
        <v>1435</v>
      </c>
      <c r="B2245">
        <v>45292</v>
      </c>
      <c r="C2245">
        <v>45293</v>
      </c>
      <c r="D2245" t="s">
        <v>46</v>
      </c>
      <c r="E2245">
        <v>5295</v>
      </c>
      <c r="F2245">
        <v>206</v>
      </c>
      <c r="G2245">
        <v>7</v>
      </c>
      <c r="H2245">
        <v>196</v>
      </c>
      <c r="I2245">
        <v>0</v>
      </c>
      <c r="J2245">
        <v>96</v>
      </c>
      <c r="K2245">
        <v>16</v>
      </c>
      <c r="L2245">
        <v>39</v>
      </c>
      <c r="M2245">
        <v>11</v>
      </c>
      <c r="N2245">
        <v>91</v>
      </c>
      <c r="O2245">
        <v>121</v>
      </c>
      <c r="P2245">
        <v>196</v>
      </c>
      <c r="Q2245">
        <v>166</v>
      </c>
      <c r="R2245">
        <v>110</v>
      </c>
      <c r="S2245">
        <v>196</v>
      </c>
      <c r="T2245">
        <v>91</v>
      </c>
      <c r="U2245">
        <v>87</v>
      </c>
      <c r="V2245">
        <v>91</v>
      </c>
      <c r="W2245">
        <v>90</v>
      </c>
      <c r="X2245">
        <v>70</v>
      </c>
      <c r="Y2245">
        <v>196</v>
      </c>
      <c r="Z2245">
        <v>91</v>
      </c>
      <c r="AA2245" t="s">
        <v>47</v>
      </c>
      <c r="AB2245" t="s">
        <v>16</v>
      </c>
      <c r="AC2245" t="s">
        <v>41</v>
      </c>
      <c r="AD2245" t="s">
        <v>42</v>
      </c>
    </row>
    <row r="2246" spans="1:30" x14ac:dyDescent="0.25">
      <c r="A2246" t="s">
        <v>1435</v>
      </c>
      <c r="B2246">
        <v>45292</v>
      </c>
      <c r="C2246">
        <v>45293</v>
      </c>
      <c r="D2246" t="s">
        <v>24</v>
      </c>
      <c r="E2246">
        <v>6940</v>
      </c>
      <c r="F2246">
        <v>232</v>
      </c>
      <c r="G2246">
        <v>119</v>
      </c>
      <c r="H2246">
        <v>150</v>
      </c>
      <c r="I2246">
        <v>31</v>
      </c>
      <c r="J2246">
        <v>121</v>
      </c>
      <c r="K2246">
        <v>7</v>
      </c>
      <c r="L2246">
        <v>31</v>
      </c>
      <c r="M2246">
        <v>54</v>
      </c>
      <c r="N2246">
        <v>58</v>
      </c>
      <c r="O2246">
        <v>144</v>
      </c>
      <c r="P2246">
        <v>160</v>
      </c>
      <c r="Q2246">
        <v>140</v>
      </c>
      <c r="R2246">
        <v>99</v>
      </c>
      <c r="S2246">
        <v>162</v>
      </c>
      <c r="T2246">
        <v>67</v>
      </c>
      <c r="U2246">
        <v>72</v>
      </c>
      <c r="V2246">
        <v>80</v>
      </c>
      <c r="W2246">
        <v>80</v>
      </c>
      <c r="X2246">
        <v>77</v>
      </c>
      <c r="Y2246">
        <v>162</v>
      </c>
      <c r="Z2246">
        <v>80</v>
      </c>
      <c r="AA2246" t="s">
        <v>25</v>
      </c>
      <c r="AB2246" t="s">
        <v>16</v>
      </c>
      <c r="AC2246" t="s">
        <v>18</v>
      </c>
      <c r="AD2246" t="s">
        <v>19</v>
      </c>
    </row>
    <row r="2247" spans="1:30" x14ac:dyDescent="0.25">
      <c r="A2247" t="s">
        <v>1435</v>
      </c>
      <c r="B2247">
        <v>45292</v>
      </c>
      <c r="C2247">
        <v>45293</v>
      </c>
      <c r="D2247" t="s">
        <v>566</v>
      </c>
      <c r="E2247">
        <v>12672</v>
      </c>
      <c r="F2247">
        <v>624</v>
      </c>
      <c r="G2247">
        <v>28</v>
      </c>
      <c r="H2247">
        <v>363</v>
      </c>
      <c r="I2247">
        <v>2</v>
      </c>
      <c r="J2247">
        <v>168</v>
      </c>
      <c r="K2247">
        <v>9</v>
      </c>
      <c r="L2247">
        <v>39</v>
      </c>
      <c r="M2247">
        <v>20</v>
      </c>
      <c r="N2247">
        <v>4</v>
      </c>
      <c r="O2247">
        <v>335</v>
      </c>
      <c r="P2247">
        <v>358</v>
      </c>
      <c r="Q2247">
        <v>292</v>
      </c>
      <c r="R2247">
        <v>207</v>
      </c>
      <c r="S2247">
        <v>364</v>
      </c>
      <c r="T2247">
        <v>56</v>
      </c>
      <c r="U2247">
        <v>66</v>
      </c>
      <c r="V2247">
        <v>69</v>
      </c>
      <c r="W2247">
        <v>70</v>
      </c>
      <c r="X2247">
        <v>67</v>
      </c>
      <c r="Y2247">
        <v>365</v>
      </c>
      <c r="Z2247">
        <v>71</v>
      </c>
      <c r="AA2247" t="s">
        <v>567</v>
      </c>
      <c r="AB2247" t="s">
        <v>387</v>
      </c>
      <c r="AC2247" t="s">
        <v>508</v>
      </c>
      <c r="AD2247" t="s">
        <v>509</v>
      </c>
    </row>
    <row r="2248" spans="1:30" x14ac:dyDescent="0.25">
      <c r="A2248" t="s">
        <v>1435</v>
      </c>
      <c r="B2248">
        <v>45292</v>
      </c>
      <c r="C2248">
        <v>45293</v>
      </c>
      <c r="D2248" t="s">
        <v>475</v>
      </c>
      <c r="E2248">
        <v>10811</v>
      </c>
      <c r="F2248">
        <v>481</v>
      </c>
      <c r="G2248">
        <v>85</v>
      </c>
      <c r="H2248">
        <v>207</v>
      </c>
      <c r="I2248">
        <v>2</v>
      </c>
      <c r="J2248">
        <v>176</v>
      </c>
      <c r="K2248">
        <v>6</v>
      </c>
      <c r="L2248">
        <v>17</v>
      </c>
      <c r="M2248">
        <v>22</v>
      </c>
      <c r="N2248">
        <v>30</v>
      </c>
      <c r="O2248">
        <v>183</v>
      </c>
      <c r="P2248">
        <v>230</v>
      </c>
      <c r="Q2248">
        <v>174</v>
      </c>
      <c r="R2248">
        <v>151</v>
      </c>
      <c r="S2248">
        <v>231</v>
      </c>
      <c r="T2248">
        <v>94</v>
      </c>
      <c r="U2248">
        <v>84</v>
      </c>
      <c r="V2248">
        <v>96</v>
      </c>
      <c r="W2248">
        <v>95</v>
      </c>
      <c r="X2248">
        <v>94</v>
      </c>
      <c r="Y2248">
        <v>231</v>
      </c>
      <c r="Z2248">
        <v>96</v>
      </c>
      <c r="AA2248" t="s">
        <v>476</v>
      </c>
      <c r="AB2248" t="s">
        <v>387</v>
      </c>
      <c r="AC2248" t="s">
        <v>448</v>
      </c>
      <c r="AD2248" t="s">
        <v>449</v>
      </c>
    </row>
    <row r="2249" spans="1:30" x14ac:dyDescent="0.25">
      <c r="A2249" t="s">
        <v>1435</v>
      </c>
      <c r="B2249">
        <v>45292</v>
      </c>
      <c r="C2249">
        <v>45293</v>
      </c>
      <c r="D2249" t="s">
        <v>14</v>
      </c>
      <c r="E2249">
        <v>5984</v>
      </c>
      <c r="F2249">
        <v>200</v>
      </c>
      <c r="G2249">
        <v>105</v>
      </c>
      <c r="H2249">
        <v>121</v>
      </c>
      <c r="I2249">
        <v>0</v>
      </c>
      <c r="J2249">
        <v>74</v>
      </c>
      <c r="K2249">
        <v>20</v>
      </c>
      <c r="L2249">
        <v>27</v>
      </c>
      <c r="M2249">
        <v>47</v>
      </c>
      <c r="N2249">
        <v>48</v>
      </c>
      <c r="O2249">
        <v>103</v>
      </c>
      <c r="P2249">
        <v>120</v>
      </c>
      <c r="Q2249">
        <v>83</v>
      </c>
      <c r="R2249">
        <v>53</v>
      </c>
      <c r="S2249">
        <v>121</v>
      </c>
      <c r="T2249">
        <v>48</v>
      </c>
      <c r="U2249">
        <v>38</v>
      </c>
      <c r="V2249">
        <v>48</v>
      </c>
      <c r="W2249">
        <v>41</v>
      </c>
      <c r="X2249">
        <v>48</v>
      </c>
      <c r="Y2249">
        <v>121</v>
      </c>
      <c r="Z2249">
        <v>48</v>
      </c>
      <c r="AA2249" t="s">
        <v>15</v>
      </c>
      <c r="AB2249" t="s">
        <v>16</v>
      </c>
      <c r="AC2249" t="s">
        <v>90</v>
      </c>
      <c r="AD2249" t="s">
        <v>91</v>
      </c>
    </row>
    <row r="2250" spans="1:30" x14ac:dyDescent="0.25">
      <c r="A2250" t="s">
        <v>1435</v>
      </c>
      <c r="B2250">
        <v>45292</v>
      </c>
      <c r="C2250">
        <v>45293</v>
      </c>
      <c r="D2250" t="s">
        <v>519</v>
      </c>
      <c r="E2250">
        <v>6661</v>
      </c>
      <c r="F2250">
        <v>314</v>
      </c>
      <c r="G2250">
        <v>132</v>
      </c>
      <c r="H2250">
        <v>227</v>
      </c>
      <c r="I2250">
        <v>4</v>
      </c>
      <c r="J2250">
        <v>73</v>
      </c>
      <c r="K2250">
        <v>18</v>
      </c>
      <c r="L2250">
        <v>38</v>
      </c>
      <c r="M2250">
        <v>37</v>
      </c>
      <c r="N2250">
        <v>59</v>
      </c>
      <c r="O2250">
        <v>213</v>
      </c>
      <c r="P2250">
        <v>232</v>
      </c>
      <c r="Q2250">
        <v>186</v>
      </c>
      <c r="R2250">
        <v>131</v>
      </c>
      <c r="S2250">
        <v>233</v>
      </c>
      <c r="T2250">
        <v>61</v>
      </c>
      <c r="U2250">
        <v>58</v>
      </c>
      <c r="V2250">
        <v>61</v>
      </c>
      <c r="W2250">
        <v>59</v>
      </c>
      <c r="X2250">
        <v>60</v>
      </c>
      <c r="Y2250">
        <v>233</v>
      </c>
      <c r="Z2250">
        <v>61</v>
      </c>
      <c r="AA2250" t="s">
        <v>520</v>
      </c>
      <c r="AB2250" t="s">
        <v>387</v>
      </c>
      <c r="AC2250" t="s">
        <v>508</v>
      </c>
      <c r="AD2250" t="s">
        <v>509</v>
      </c>
    </row>
    <row r="2251" spans="1:30" x14ac:dyDescent="0.25">
      <c r="A2251" t="s">
        <v>1435</v>
      </c>
      <c r="B2251">
        <v>45292</v>
      </c>
      <c r="C2251">
        <v>45293</v>
      </c>
      <c r="D2251" t="s">
        <v>39</v>
      </c>
      <c r="E2251">
        <v>5987</v>
      </c>
      <c r="F2251">
        <v>267</v>
      </c>
      <c r="G2251">
        <v>183</v>
      </c>
      <c r="H2251">
        <v>196</v>
      </c>
      <c r="I2251">
        <v>5</v>
      </c>
      <c r="J2251">
        <v>82</v>
      </c>
      <c r="K2251">
        <v>33</v>
      </c>
      <c r="L2251">
        <v>16</v>
      </c>
      <c r="M2251">
        <v>49</v>
      </c>
      <c r="N2251">
        <v>51</v>
      </c>
      <c r="O2251">
        <v>193</v>
      </c>
      <c r="P2251">
        <v>198</v>
      </c>
      <c r="Q2251">
        <v>136</v>
      </c>
      <c r="R2251">
        <v>108</v>
      </c>
      <c r="S2251">
        <v>198</v>
      </c>
      <c r="T2251">
        <v>50</v>
      </c>
      <c r="U2251">
        <v>41</v>
      </c>
      <c r="V2251">
        <v>51</v>
      </c>
      <c r="W2251">
        <v>50</v>
      </c>
      <c r="X2251">
        <v>47</v>
      </c>
      <c r="Y2251">
        <v>198</v>
      </c>
      <c r="Z2251">
        <v>51</v>
      </c>
      <c r="AA2251" t="s">
        <v>40</v>
      </c>
      <c r="AB2251" t="s">
        <v>16</v>
      </c>
      <c r="AC2251" t="s">
        <v>41</v>
      </c>
      <c r="AD2251" t="s">
        <v>42</v>
      </c>
    </row>
    <row r="2252" spans="1:30" x14ac:dyDescent="0.25">
      <c r="A2252" t="s">
        <v>1435</v>
      </c>
      <c r="B2252">
        <v>45292</v>
      </c>
      <c r="C2252">
        <v>45293</v>
      </c>
      <c r="D2252" t="s">
        <v>525</v>
      </c>
      <c r="E2252">
        <v>13845</v>
      </c>
      <c r="F2252">
        <v>639</v>
      </c>
      <c r="G2252">
        <v>11</v>
      </c>
      <c r="H2252">
        <v>430</v>
      </c>
      <c r="I2252">
        <v>0</v>
      </c>
      <c r="J2252">
        <v>264</v>
      </c>
      <c r="K2252">
        <v>10</v>
      </c>
      <c r="L2252">
        <v>33</v>
      </c>
      <c r="M2252">
        <v>44</v>
      </c>
      <c r="N2252">
        <v>208</v>
      </c>
      <c r="O2252">
        <v>381</v>
      </c>
      <c r="P2252">
        <v>431</v>
      </c>
      <c r="Q2252">
        <v>352</v>
      </c>
      <c r="R2252">
        <v>298</v>
      </c>
      <c r="S2252">
        <v>431</v>
      </c>
      <c r="T2252">
        <v>211</v>
      </c>
      <c r="U2252">
        <v>190</v>
      </c>
      <c r="V2252">
        <v>209</v>
      </c>
      <c r="W2252">
        <v>209</v>
      </c>
      <c r="X2252">
        <v>198</v>
      </c>
      <c r="Y2252">
        <v>431</v>
      </c>
      <c r="Z2252">
        <v>211</v>
      </c>
      <c r="AA2252" t="s">
        <v>526</v>
      </c>
      <c r="AB2252" t="s">
        <v>387</v>
      </c>
      <c r="AC2252" t="s">
        <v>508</v>
      </c>
      <c r="AD2252" t="s">
        <v>509</v>
      </c>
    </row>
    <row r="2253" spans="1:30" x14ac:dyDescent="0.25">
      <c r="A2253" t="s">
        <v>1435</v>
      </c>
      <c r="B2253">
        <v>45292</v>
      </c>
      <c r="C2253">
        <v>45293</v>
      </c>
      <c r="D2253" t="s">
        <v>125</v>
      </c>
      <c r="E2253">
        <v>4105</v>
      </c>
      <c r="F2253">
        <v>130</v>
      </c>
      <c r="G2253">
        <v>90</v>
      </c>
      <c r="H2253">
        <v>91</v>
      </c>
      <c r="I2253">
        <v>0</v>
      </c>
      <c r="J2253">
        <v>101</v>
      </c>
      <c r="K2253">
        <v>2</v>
      </c>
      <c r="L2253">
        <v>1</v>
      </c>
      <c r="M2253">
        <v>83</v>
      </c>
      <c r="N2253">
        <v>79</v>
      </c>
      <c r="O2253">
        <v>19</v>
      </c>
      <c r="P2253">
        <v>91</v>
      </c>
      <c r="Q2253">
        <v>83</v>
      </c>
      <c r="R2253">
        <v>73</v>
      </c>
      <c r="S2253">
        <v>127</v>
      </c>
      <c r="T2253">
        <v>86</v>
      </c>
      <c r="U2253">
        <v>69</v>
      </c>
      <c r="V2253">
        <v>87</v>
      </c>
      <c r="W2253">
        <v>79</v>
      </c>
      <c r="X2253">
        <v>75</v>
      </c>
      <c r="Y2253">
        <v>127</v>
      </c>
      <c r="Z2253">
        <v>87</v>
      </c>
      <c r="AA2253" t="s">
        <v>126</v>
      </c>
      <c r="AB2253" t="s">
        <v>16</v>
      </c>
      <c r="AC2253" t="s">
        <v>127</v>
      </c>
      <c r="AD2253" t="s">
        <v>128</v>
      </c>
    </row>
    <row r="2254" spans="1:30" x14ac:dyDescent="0.25">
      <c r="A2254" t="s">
        <v>1435</v>
      </c>
      <c r="B2254">
        <v>45292</v>
      </c>
      <c r="C2254">
        <v>45293</v>
      </c>
      <c r="D2254" t="s">
        <v>430</v>
      </c>
      <c r="E2254">
        <v>18060</v>
      </c>
      <c r="F2254">
        <v>686</v>
      </c>
      <c r="G2254">
        <v>27</v>
      </c>
      <c r="H2254">
        <v>335</v>
      </c>
      <c r="I2254">
        <v>1</v>
      </c>
      <c r="J2254">
        <v>191</v>
      </c>
      <c r="K2254">
        <v>8</v>
      </c>
      <c r="L2254">
        <v>4</v>
      </c>
      <c r="M2254">
        <v>10</v>
      </c>
      <c r="N2254">
        <v>27</v>
      </c>
      <c r="O2254">
        <v>104</v>
      </c>
      <c r="P2254">
        <v>338</v>
      </c>
      <c r="Q2254">
        <v>208</v>
      </c>
      <c r="R2254">
        <v>123</v>
      </c>
      <c r="S2254">
        <v>340</v>
      </c>
      <c r="T2254">
        <v>39</v>
      </c>
      <c r="U2254">
        <v>33</v>
      </c>
      <c r="V2254">
        <v>45</v>
      </c>
      <c r="W2254">
        <v>40</v>
      </c>
      <c r="X2254">
        <v>45</v>
      </c>
      <c r="Y2254">
        <v>340</v>
      </c>
      <c r="Z2254">
        <v>45</v>
      </c>
      <c r="AA2254" t="s">
        <v>431</v>
      </c>
      <c r="AB2254" t="s">
        <v>387</v>
      </c>
      <c r="AC2254" t="s">
        <v>432</v>
      </c>
      <c r="AD2254" t="s">
        <v>433</v>
      </c>
    </row>
    <row r="2255" spans="1:30" x14ac:dyDescent="0.25">
      <c r="A2255" t="s">
        <v>1435</v>
      </c>
      <c r="B2255">
        <v>45292</v>
      </c>
      <c r="C2255">
        <v>45293</v>
      </c>
      <c r="D2255" t="s">
        <v>469</v>
      </c>
      <c r="E2255">
        <v>7550</v>
      </c>
      <c r="F2255">
        <v>349</v>
      </c>
      <c r="G2255">
        <v>57</v>
      </c>
      <c r="H2255">
        <v>257</v>
      </c>
      <c r="I2255">
        <v>2</v>
      </c>
      <c r="J2255">
        <v>166</v>
      </c>
      <c r="K2255">
        <v>3</v>
      </c>
      <c r="L2255">
        <v>94</v>
      </c>
      <c r="M2255">
        <v>45</v>
      </c>
      <c r="N2255">
        <v>60</v>
      </c>
      <c r="O2255">
        <v>95</v>
      </c>
      <c r="P2255">
        <v>257</v>
      </c>
      <c r="Q2255">
        <v>194</v>
      </c>
      <c r="R2255">
        <v>152</v>
      </c>
      <c r="S2255">
        <v>257</v>
      </c>
      <c r="T2255">
        <v>115</v>
      </c>
      <c r="U2255">
        <v>110</v>
      </c>
      <c r="V2255">
        <v>120</v>
      </c>
      <c r="W2255">
        <v>120</v>
      </c>
      <c r="X2255">
        <v>103</v>
      </c>
      <c r="Y2255">
        <v>259</v>
      </c>
      <c r="Z2255">
        <v>123</v>
      </c>
      <c r="AA2255" t="s">
        <v>470</v>
      </c>
      <c r="AB2255" t="s">
        <v>387</v>
      </c>
      <c r="AC2255" t="s">
        <v>448</v>
      </c>
      <c r="AD2255" t="s">
        <v>449</v>
      </c>
    </row>
    <row r="2256" spans="1:30" x14ac:dyDescent="0.25">
      <c r="A2256" t="s">
        <v>1435</v>
      </c>
      <c r="B2256">
        <v>45292</v>
      </c>
      <c r="C2256">
        <v>45293</v>
      </c>
      <c r="D2256" t="s">
        <v>442</v>
      </c>
      <c r="E2256">
        <v>20788</v>
      </c>
      <c r="F2256">
        <v>864</v>
      </c>
      <c r="G2256">
        <v>70</v>
      </c>
      <c r="H2256">
        <v>468</v>
      </c>
      <c r="I2256">
        <v>22</v>
      </c>
      <c r="J2256">
        <v>270</v>
      </c>
      <c r="K2256">
        <v>32</v>
      </c>
      <c r="L2256">
        <v>56</v>
      </c>
      <c r="M2256">
        <v>38</v>
      </c>
      <c r="N2256">
        <v>188</v>
      </c>
      <c r="O2256">
        <v>366</v>
      </c>
      <c r="P2256">
        <v>481</v>
      </c>
      <c r="Q2256">
        <v>368</v>
      </c>
      <c r="R2256">
        <v>256</v>
      </c>
      <c r="S2256">
        <v>480</v>
      </c>
      <c r="T2256">
        <v>186</v>
      </c>
      <c r="U2256">
        <v>172</v>
      </c>
      <c r="V2256">
        <v>189</v>
      </c>
      <c r="W2256">
        <v>184</v>
      </c>
      <c r="X2256">
        <v>186</v>
      </c>
      <c r="Y2256">
        <v>483</v>
      </c>
      <c r="Z2256">
        <v>195</v>
      </c>
      <c r="AA2256" t="s">
        <v>443</v>
      </c>
      <c r="AB2256" t="s">
        <v>387</v>
      </c>
      <c r="AC2256" t="s">
        <v>432</v>
      </c>
      <c r="AD2256" t="s">
        <v>433</v>
      </c>
    </row>
    <row r="2257" spans="1:30" x14ac:dyDescent="0.25">
      <c r="A2257" t="s">
        <v>1435</v>
      </c>
      <c r="B2257">
        <v>45292</v>
      </c>
      <c r="C2257">
        <v>45293</v>
      </c>
      <c r="D2257" t="s">
        <v>451</v>
      </c>
      <c r="E2257">
        <v>8526</v>
      </c>
      <c r="F2257">
        <v>377</v>
      </c>
      <c r="G2257">
        <v>1</v>
      </c>
      <c r="H2257">
        <v>51</v>
      </c>
      <c r="I2257">
        <v>0</v>
      </c>
      <c r="J2257">
        <v>259</v>
      </c>
      <c r="K2257">
        <v>2</v>
      </c>
      <c r="L2257">
        <v>2</v>
      </c>
      <c r="M2257">
        <v>1</v>
      </c>
      <c r="N2257">
        <v>3</v>
      </c>
      <c r="O2257">
        <v>3</v>
      </c>
      <c r="P2257">
        <v>58</v>
      </c>
      <c r="Q2257">
        <v>36</v>
      </c>
      <c r="R2257">
        <v>32</v>
      </c>
      <c r="S2257">
        <v>109</v>
      </c>
      <c r="T2257">
        <v>34</v>
      </c>
      <c r="U2257">
        <v>25</v>
      </c>
      <c r="V2257">
        <v>37</v>
      </c>
      <c r="W2257">
        <v>37</v>
      </c>
      <c r="X2257">
        <v>34</v>
      </c>
      <c r="Y2257">
        <v>126</v>
      </c>
      <c r="Z2257">
        <v>40</v>
      </c>
      <c r="AA2257" t="s">
        <v>452</v>
      </c>
      <c r="AB2257" t="s">
        <v>387</v>
      </c>
      <c r="AC2257" t="s">
        <v>448</v>
      </c>
      <c r="AD2257" t="s">
        <v>449</v>
      </c>
    </row>
    <row r="2258" spans="1:30" x14ac:dyDescent="0.25">
      <c r="A2258" t="s">
        <v>1435</v>
      </c>
      <c r="B2258">
        <v>45292</v>
      </c>
      <c r="C2258">
        <v>45293</v>
      </c>
      <c r="D2258" t="s">
        <v>385</v>
      </c>
      <c r="E2258">
        <v>9983</v>
      </c>
      <c r="F2258">
        <v>426</v>
      </c>
      <c r="G2258">
        <v>2</v>
      </c>
      <c r="H2258">
        <v>106</v>
      </c>
      <c r="I2258">
        <v>1</v>
      </c>
      <c r="J2258">
        <v>183</v>
      </c>
      <c r="K2258">
        <v>0</v>
      </c>
      <c r="L2258">
        <v>4</v>
      </c>
      <c r="M2258">
        <v>0</v>
      </c>
      <c r="N2258">
        <v>8</v>
      </c>
      <c r="O2258">
        <v>72</v>
      </c>
      <c r="P2258">
        <v>111</v>
      </c>
      <c r="Q2258">
        <v>83</v>
      </c>
      <c r="R2258">
        <v>56</v>
      </c>
      <c r="S2258">
        <v>111</v>
      </c>
      <c r="T2258">
        <v>24</v>
      </c>
      <c r="U2258">
        <v>25</v>
      </c>
      <c r="V2258">
        <v>29</v>
      </c>
      <c r="W2258">
        <v>30</v>
      </c>
      <c r="X2258">
        <v>26</v>
      </c>
      <c r="Y2258">
        <v>111</v>
      </c>
      <c r="Z2258">
        <v>30</v>
      </c>
      <c r="AA2258" t="s">
        <v>386</v>
      </c>
      <c r="AB2258" t="s">
        <v>387</v>
      </c>
      <c r="AC2258" t="s">
        <v>389</v>
      </c>
      <c r="AD2258" t="s">
        <v>390</v>
      </c>
    </row>
    <row r="2259" spans="1:30" x14ac:dyDescent="0.25">
      <c r="A2259" t="s">
        <v>1435</v>
      </c>
      <c r="B2259">
        <v>45292</v>
      </c>
      <c r="C2259">
        <v>45293</v>
      </c>
      <c r="D2259" t="s">
        <v>78</v>
      </c>
      <c r="E2259">
        <v>7528</v>
      </c>
      <c r="F2259">
        <v>280</v>
      </c>
      <c r="G2259">
        <v>26</v>
      </c>
      <c r="H2259">
        <v>215</v>
      </c>
      <c r="I2259">
        <v>2</v>
      </c>
      <c r="J2259">
        <v>60</v>
      </c>
      <c r="K2259">
        <v>3</v>
      </c>
      <c r="L2259">
        <v>27</v>
      </c>
      <c r="M2259">
        <v>8</v>
      </c>
      <c r="N2259">
        <v>36</v>
      </c>
      <c r="O2259">
        <v>145</v>
      </c>
      <c r="P2259">
        <v>220</v>
      </c>
      <c r="Q2259">
        <v>171</v>
      </c>
      <c r="R2259">
        <v>97</v>
      </c>
      <c r="S2259">
        <v>222</v>
      </c>
      <c r="T2259">
        <v>48</v>
      </c>
      <c r="U2259">
        <v>45</v>
      </c>
      <c r="V2259">
        <v>48</v>
      </c>
      <c r="W2259">
        <v>42</v>
      </c>
      <c r="X2259">
        <v>48</v>
      </c>
      <c r="Y2259">
        <v>222</v>
      </c>
      <c r="Z2259">
        <v>49</v>
      </c>
      <c r="AA2259" t="s">
        <v>79</v>
      </c>
      <c r="AB2259" t="s">
        <v>16</v>
      </c>
      <c r="AC2259" t="s">
        <v>69</v>
      </c>
      <c r="AD2259" t="s">
        <v>1583</v>
      </c>
    </row>
    <row r="2260" spans="1:30" x14ac:dyDescent="0.25">
      <c r="A2260" t="s">
        <v>1435</v>
      </c>
      <c r="B2260">
        <v>45292</v>
      </c>
      <c r="C2260">
        <v>45293</v>
      </c>
      <c r="D2260" t="s">
        <v>546</v>
      </c>
      <c r="E2260">
        <v>6147</v>
      </c>
      <c r="F2260">
        <v>204</v>
      </c>
      <c r="G2260">
        <v>2</v>
      </c>
      <c r="H2260">
        <v>108</v>
      </c>
      <c r="I2260">
        <v>0</v>
      </c>
      <c r="J2260">
        <v>81</v>
      </c>
      <c r="K2260">
        <v>3</v>
      </c>
      <c r="L2260">
        <v>0</v>
      </c>
      <c r="M2260">
        <v>0</v>
      </c>
      <c r="N2260">
        <v>18</v>
      </c>
      <c r="O2260">
        <v>87</v>
      </c>
      <c r="P2260">
        <v>113</v>
      </c>
      <c r="Q2260">
        <v>96</v>
      </c>
      <c r="R2260">
        <v>65</v>
      </c>
      <c r="S2260">
        <v>119</v>
      </c>
      <c r="T2260">
        <v>35</v>
      </c>
      <c r="U2260">
        <v>40</v>
      </c>
      <c r="V2260">
        <v>39</v>
      </c>
      <c r="W2260">
        <v>41</v>
      </c>
      <c r="X2260">
        <v>39</v>
      </c>
      <c r="Y2260">
        <v>119</v>
      </c>
      <c r="Z2260">
        <v>41</v>
      </c>
      <c r="AA2260" t="s">
        <v>1476</v>
      </c>
      <c r="AB2260" t="s">
        <v>387</v>
      </c>
      <c r="AC2260" t="s">
        <v>508</v>
      </c>
      <c r="AD2260" t="s">
        <v>509</v>
      </c>
    </row>
    <row r="2261" spans="1:30" x14ac:dyDescent="0.25">
      <c r="A2261" t="s">
        <v>1435</v>
      </c>
      <c r="B2261">
        <v>45292</v>
      </c>
      <c r="C2261">
        <v>45293</v>
      </c>
      <c r="D2261" t="s">
        <v>496</v>
      </c>
      <c r="E2261">
        <v>7461</v>
      </c>
      <c r="F2261">
        <v>350</v>
      </c>
      <c r="G2261">
        <v>102</v>
      </c>
      <c r="H2261">
        <v>171</v>
      </c>
      <c r="I2261">
        <v>6</v>
      </c>
      <c r="J2261">
        <v>152</v>
      </c>
      <c r="K2261">
        <v>26</v>
      </c>
      <c r="L2261">
        <v>33</v>
      </c>
      <c r="M2261">
        <v>55</v>
      </c>
      <c r="N2261">
        <v>33</v>
      </c>
      <c r="O2261">
        <v>74</v>
      </c>
      <c r="P2261">
        <v>171</v>
      </c>
      <c r="Q2261">
        <v>107</v>
      </c>
      <c r="R2261">
        <v>80</v>
      </c>
      <c r="S2261">
        <v>170</v>
      </c>
      <c r="T2261">
        <v>85</v>
      </c>
      <c r="U2261">
        <v>70</v>
      </c>
      <c r="V2261">
        <v>87</v>
      </c>
      <c r="W2261">
        <v>86</v>
      </c>
      <c r="X2261">
        <v>86</v>
      </c>
      <c r="Y2261">
        <v>171</v>
      </c>
      <c r="Z2261">
        <v>89</v>
      </c>
      <c r="AA2261" t="s">
        <v>497</v>
      </c>
      <c r="AB2261" t="s">
        <v>387</v>
      </c>
      <c r="AC2261" t="s">
        <v>448</v>
      </c>
      <c r="AD2261" t="s">
        <v>449</v>
      </c>
    </row>
    <row r="2262" spans="1:30" x14ac:dyDescent="0.25">
      <c r="A2262" t="s">
        <v>1435</v>
      </c>
      <c r="B2262">
        <v>45292</v>
      </c>
      <c r="C2262">
        <v>45293</v>
      </c>
      <c r="D2262" t="s">
        <v>542</v>
      </c>
      <c r="E2262">
        <v>4282</v>
      </c>
      <c r="F2262">
        <v>124</v>
      </c>
      <c r="G2262">
        <v>15</v>
      </c>
      <c r="H2262">
        <v>78</v>
      </c>
      <c r="I2262">
        <v>1</v>
      </c>
      <c r="J2262">
        <v>80</v>
      </c>
      <c r="K2262">
        <v>12</v>
      </c>
      <c r="L2262">
        <v>17</v>
      </c>
      <c r="M2262">
        <v>7</v>
      </c>
      <c r="N2262">
        <v>63</v>
      </c>
      <c r="O2262">
        <v>41</v>
      </c>
      <c r="P2262">
        <v>78</v>
      </c>
      <c r="Q2262">
        <v>57</v>
      </c>
      <c r="R2262">
        <v>51</v>
      </c>
      <c r="S2262">
        <v>77</v>
      </c>
      <c r="T2262">
        <v>64</v>
      </c>
      <c r="U2262">
        <v>60</v>
      </c>
      <c r="V2262">
        <v>67</v>
      </c>
      <c r="W2262">
        <v>58</v>
      </c>
      <c r="X2262">
        <v>63</v>
      </c>
      <c r="Y2262">
        <v>79</v>
      </c>
      <c r="Z2262">
        <v>67</v>
      </c>
      <c r="AA2262" t="s">
        <v>1475</v>
      </c>
      <c r="AB2262" t="s">
        <v>387</v>
      </c>
      <c r="AC2262" t="s">
        <v>508</v>
      </c>
      <c r="AD2262" t="s">
        <v>509</v>
      </c>
    </row>
    <row r="2263" spans="1:30" x14ac:dyDescent="0.25">
      <c r="A2263" t="s">
        <v>1435</v>
      </c>
      <c r="B2263">
        <v>45292</v>
      </c>
      <c r="C2263">
        <v>45293</v>
      </c>
      <c r="D2263" t="s">
        <v>56</v>
      </c>
      <c r="E2263">
        <v>2</v>
      </c>
      <c r="F2263">
        <v>0</v>
      </c>
      <c r="G2263">
        <v>0</v>
      </c>
      <c r="H2263">
        <v>0</v>
      </c>
      <c r="I2263">
        <v>0</v>
      </c>
      <c r="J2263">
        <v>0</v>
      </c>
      <c r="K2263">
        <v>0</v>
      </c>
      <c r="L2263">
        <v>0</v>
      </c>
      <c r="M2263">
        <v>0</v>
      </c>
      <c r="N2263">
        <v>0</v>
      </c>
      <c r="O2263">
        <v>0</v>
      </c>
      <c r="P2263">
        <v>0</v>
      </c>
      <c r="Q2263">
        <v>0</v>
      </c>
      <c r="R2263">
        <v>0</v>
      </c>
      <c r="S2263">
        <v>0</v>
      </c>
      <c r="T2263">
        <v>0</v>
      </c>
      <c r="U2263">
        <v>0</v>
      </c>
      <c r="V2263">
        <v>0</v>
      </c>
      <c r="W2263">
        <v>0</v>
      </c>
      <c r="X2263">
        <v>0</v>
      </c>
      <c r="Y2263">
        <v>0</v>
      </c>
      <c r="Z2263">
        <v>0</v>
      </c>
    </row>
    <row r="2264" spans="1:30" x14ac:dyDescent="0.25">
      <c r="A2264" t="s">
        <v>1435</v>
      </c>
      <c r="B2264">
        <v>45292</v>
      </c>
      <c r="C2264">
        <v>45293</v>
      </c>
      <c r="D2264" t="s">
        <v>576</v>
      </c>
      <c r="E2264">
        <v>4295</v>
      </c>
      <c r="F2264">
        <v>230</v>
      </c>
      <c r="G2264">
        <v>13</v>
      </c>
      <c r="H2264">
        <v>190</v>
      </c>
      <c r="I2264">
        <v>0</v>
      </c>
      <c r="J2264">
        <v>68</v>
      </c>
      <c r="K2264">
        <v>4</v>
      </c>
      <c r="L2264">
        <v>0</v>
      </c>
      <c r="M2264">
        <v>1</v>
      </c>
      <c r="N2264">
        <v>11</v>
      </c>
      <c r="O2264">
        <v>7</v>
      </c>
      <c r="P2264">
        <v>190</v>
      </c>
      <c r="Q2264">
        <v>152</v>
      </c>
      <c r="R2264">
        <v>81</v>
      </c>
      <c r="S2264">
        <v>189</v>
      </c>
      <c r="T2264">
        <v>23</v>
      </c>
      <c r="U2264">
        <v>64</v>
      </c>
      <c r="V2264">
        <v>64</v>
      </c>
      <c r="W2264">
        <v>59</v>
      </c>
      <c r="X2264">
        <v>62</v>
      </c>
      <c r="Y2264">
        <v>190</v>
      </c>
      <c r="Z2264">
        <v>65</v>
      </c>
      <c r="AA2264" t="s">
        <v>577</v>
      </c>
      <c r="AB2264" t="s">
        <v>387</v>
      </c>
      <c r="AC2264" t="s">
        <v>508</v>
      </c>
      <c r="AD2264" t="s">
        <v>509</v>
      </c>
    </row>
    <row r="2265" spans="1:30" x14ac:dyDescent="0.25">
      <c r="A2265" t="s">
        <v>1435</v>
      </c>
      <c r="B2265">
        <v>45292</v>
      </c>
      <c r="C2265">
        <v>45293</v>
      </c>
      <c r="D2265" t="s">
        <v>57</v>
      </c>
      <c r="E2265">
        <v>6217</v>
      </c>
      <c r="F2265">
        <v>138</v>
      </c>
      <c r="G2265">
        <v>2</v>
      </c>
      <c r="H2265">
        <v>81</v>
      </c>
      <c r="I2265">
        <v>0</v>
      </c>
      <c r="J2265">
        <v>76</v>
      </c>
      <c r="K2265">
        <v>1</v>
      </c>
      <c r="L2265">
        <v>0</v>
      </c>
      <c r="M2265">
        <v>2</v>
      </c>
      <c r="N2265">
        <v>20</v>
      </c>
      <c r="O2265">
        <v>44</v>
      </c>
      <c r="P2265">
        <v>80</v>
      </c>
      <c r="Q2265">
        <v>79</v>
      </c>
      <c r="R2265">
        <v>37</v>
      </c>
      <c r="S2265">
        <v>81</v>
      </c>
      <c r="T2265">
        <v>37</v>
      </c>
      <c r="U2265">
        <v>46</v>
      </c>
      <c r="V2265">
        <v>45</v>
      </c>
      <c r="W2265">
        <v>40</v>
      </c>
      <c r="X2265">
        <v>45</v>
      </c>
      <c r="Y2265">
        <v>82</v>
      </c>
      <c r="Z2265">
        <v>46</v>
      </c>
      <c r="AA2265" t="s">
        <v>58</v>
      </c>
      <c r="AB2265" t="s">
        <v>16</v>
      </c>
      <c r="AC2265" t="s">
        <v>41</v>
      </c>
      <c r="AD2265" t="s">
        <v>42</v>
      </c>
    </row>
    <row r="2266" spans="1:30" x14ac:dyDescent="0.25">
      <c r="A2266" t="s">
        <v>1435</v>
      </c>
      <c r="B2266">
        <v>45292</v>
      </c>
      <c r="C2266">
        <v>45293</v>
      </c>
      <c r="D2266" t="s">
        <v>457</v>
      </c>
      <c r="E2266">
        <v>3742</v>
      </c>
      <c r="F2266">
        <v>135</v>
      </c>
      <c r="G2266">
        <v>1</v>
      </c>
      <c r="H2266">
        <v>52</v>
      </c>
      <c r="I2266">
        <v>1</v>
      </c>
      <c r="J2266">
        <v>61</v>
      </c>
      <c r="K2266">
        <v>1</v>
      </c>
      <c r="L2266">
        <v>1</v>
      </c>
      <c r="M2266">
        <v>1</v>
      </c>
      <c r="N2266">
        <v>2</v>
      </c>
      <c r="O2266">
        <v>24</v>
      </c>
      <c r="P2266">
        <v>61</v>
      </c>
      <c r="Q2266">
        <v>58</v>
      </c>
      <c r="R2266">
        <v>54</v>
      </c>
      <c r="S2266">
        <v>99</v>
      </c>
      <c r="T2266">
        <v>23</v>
      </c>
      <c r="U2266">
        <v>25</v>
      </c>
      <c r="V2266">
        <v>25</v>
      </c>
      <c r="W2266">
        <v>29</v>
      </c>
      <c r="X2266">
        <v>29</v>
      </c>
      <c r="Y2266">
        <v>105</v>
      </c>
      <c r="Z2266">
        <v>29</v>
      </c>
      <c r="AA2266" t="s">
        <v>458</v>
      </c>
      <c r="AB2266" t="s">
        <v>387</v>
      </c>
      <c r="AC2266" t="s">
        <v>448</v>
      </c>
      <c r="AD2266" t="s">
        <v>449</v>
      </c>
    </row>
    <row r="2267" spans="1:30" x14ac:dyDescent="0.25">
      <c r="A2267" t="s">
        <v>1435</v>
      </c>
      <c r="B2267">
        <v>45292</v>
      </c>
      <c r="C2267">
        <v>45293</v>
      </c>
      <c r="D2267" t="s">
        <v>550</v>
      </c>
      <c r="E2267">
        <v>4477</v>
      </c>
      <c r="F2267">
        <v>222</v>
      </c>
      <c r="G2267">
        <v>4</v>
      </c>
      <c r="H2267">
        <v>166</v>
      </c>
      <c r="I2267">
        <v>0</v>
      </c>
      <c r="J2267">
        <v>84</v>
      </c>
      <c r="K2267">
        <v>5</v>
      </c>
      <c r="L2267">
        <v>0</v>
      </c>
      <c r="M2267">
        <v>0</v>
      </c>
      <c r="N2267">
        <v>36</v>
      </c>
      <c r="O2267">
        <v>23</v>
      </c>
      <c r="P2267">
        <v>166</v>
      </c>
      <c r="Q2267">
        <v>162</v>
      </c>
      <c r="R2267">
        <v>87</v>
      </c>
      <c r="S2267">
        <v>166</v>
      </c>
      <c r="T2267">
        <v>45</v>
      </c>
      <c r="U2267">
        <v>58</v>
      </c>
      <c r="V2267">
        <v>60</v>
      </c>
      <c r="W2267">
        <v>60</v>
      </c>
      <c r="X2267">
        <v>55</v>
      </c>
      <c r="Y2267">
        <v>167</v>
      </c>
      <c r="Z2267">
        <v>60</v>
      </c>
      <c r="AA2267" t="s">
        <v>551</v>
      </c>
      <c r="AB2267" t="s">
        <v>387</v>
      </c>
      <c r="AC2267" t="s">
        <v>508</v>
      </c>
      <c r="AD2267" t="s">
        <v>509</v>
      </c>
    </row>
    <row r="2268" spans="1:30" x14ac:dyDescent="0.25">
      <c r="A2268" t="s">
        <v>1435</v>
      </c>
      <c r="B2268">
        <v>45292</v>
      </c>
      <c r="C2268">
        <v>45293</v>
      </c>
      <c r="D2268" t="s">
        <v>115</v>
      </c>
      <c r="E2268">
        <v>9786</v>
      </c>
      <c r="F2268">
        <v>312</v>
      </c>
      <c r="G2268">
        <v>24</v>
      </c>
      <c r="H2268">
        <v>176</v>
      </c>
      <c r="I2268">
        <v>4</v>
      </c>
      <c r="J2268">
        <v>88</v>
      </c>
      <c r="K2268">
        <v>4</v>
      </c>
      <c r="L2268">
        <v>49</v>
      </c>
      <c r="M2268">
        <v>6</v>
      </c>
      <c r="N2268">
        <v>68</v>
      </c>
      <c r="O2268">
        <v>133</v>
      </c>
      <c r="P2268">
        <v>175</v>
      </c>
      <c r="Q2268">
        <v>124</v>
      </c>
      <c r="R2268">
        <v>80</v>
      </c>
      <c r="S2268">
        <v>177</v>
      </c>
      <c r="T2268">
        <v>71</v>
      </c>
      <c r="U2268">
        <v>61</v>
      </c>
      <c r="V2268">
        <v>70</v>
      </c>
      <c r="W2268">
        <v>65</v>
      </c>
      <c r="X2268">
        <v>67</v>
      </c>
      <c r="Y2268">
        <v>177</v>
      </c>
      <c r="Z2268">
        <v>71</v>
      </c>
      <c r="AA2268" t="s">
        <v>116</v>
      </c>
      <c r="AB2268" t="s">
        <v>16</v>
      </c>
      <c r="AC2268" t="s">
        <v>90</v>
      </c>
      <c r="AD2268" t="s">
        <v>91</v>
      </c>
    </row>
    <row r="2269" spans="1:30" x14ac:dyDescent="0.25">
      <c r="A2269" t="s">
        <v>1435</v>
      </c>
      <c r="B2269">
        <v>45292</v>
      </c>
      <c r="C2269">
        <v>45293</v>
      </c>
      <c r="D2269" t="s">
        <v>406</v>
      </c>
      <c r="E2269">
        <v>7306</v>
      </c>
      <c r="F2269">
        <v>246</v>
      </c>
      <c r="G2269">
        <v>20</v>
      </c>
      <c r="H2269">
        <v>137</v>
      </c>
      <c r="I2269">
        <v>0</v>
      </c>
      <c r="J2269">
        <v>78</v>
      </c>
      <c r="K2269">
        <v>4</v>
      </c>
      <c r="L2269">
        <v>7</v>
      </c>
      <c r="M2269">
        <v>5</v>
      </c>
      <c r="N2269">
        <v>33</v>
      </c>
      <c r="O2269">
        <v>81</v>
      </c>
      <c r="P2269">
        <v>139</v>
      </c>
      <c r="Q2269">
        <v>117</v>
      </c>
      <c r="R2269">
        <v>82</v>
      </c>
      <c r="S2269">
        <v>139</v>
      </c>
      <c r="T2269">
        <v>38</v>
      </c>
      <c r="U2269">
        <v>37</v>
      </c>
      <c r="V2269">
        <v>39</v>
      </c>
      <c r="W2269">
        <v>38</v>
      </c>
      <c r="X2269">
        <v>35</v>
      </c>
      <c r="Y2269">
        <v>140</v>
      </c>
      <c r="Z2269">
        <v>39</v>
      </c>
      <c r="AA2269" t="s">
        <v>407</v>
      </c>
      <c r="AB2269" t="s">
        <v>387</v>
      </c>
      <c r="AC2269" t="s">
        <v>389</v>
      </c>
      <c r="AD2269" t="s">
        <v>390</v>
      </c>
    </row>
    <row r="2270" spans="1:30" x14ac:dyDescent="0.25">
      <c r="A2270" t="s">
        <v>1435</v>
      </c>
      <c r="B2270">
        <v>45292</v>
      </c>
      <c r="C2270">
        <v>45293</v>
      </c>
      <c r="D2270" t="s">
        <v>147</v>
      </c>
      <c r="E2270">
        <v>7170</v>
      </c>
      <c r="F2270">
        <v>305</v>
      </c>
      <c r="G2270">
        <v>0</v>
      </c>
      <c r="H2270">
        <v>68</v>
      </c>
      <c r="I2270">
        <v>0</v>
      </c>
      <c r="J2270">
        <v>140</v>
      </c>
      <c r="K2270">
        <v>2</v>
      </c>
      <c r="L2270">
        <v>0</v>
      </c>
      <c r="M2270">
        <v>0</v>
      </c>
      <c r="N2270">
        <v>14</v>
      </c>
      <c r="O2270">
        <v>46</v>
      </c>
      <c r="P2270">
        <v>70</v>
      </c>
      <c r="Q2270">
        <v>139</v>
      </c>
      <c r="R2270">
        <v>148</v>
      </c>
      <c r="S2270">
        <v>256</v>
      </c>
      <c r="T2270">
        <v>15</v>
      </c>
      <c r="U2270">
        <v>12</v>
      </c>
      <c r="V2270">
        <v>24</v>
      </c>
      <c r="W2270">
        <v>18</v>
      </c>
      <c r="X2270">
        <v>20</v>
      </c>
      <c r="Y2270">
        <v>294</v>
      </c>
      <c r="Z2270">
        <v>24</v>
      </c>
      <c r="AA2270" t="s">
        <v>148</v>
      </c>
      <c r="AB2270" t="s">
        <v>16</v>
      </c>
      <c r="AC2270" t="s">
        <v>127</v>
      </c>
      <c r="AD2270" t="s">
        <v>128</v>
      </c>
    </row>
    <row r="2271" spans="1:30" x14ac:dyDescent="0.25">
      <c r="A2271" t="s">
        <v>1435</v>
      </c>
      <c r="B2271">
        <v>45292</v>
      </c>
      <c r="C2271">
        <v>45293</v>
      </c>
      <c r="D2271" t="s">
        <v>110</v>
      </c>
      <c r="E2271">
        <v>4926</v>
      </c>
      <c r="F2271">
        <v>146</v>
      </c>
      <c r="G2271">
        <v>88</v>
      </c>
      <c r="H2271">
        <v>121</v>
      </c>
      <c r="I2271">
        <v>1</v>
      </c>
      <c r="J2271">
        <v>28</v>
      </c>
      <c r="K2271">
        <v>3</v>
      </c>
      <c r="L2271">
        <v>9</v>
      </c>
      <c r="M2271">
        <v>17</v>
      </c>
      <c r="N2271">
        <v>21</v>
      </c>
      <c r="O2271">
        <v>101</v>
      </c>
      <c r="P2271">
        <v>126</v>
      </c>
      <c r="Q2271">
        <v>72</v>
      </c>
      <c r="R2271">
        <v>87</v>
      </c>
      <c r="S2271">
        <v>129</v>
      </c>
      <c r="T2271">
        <v>25</v>
      </c>
      <c r="U2271">
        <v>16</v>
      </c>
      <c r="V2271">
        <v>26</v>
      </c>
      <c r="W2271">
        <v>26</v>
      </c>
      <c r="X2271">
        <v>26</v>
      </c>
      <c r="Y2271">
        <v>129</v>
      </c>
      <c r="Z2271">
        <v>26</v>
      </c>
      <c r="AA2271" t="s">
        <v>111</v>
      </c>
      <c r="AB2271" t="s">
        <v>16</v>
      </c>
      <c r="AC2271" t="s">
        <v>90</v>
      </c>
      <c r="AD2271" t="s">
        <v>91</v>
      </c>
    </row>
    <row r="2272" spans="1:30" x14ac:dyDescent="0.25">
      <c r="A2272" t="s">
        <v>1435</v>
      </c>
      <c r="B2272">
        <v>45292</v>
      </c>
      <c r="C2272">
        <v>45293</v>
      </c>
      <c r="D2272" t="s">
        <v>105</v>
      </c>
      <c r="E2272">
        <v>6398</v>
      </c>
      <c r="F2272">
        <v>250</v>
      </c>
      <c r="G2272">
        <v>44</v>
      </c>
      <c r="H2272">
        <v>186</v>
      </c>
      <c r="I2272">
        <v>1</v>
      </c>
      <c r="J2272">
        <v>92</v>
      </c>
      <c r="K2272">
        <v>4</v>
      </c>
      <c r="L2272">
        <v>5</v>
      </c>
      <c r="M2272">
        <v>12</v>
      </c>
      <c r="N2272">
        <v>27</v>
      </c>
      <c r="O2272">
        <v>60</v>
      </c>
      <c r="P2272">
        <v>188</v>
      </c>
      <c r="Q2272">
        <v>121</v>
      </c>
      <c r="R2272">
        <v>69</v>
      </c>
      <c r="S2272">
        <v>188</v>
      </c>
      <c r="T2272">
        <v>70</v>
      </c>
      <c r="U2272">
        <v>63</v>
      </c>
      <c r="V2272">
        <v>73</v>
      </c>
      <c r="W2272">
        <v>52</v>
      </c>
      <c r="X2272">
        <v>69</v>
      </c>
      <c r="Y2272">
        <v>188</v>
      </c>
      <c r="Z2272">
        <v>73</v>
      </c>
      <c r="AA2272" t="s">
        <v>106</v>
      </c>
      <c r="AB2272" t="s">
        <v>16</v>
      </c>
      <c r="AC2272" t="s">
        <v>90</v>
      </c>
      <c r="AD2272" t="s">
        <v>91</v>
      </c>
    </row>
    <row r="2273" spans="1:30" x14ac:dyDescent="0.25">
      <c r="A2273" t="s">
        <v>1435</v>
      </c>
      <c r="B2273">
        <v>45292</v>
      </c>
      <c r="C2273">
        <v>45293</v>
      </c>
      <c r="D2273" t="s">
        <v>100</v>
      </c>
      <c r="E2273">
        <v>3720</v>
      </c>
      <c r="F2273">
        <v>95</v>
      </c>
      <c r="G2273">
        <v>6</v>
      </c>
      <c r="H2273">
        <v>70</v>
      </c>
      <c r="I2273">
        <v>0</v>
      </c>
      <c r="J2273">
        <v>41</v>
      </c>
      <c r="K2273">
        <v>0</v>
      </c>
      <c r="L2273">
        <v>14</v>
      </c>
      <c r="M2273">
        <v>3</v>
      </c>
      <c r="N2273">
        <v>19</v>
      </c>
      <c r="O2273">
        <v>27</v>
      </c>
      <c r="P2273">
        <v>70</v>
      </c>
      <c r="Q2273">
        <v>62</v>
      </c>
      <c r="R2273">
        <v>39</v>
      </c>
      <c r="S2273">
        <v>69</v>
      </c>
      <c r="T2273">
        <v>23</v>
      </c>
      <c r="U2273">
        <v>30</v>
      </c>
      <c r="V2273">
        <v>27</v>
      </c>
      <c r="W2273">
        <v>33</v>
      </c>
      <c r="X2273">
        <v>30</v>
      </c>
      <c r="Y2273">
        <v>70</v>
      </c>
      <c r="Z2273">
        <v>34</v>
      </c>
      <c r="AA2273" t="s">
        <v>101</v>
      </c>
      <c r="AB2273" t="s">
        <v>16</v>
      </c>
      <c r="AC2273" t="s">
        <v>90</v>
      </c>
      <c r="AD2273" t="s">
        <v>91</v>
      </c>
    </row>
    <row r="2274" spans="1:30" x14ac:dyDescent="0.25">
      <c r="A2274" t="s">
        <v>1435</v>
      </c>
      <c r="B2274">
        <v>45292</v>
      </c>
      <c r="C2274">
        <v>45293</v>
      </c>
      <c r="D2274" t="s">
        <v>74</v>
      </c>
      <c r="E2274">
        <v>20401</v>
      </c>
      <c r="F2274">
        <v>661</v>
      </c>
      <c r="G2274">
        <v>2</v>
      </c>
      <c r="H2274">
        <v>237</v>
      </c>
      <c r="I2274">
        <v>2</v>
      </c>
      <c r="J2274">
        <v>188</v>
      </c>
      <c r="K2274">
        <v>27</v>
      </c>
      <c r="L2274">
        <v>18</v>
      </c>
      <c r="M2274">
        <v>0</v>
      </c>
      <c r="N2274">
        <v>114</v>
      </c>
      <c r="O2274">
        <v>45</v>
      </c>
      <c r="P2274">
        <v>239</v>
      </c>
      <c r="Q2274">
        <v>137</v>
      </c>
      <c r="R2274">
        <v>127</v>
      </c>
      <c r="S2274">
        <v>239</v>
      </c>
      <c r="T2274">
        <v>123</v>
      </c>
      <c r="U2274">
        <v>95</v>
      </c>
      <c r="V2274">
        <v>127</v>
      </c>
      <c r="W2274">
        <v>120</v>
      </c>
      <c r="X2274">
        <v>119</v>
      </c>
      <c r="Y2274">
        <v>240</v>
      </c>
      <c r="Z2274">
        <v>127</v>
      </c>
      <c r="AA2274" t="s">
        <v>1412</v>
      </c>
      <c r="AB2274" t="s">
        <v>16</v>
      </c>
      <c r="AC2274" t="s">
        <v>69</v>
      </c>
      <c r="AD2274" t="s">
        <v>1583</v>
      </c>
    </row>
    <row r="2275" spans="1:30" x14ac:dyDescent="0.25">
      <c r="A2275" t="s">
        <v>1435</v>
      </c>
      <c r="B2275">
        <v>45292</v>
      </c>
      <c r="C2275">
        <v>45293</v>
      </c>
      <c r="D2275" t="s">
        <v>481</v>
      </c>
      <c r="E2275">
        <v>3533</v>
      </c>
      <c r="F2275">
        <v>145</v>
      </c>
      <c r="G2275">
        <v>0</v>
      </c>
      <c r="H2275">
        <v>60</v>
      </c>
      <c r="I2275">
        <v>0</v>
      </c>
      <c r="J2275">
        <v>49</v>
      </c>
      <c r="K2275">
        <v>1</v>
      </c>
      <c r="L2275">
        <v>2</v>
      </c>
      <c r="M2275">
        <v>0</v>
      </c>
      <c r="N2275">
        <v>3</v>
      </c>
      <c r="O2275">
        <v>2</v>
      </c>
      <c r="P2275">
        <v>61</v>
      </c>
      <c r="Q2275">
        <v>30</v>
      </c>
      <c r="R2275">
        <v>23</v>
      </c>
      <c r="S2275">
        <v>61</v>
      </c>
      <c r="T2275">
        <v>2</v>
      </c>
      <c r="U2275">
        <v>23</v>
      </c>
      <c r="V2275">
        <v>25</v>
      </c>
      <c r="W2275">
        <v>23</v>
      </c>
      <c r="X2275">
        <v>24</v>
      </c>
      <c r="Y2275">
        <v>61</v>
      </c>
      <c r="Z2275">
        <v>27</v>
      </c>
      <c r="AA2275" t="s">
        <v>482</v>
      </c>
      <c r="AB2275" t="s">
        <v>387</v>
      </c>
      <c r="AC2275" t="s">
        <v>448</v>
      </c>
      <c r="AD2275" t="s">
        <v>449</v>
      </c>
    </row>
    <row r="2276" spans="1:30" x14ac:dyDescent="0.25">
      <c r="A2276" t="s">
        <v>1435</v>
      </c>
      <c r="B2276">
        <v>45292</v>
      </c>
      <c r="C2276">
        <v>45293</v>
      </c>
      <c r="D2276" t="s">
        <v>67</v>
      </c>
      <c r="E2276">
        <v>6289</v>
      </c>
      <c r="F2276">
        <v>157</v>
      </c>
      <c r="G2276">
        <v>66</v>
      </c>
      <c r="H2276">
        <v>117</v>
      </c>
      <c r="I2276">
        <v>20</v>
      </c>
      <c r="J2276">
        <v>36</v>
      </c>
      <c r="K2276">
        <v>5</v>
      </c>
      <c r="L2276">
        <v>19</v>
      </c>
      <c r="M2276">
        <v>13</v>
      </c>
      <c r="N2276">
        <v>17</v>
      </c>
      <c r="O2276">
        <v>115</v>
      </c>
      <c r="P2276">
        <v>124</v>
      </c>
      <c r="Q2276">
        <v>92</v>
      </c>
      <c r="R2276">
        <v>37</v>
      </c>
      <c r="S2276">
        <v>124</v>
      </c>
      <c r="T2276">
        <v>29</v>
      </c>
      <c r="U2276">
        <v>26</v>
      </c>
      <c r="V2276">
        <v>29</v>
      </c>
      <c r="W2276">
        <v>28</v>
      </c>
      <c r="X2276">
        <v>29</v>
      </c>
      <c r="Y2276">
        <v>124</v>
      </c>
      <c r="Z2276">
        <v>29</v>
      </c>
      <c r="AA2276" t="s">
        <v>68</v>
      </c>
      <c r="AB2276" t="s">
        <v>16</v>
      </c>
      <c r="AC2276" t="s">
        <v>69</v>
      </c>
      <c r="AD2276" t="s">
        <v>1583</v>
      </c>
    </row>
    <row r="2277" spans="1:30" x14ac:dyDescent="0.25">
      <c r="A2277" t="s">
        <v>1435</v>
      </c>
      <c r="B2277">
        <v>45292</v>
      </c>
      <c r="C2277">
        <v>45293</v>
      </c>
      <c r="D2277" t="s">
        <v>137</v>
      </c>
      <c r="E2277">
        <v>5292</v>
      </c>
      <c r="F2277">
        <v>200</v>
      </c>
      <c r="G2277">
        <v>2</v>
      </c>
      <c r="H2277">
        <v>87</v>
      </c>
      <c r="I2277">
        <v>0</v>
      </c>
      <c r="J2277">
        <v>87</v>
      </c>
      <c r="K2277">
        <v>1</v>
      </c>
      <c r="L2277">
        <v>1</v>
      </c>
      <c r="M2277">
        <v>2</v>
      </c>
      <c r="N2277">
        <v>6</v>
      </c>
      <c r="O2277">
        <v>21</v>
      </c>
      <c r="P2277">
        <v>91</v>
      </c>
      <c r="Q2277">
        <v>64</v>
      </c>
      <c r="R2277">
        <v>58</v>
      </c>
      <c r="S2277">
        <v>97</v>
      </c>
      <c r="T2277">
        <v>21</v>
      </c>
      <c r="U2277">
        <v>23</v>
      </c>
      <c r="V2277">
        <v>26</v>
      </c>
      <c r="W2277">
        <v>32</v>
      </c>
      <c r="X2277">
        <v>29</v>
      </c>
      <c r="Y2277">
        <v>97</v>
      </c>
      <c r="Z2277">
        <v>33</v>
      </c>
      <c r="AA2277" t="s">
        <v>138</v>
      </c>
      <c r="AB2277" t="s">
        <v>16</v>
      </c>
      <c r="AC2277" t="s">
        <v>127</v>
      </c>
      <c r="AD2277" t="s">
        <v>128</v>
      </c>
    </row>
    <row r="2278" spans="1:30" x14ac:dyDescent="0.25">
      <c r="A2278" t="s">
        <v>1435</v>
      </c>
      <c r="B2278">
        <v>45292</v>
      </c>
      <c r="C2278">
        <v>45293</v>
      </c>
      <c r="D2278" t="s">
        <v>412</v>
      </c>
      <c r="E2278">
        <v>4181</v>
      </c>
      <c r="F2278">
        <v>119</v>
      </c>
      <c r="G2278">
        <v>0</v>
      </c>
      <c r="H2278">
        <v>62</v>
      </c>
      <c r="I2278">
        <v>1</v>
      </c>
      <c r="J2278">
        <v>51</v>
      </c>
      <c r="K2278">
        <v>5</v>
      </c>
      <c r="L2278">
        <v>1</v>
      </c>
      <c r="M2278">
        <v>1</v>
      </c>
      <c r="N2278">
        <v>26</v>
      </c>
      <c r="O2278">
        <v>57</v>
      </c>
      <c r="P2278">
        <v>64</v>
      </c>
      <c r="Q2278">
        <v>50</v>
      </c>
      <c r="R2278">
        <v>33</v>
      </c>
      <c r="S2278">
        <v>67</v>
      </c>
      <c r="T2278">
        <v>31</v>
      </c>
      <c r="U2278">
        <v>22</v>
      </c>
      <c r="V2278">
        <v>31</v>
      </c>
      <c r="W2278">
        <v>30</v>
      </c>
      <c r="X2278">
        <v>29</v>
      </c>
      <c r="Y2278">
        <v>67</v>
      </c>
      <c r="Z2278">
        <v>31</v>
      </c>
      <c r="AA2278" t="s">
        <v>413</v>
      </c>
      <c r="AB2278" t="s">
        <v>387</v>
      </c>
      <c r="AC2278" t="s">
        <v>389</v>
      </c>
      <c r="AD2278" t="s">
        <v>390</v>
      </c>
    </row>
    <row r="2279" spans="1:30" x14ac:dyDescent="0.25">
      <c r="A2279" t="s">
        <v>1435</v>
      </c>
      <c r="B2279">
        <v>45292</v>
      </c>
      <c r="C2279">
        <v>45293</v>
      </c>
      <c r="D2279" t="s">
        <v>142</v>
      </c>
      <c r="E2279">
        <v>11480</v>
      </c>
      <c r="F2279">
        <v>441</v>
      </c>
      <c r="G2279">
        <v>2</v>
      </c>
      <c r="H2279">
        <v>179</v>
      </c>
      <c r="I2279">
        <v>0</v>
      </c>
      <c r="J2279">
        <v>175</v>
      </c>
      <c r="K2279">
        <v>7</v>
      </c>
      <c r="L2279">
        <v>8</v>
      </c>
      <c r="M2279">
        <v>8</v>
      </c>
      <c r="N2279">
        <v>26</v>
      </c>
      <c r="O2279">
        <v>116</v>
      </c>
      <c r="P2279">
        <v>204</v>
      </c>
      <c r="Q2279">
        <v>115</v>
      </c>
      <c r="R2279">
        <v>150</v>
      </c>
      <c r="S2279">
        <v>249</v>
      </c>
      <c r="T2279">
        <v>68</v>
      </c>
      <c r="U2279">
        <v>83</v>
      </c>
      <c r="V2279">
        <v>122</v>
      </c>
      <c r="W2279">
        <v>112</v>
      </c>
      <c r="X2279">
        <v>113</v>
      </c>
      <c r="Y2279">
        <v>264</v>
      </c>
      <c r="Z2279">
        <v>127</v>
      </c>
      <c r="AA2279" t="s">
        <v>143</v>
      </c>
      <c r="AB2279" t="s">
        <v>16</v>
      </c>
      <c r="AC2279" t="s">
        <v>127</v>
      </c>
      <c r="AD2279" t="s">
        <v>128</v>
      </c>
    </row>
    <row r="2280" spans="1:30" x14ac:dyDescent="0.25">
      <c r="A2280" t="s">
        <v>1435</v>
      </c>
      <c r="B2280">
        <v>45292</v>
      </c>
      <c r="C2280">
        <v>45293</v>
      </c>
      <c r="D2280" t="s">
        <v>555</v>
      </c>
      <c r="E2280">
        <v>5618</v>
      </c>
      <c r="F2280">
        <v>230</v>
      </c>
      <c r="G2280">
        <v>77</v>
      </c>
      <c r="H2280">
        <v>126</v>
      </c>
      <c r="I2280">
        <v>0</v>
      </c>
      <c r="J2280">
        <v>72</v>
      </c>
      <c r="K2280">
        <v>20</v>
      </c>
      <c r="L2280">
        <v>5</v>
      </c>
      <c r="M2280">
        <v>30</v>
      </c>
      <c r="N2280">
        <v>55</v>
      </c>
      <c r="O2280">
        <v>26</v>
      </c>
      <c r="P2280">
        <v>134</v>
      </c>
      <c r="Q2280">
        <v>119</v>
      </c>
      <c r="R2280">
        <v>89</v>
      </c>
      <c r="S2280">
        <v>135</v>
      </c>
      <c r="T2280">
        <v>60</v>
      </c>
      <c r="U2280">
        <v>61</v>
      </c>
      <c r="V2280">
        <v>63</v>
      </c>
      <c r="W2280">
        <v>63</v>
      </c>
      <c r="X2280">
        <v>63</v>
      </c>
      <c r="Y2280">
        <v>136</v>
      </c>
      <c r="Z2280">
        <v>63</v>
      </c>
      <c r="AA2280" t="s">
        <v>1450</v>
      </c>
      <c r="AB2280" t="s">
        <v>387</v>
      </c>
      <c r="AC2280" t="s">
        <v>508</v>
      </c>
      <c r="AD2280" t="s">
        <v>509</v>
      </c>
    </row>
    <row r="2281" spans="1:30" x14ac:dyDescent="0.25">
      <c r="A2281" t="s">
        <v>1435</v>
      </c>
      <c r="B2281">
        <v>45292</v>
      </c>
      <c r="C2281">
        <v>45293</v>
      </c>
      <c r="D2281" t="s">
        <v>515</v>
      </c>
      <c r="E2281">
        <v>5037</v>
      </c>
      <c r="F2281">
        <v>239</v>
      </c>
      <c r="G2281">
        <v>112</v>
      </c>
      <c r="H2281">
        <v>124</v>
      </c>
      <c r="I2281">
        <v>1</v>
      </c>
      <c r="J2281">
        <v>106</v>
      </c>
      <c r="K2281">
        <v>2</v>
      </c>
      <c r="L2281">
        <v>13</v>
      </c>
      <c r="M2281">
        <v>74</v>
      </c>
      <c r="N2281">
        <v>71</v>
      </c>
      <c r="O2281">
        <v>51</v>
      </c>
      <c r="P2281">
        <v>129</v>
      </c>
      <c r="Q2281">
        <v>124</v>
      </c>
      <c r="R2281">
        <v>74</v>
      </c>
      <c r="S2281">
        <v>129</v>
      </c>
      <c r="T2281">
        <v>85</v>
      </c>
      <c r="U2281">
        <v>86</v>
      </c>
      <c r="V2281">
        <v>86</v>
      </c>
      <c r="W2281">
        <v>85</v>
      </c>
      <c r="X2281">
        <v>86</v>
      </c>
      <c r="Y2281">
        <v>130</v>
      </c>
      <c r="Z2281">
        <v>86</v>
      </c>
      <c r="AA2281" t="s">
        <v>1598</v>
      </c>
      <c r="AB2281" t="s">
        <v>387</v>
      </c>
      <c r="AC2281" t="s">
        <v>508</v>
      </c>
      <c r="AD2281" t="s">
        <v>509</v>
      </c>
    </row>
    <row r="2282" spans="1:30" x14ac:dyDescent="0.25">
      <c r="A2282" t="s">
        <v>1435</v>
      </c>
      <c r="B2282">
        <v>45292</v>
      </c>
      <c r="C2282">
        <v>45293</v>
      </c>
      <c r="D2282" t="s">
        <v>501</v>
      </c>
      <c r="E2282">
        <v>2839</v>
      </c>
      <c r="F2282">
        <v>117</v>
      </c>
      <c r="G2282">
        <v>56</v>
      </c>
      <c r="H2282">
        <v>79</v>
      </c>
      <c r="I2282">
        <v>0</v>
      </c>
      <c r="J2282">
        <v>43</v>
      </c>
      <c r="K2282">
        <v>4</v>
      </c>
      <c r="L2282">
        <v>2</v>
      </c>
      <c r="M2282">
        <v>21</v>
      </c>
      <c r="N2282">
        <v>28</v>
      </c>
      <c r="O2282">
        <v>51</v>
      </c>
      <c r="P2282">
        <v>86</v>
      </c>
      <c r="Q2282">
        <v>68</v>
      </c>
      <c r="R2282">
        <v>48</v>
      </c>
      <c r="S2282">
        <v>87</v>
      </c>
      <c r="T2282">
        <v>30</v>
      </c>
      <c r="U2282">
        <v>32</v>
      </c>
      <c r="V2282">
        <v>36</v>
      </c>
      <c r="W2282">
        <v>34</v>
      </c>
      <c r="X2282">
        <v>34</v>
      </c>
      <c r="Y2282">
        <v>87</v>
      </c>
      <c r="Z2282">
        <v>36</v>
      </c>
      <c r="AA2282" t="s">
        <v>502</v>
      </c>
      <c r="AB2282" t="s">
        <v>387</v>
      </c>
      <c r="AC2282" t="s">
        <v>448</v>
      </c>
      <c r="AD2282" t="s">
        <v>449</v>
      </c>
    </row>
    <row r="2283" spans="1:30" x14ac:dyDescent="0.25">
      <c r="A2283" t="s">
        <v>1435</v>
      </c>
      <c r="B2283">
        <v>45292</v>
      </c>
      <c r="C2283">
        <v>45293</v>
      </c>
      <c r="D2283" t="s">
        <v>571</v>
      </c>
      <c r="E2283">
        <v>3249</v>
      </c>
      <c r="F2283">
        <v>134</v>
      </c>
      <c r="G2283">
        <v>7</v>
      </c>
      <c r="H2283">
        <v>92</v>
      </c>
      <c r="I2283">
        <v>0</v>
      </c>
      <c r="J2283">
        <v>41</v>
      </c>
      <c r="K2283">
        <v>9</v>
      </c>
      <c r="L2283">
        <v>7</v>
      </c>
      <c r="M2283">
        <v>24</v>
      </c>
      <c r="N2283">
        <v>34</v>
      </c>
      <c r="O2283">
        <v>81</v>
      </c>
      <c r="P2283">
        <v>92</v>
      </c>
      <c r="Q2283">
        <v>72</v>
      </c>
      <c r="R2283">
        <v>53</v>
      </c>
      <c r="S2283">
        <v>92</v>
      </c>
      <c r="T2283">
        <v>34</v>
      </c>
      <c r="U2283">
        <v>28</v>
      </c>
      <c r="V2283">
        <v>34</v>
      </c>
      <c r="W2283">
        <v>33</v>
      </c>
      <c r="X2283">
        <v>34</v>
      </c>
      <c r="Y2283">
        <v>92</v>
      </c>
      <c r="Z2283">
        <v>34</v>
      </c>
      <c r="AA2283" t="s">
        <v>572</v>
      </c>
      <c r="AB2283" t="s">
        <v>387</v>
      </c>
      <c r="AC2283" t="s">
        <v>508</v>
      </c>
      <c r="AD2283" t="s">
        <v>509</v>
      </c>
    </row>
    <row r="2284" spans="1:30" x14ac:dyDescent="0.25">
      <c r="A2284" t="s">
        <v>1435</v>
      </c>
      <c r="B2284">
        <v>45292</v>
      </c>
      <c r="C2284">
        <v>45293</v>
      </c>
      <c r="D2284" t="s">
        <v>513</v>
      </c>
      <c r="E2284">
        <v>11804</v>
      </c>
      <c r="F2284">
        <v>477</v>
      </c>
      <c r="G2284">
        <v>5</v>
      </c>
      <c r="H2284">
        <v>263</v>
      </c>
      <c r="I2284">
        <v>0</v>
      </c>
      <c r="J2284">
        <v>127</v>
      </c>
      <c r="K2284">
        <v>24</v>
      </c>
      <c r="L2284">
        <v>36</v>
      </c>
      <c r="M2284">
        <v>0</v>
      </c>
      <c r="N2284">
        <v>64</v>
      </c>
      <c r="O2284">
        <v>51</v>
      </c>
      <c r="P2284">
        <v>266</v>
      </c>
      <c r="Q2284">
        <v>188</v>
      </c>
      <c r="R2284">
        <v>158</v>
      </c>
      <c r="S2284">
        <v>264</v>
      </c>
      <c r="T2284">
        <v>65</v>
      </c>
      <c r="U2284">
        <v>91</v>
      </c>
      <c r="V2284">
        <v>101</v>
      </c>
      <c r="W2284">
        <v>101</v>
      </c>
      <c r="X2284">
        <v>88</v>
      </c>
      <c r="Y2284">
        <v>267</v>
      </c>
      <c r="Z2284">
        <v>101</v>
      </c>
      <c r="AA2284" t="s">
        <v>514</v>
      </c>
      <c r="AB2284" t="s">
        <v>387</v>
      </c>
      <c r="AC2284" t="s">
        <v>508</v>
      </c>
      <c r="AD2284" t="s">
        <v>509</v>
      </c>
    </row>
    <row r="2285" spans="1:30" x14ac:dyDescent="0.25">
      <c r="A2285" t="s">
        <v>1435</v>
      </c>
      <c r="B2285">
        <v>45292</v>
      </c>
      <c r="C2285">
        <v>45293</v>
      </c>
      <c r="D2285" t="s">
        <v>166</v>
      </c>
      <c r="E2285">
        <v>5735</v>
      </c>
      <c r="F2285">
        <v>168</v>
      </c>
      <c r="G2285">
        <v>11</v>
      </c>
      <c r="H2285">
        <v>98</v>
      </c>
      <c r="I2285">
        <v>21</v>
      </c>
      <c r="J2285">
        <v>77</v>
      </c>
      <c r="K2285">
        <v>0</v>
      </c>
      <c r="L2285">
        <v>3</v>
      </c>
      <c r="M2285">
        <v>4</v>
      </c>
      <c r="N2285">
        <v>35</v>
      </c>
      <c r="O2285">
        <v>20</v>
      </c>
      <c r="P2285">
        <v>105</v>
      </c>
      <c r="Q2285">
        <v>99</v>
      </c>
      <c r="R2285">
        <v>55</v>
      </c>
      <c r="S2285">
        <v>106</v>
      </c>
      <c r="T2285">
        <v>42</v>
      </c>
      <c r="U2285">
        <v>46</v>
      </c>
      <c r="V2285">
        <v>45</v>
      </c>
      <c r="W2285">
        <v>45</v>
      </c>
      <c r="X2285">
        <v>44</v>
      </c>
      <c r="Y2285">
        <v>106</v>
      </c>
      <c r="Z2285">
        <v>46</v>
      </c>
      <c r="AA2285" t="s">
        <v>167</v>
      </c>
      <c r="AB2285" t="s">
        <v>16</v>
      </c>
      <c r="AC2285" t="s">
        <v>168</v>
      </c>
      <c r="AD2285" t="s">
        <v>1473</v>
      </c>
    </row>
    <row r="2286" spans="1:30" x14ac:dyDescent="0.25">
      <c r="A2286" t="s">
        <v>1435</v>
      </c>
      <c r="B2286">
        <v>45323</v>
      </c>
      <c r="C2286">
        <v>45328</v>
      </c>
      <c r="D2286" t="s">
        <v>940</v>
      </c>
      <c r="E2286">
        <v>10244</v>
      </c>
      <c r="F2286">
        <v>496</v>
      </c>
      <c r="G2286">
        <v>133</v>
      </c>
      <c r="H2286">
        <v>350</v>
      </c>
      <c r="I2286">
        <v>5</v>
      </c>
      <c r="J2286">
        <v>87</v>
      </c>
      <c r="K2286">
        <v>16</v>
      </c>
      <c r="L2286">
        <v>1</v>
      </c>
      <c r="M2286">
        <v>1</v>
      </c>
      <c r="N2286">
        <v>40</v>
      </c>
      <c r="O2286">
        <v>207</v>
      </c>
      <c r="P2286">
        <v>374</v>
      </c>
      <c r="Q2286">
        <v>286</v>
      </c>
      <c r="R2286">
        <v>152</v>
      </c>
      <c r="S2286">
        <v>404</v>
      </c>
      <c r="T2286">
        <v>40</v>
      </c>
      <c r="U2286">
        <v>46</v>
      </c>
      <c r="V2286">
        <v>50</v>
      </c>
      <c r="W2286">
        <v>50</v>
      </c>
      <c r="X2286">
        <v>43</v>
      </c>
      <c r="Y2286">
        <v>417</v>
      </c>
      <c r="Z2286">
        <v>50</v>
      </c>
      <c r="AA2286" t="s">
        <v>941</v>
      </c>
      <c r="AB2286" t="s">
        <v>803</v>
      </c>
      <c r="AC2286" t="s">
        <v>942</v>
      </c>
      <c r="AD2286" t="s">
        <v>943</v>
      </c>
    </row>
    <row r="2287" spans="1:30" x14ac:dyDescent="0.25">
      <c r="A2287" t="s">
        <v>1435</v>
      </c>
      <c r="B2287">
        <v>45323</v>
      </c>
      <c r="C2287">
        <v>45328</v>
      </c>
      <c r="D2287" t="s">
        <v>930</v>
      </c>
      <c r="E2287">
        <v>11030</v>
      </c>
      <c r="F2287">
        <v>397</v>
      </c>
      <c r="G2287">
        <v>30</v>
      </c>
      <c r="H2287">
        <v>254</v>
      </c>
      <c r="I2287">
        <v>0</v>
      </c>
      <c r="J2287">
        <v>47</v>
      </c>
      <c r="K2287">
        <v>4</v>
      </c>
      <c r="L2287">
        <v>15</v>
      </c>
      <c r="M2287">
        <v>22</v>
      </c>
      <c r="N2287">
        <v>27</v>
      </c>
      <c r="O2287">
        <v>222</v>
      </c>
      <c r="P2287">
        <v>253</v>
      </c>
      <c r="Q2287">
        <v>182</v>
      </c>
      <c r="R2287">
        <v>109</v>
      </c>
      <c r="S2287">
        <v>255</v>
      </c>
      <c r="T2287">
        <v>29</v>
      </c>
      <c r="U2287">
        <v>25</v>
      </c>
      <c r="V2287">
        <v>29</v>
      </c>
      <c r="W2287">
        <v>29</v>
      </c>
      <c r="X2287">
        <v>26</v>
      </c>
      <c r="Y2287">
        <v>256</v>
      </c>
      <c r="Z2287">
        <v>30</v>
      </c>
      <c r="AA2287" t="s">
        <v>931</v>
      </c>
      <c r="AB2287" t="s">
        <v>803</v>
      </c>
      <c r="AC2287" t="s">
        <v>897</v>
      </c>
      <c r="AD2287" t="s">
        <v>898</v>
      </c>
    </row>
    <row r="2288" spans="1:30" x14ac:dyDescent="0.25">
      <c r="A2288" t="s">
        <v>1435</v>
      </c>
      <c r="B2288">
        <v>45323</v>
      </c>
      <c r="C2288">
        <v>45328</v>
      </c>
      <c r="D2288" t="s">
        <v>948</v>
      </c>
      <c r="E2288">
        <v>9231</v>
      </c>
      <c r="F2288">
        <v>438</v>
      </c>
      <c r="G2288">
        <v>56</v>
      </c>
      <c r="H2288">
        <v>260</v>
      </c>
      <c r="I2288">
        <v>1</v>
      </c>
      <c r="J2288">
        <v>100</v>
      </c>
      <c r="K2288">
        <v>3</v>
      </c>
      <c r="L2288">
        <v>2</v>
      </c>
      <c r="M2288">
        <v>1</v>
      </c>
      <c r="N2288">
        <v>32</v>
      </c>
      <c r="O2288">
        <v>119</v>
      </c>
      <c r="P2288">
        <v>261</v>
      </c>
      <c r="Q2288">
        <v>180</v>
      </c>
      <c r="R2288">
        <v>107</v>
      </c>
      <c r="S2288">
        <v>260</v>
      </c>
      <c r="T2288">
        <v>39</v>
      </c>
      <c r="U2288">
        <v>48</v>
      </c>
      <c r="V2288">
        <v>53</v>
      </c>
      <c r="W2288">
        <v>49</v>
      </c>
      <c r="X2288">
        <v>50</v>
      </c>
      <c r="Y2288">
        <v>264</v>
      </c>
      <c r="Z2288">
        <v>54</v>
      </c>
      <c r="AA2288" t="s">
        <v>949</v>
      </c>
      <c r="AB2288" t="s">
        <v>803</v>
      </c>
      <c r="AC2288" t="s">
        <v>942</v>
      </c>
      <c r="AD2288" t="s">
        <v>943</v>
      </c>
    </row>
    <row r="2289" spans="1:30" x14ac:dyDescent="0.25">
      <c r="A2289" t="s">
        <v>1435</v>
      </c>
      <c r="B2289">
        <v>45323</v>
      </c>
      <c r="C2289">
        <v>45328</v>
      </c>
      <c r="D2289" t="s">
        <v>991</v>
      </c>
      <c r="E2289">
        <v>9497</v>
      </c>
      <c r="F2289">
        <v>469</v>
      </c>
      <c r="G2289">
        <v>80</v>
      </c>
      <c r="H2289">
        <v>358</v>
      </c>
      <c r="I2289">
        <v>2</v>
      </c>
      <c r="J2289">
        <v>112</v>
      </c>
      <c r="K2289">
        <v>3</v>
      </c>
      <c r="L2289">
        <v>3</v>
      </c>
      <c r="M2289">
        <v>2</v>
      </c>
      <c r="N2289">
        <v>85</v>
      </c>
      <c r="O2289">
        <v>135</v>
      </c>
      <c r="P2289">
        <v>360</v>
      </c>
      <c r="Q2289">
        <v>253</v>
      </c>
      <c r="R2289">
        <v>184</v>
      </c>
      <c r="S2289">
        <v>357</v>
      </c>
      <c r="T2289">
        <v>89</v>
      </c>
      <c r="U2289">
        <v>81</v>
      </c>
      <c r="V2289">
        <v>89</v>
      </c>
      <c r="W2289">
        <v>90</v>
      </c>
      <c r="X2289">
        <v>88</v>
      </c>
      <c r="Y2289">
        <v>362</v>
      </c>
      <c r="Z2289">
        <v>91</v>
      </c>
      <c r="AA2289" t="s">
        <v>992</v>
      </c>
      <c r="AB2289" t="s">
        <v>803</v>
      </c>
      <c r="AC2289" t="s">
        <v>942</v>
      </c>
      <c r="AD2289" t="s">
        <v>943</v>
      </c>
    </row>
    <row r="2290" spans="1:30" x14ac:dyDescent="0.25">
      <c r="A2290" t="s">
        <v>1435</v>
      </c>
      <c r="B2290">
        <v>45323</v>
      </c>
      <c r="C2290">
        <v>45328</v>
      </c>
      <c r="D2290" t="s">
        <v>968</v>
      </c>
      <c r="E2290">
        <v>5909</v>
      </c>
      <c r="F2290">
        <v>316</v>
      </c>
      <c r="G2290">
        <v>44</v>
      </c>
      <c r="H2290">
        <v>278</v>
      </c>
      <c r="I2290">
        <v>2</v>
      </c>
      <c r="J2290">
        <v>47</v>
      </c>
      <c r="K2290">
        <v>3</v>
      </c>
      <c r="L2290">
        <v>18</v>
      </c>
      <c r="M2290">
        <v>11</v>
      </c>
      <c r="N2290">
        <v>29</v>
      </c>
      <c r="O2290">
        <v>204</v>
      </c>
      <c r="P2290">
        <v>278</v>
      </c>
      <c r="Q2290">
        <v>201</v>
      </c>
      <c r="R2290">
        <v>133</v>
      </c>
      <c r="S2290">
        <v>275</v>
      </c>
      <c r="T2290">
        <v>31</v>
      </c>
      <c r="U2290">
        <v>34</v>
      </c>
      <c r="V2290">
        <v>34</v>
      </c>
      <c r="W2290">
        <v>33</v>
      </c>
      <c r="X2290">
        <v>29</v>
      </c>
      <c r="Y2290">
        <v>279</v>
      </c>
      <c r="Z2290">
        <v>34</v>
      </c>
      <c r="AA2290" t="s">
        <v>969</v>
      </c>
      <c r="AB2290" t="s">
        <v>803</v>
      </c>
      <c r="AC2290" t="s">
        <v>942</v>
      </c>
      <c r="AD2290" t="s">
        <v>943</v>
      </c>
    </row>
    <row r="2291" spans="1:30" x14ac:dyDescent="0.25">
      <c r="A2291" t="s">
        <v>1435</v>
      </c>
      <c r="B2291">
        <v>45323</v>
      </c>
      <c r="C2291">
        <v>45328</v>
      </c>
      <c r="D2291" t="s">
        <v>996</v>
      </c>
      <c r="E2291">
        <v>14846</v>
      </c>
      <c r="F2291">
        <v>540</v>
      </c>
      <c r="G2291">
        <v>1</v>
      </c>
      <c r="H2291">
        <v>374</v>
      </c>
      <c r="I2291">
        <v>0</v>
      </c>
      <c r="J2291">
        <v>140</v>
      </c>
      <c r="K2291">
        <v>9</v>
      </c>
      <c r="L2291">
        <v>27</v>
      </c>
      <c r="M2291">
        <v>0</v>
      </c>
      <c r="N2291">
        <v>99</v>
      </c>
      <c r="O2291">
        <v>184</v>
      </c>
      <c r="P2291">
        <v>394</v>
      </c>
      <c r="Q2291">
        <v>236</v>
      </c>
      <c r="R2291">
        <v>170</v>
      </c>
      <c r="S2291">
        <v>396</v>
      </c>
      <c r="T2291">
        <v>106</v>
      </c>
      <c r="U2291">
        <v>102</v>
      </c>
      <c r="V2291">
        <v>117</v>
      </c>
      <c r="W2291">
        <v>106</v>
      </c>
      <c r="X2291">
        <v>111</v>
      </c>
      <c r="Y2291">
        <v>397</v>
      </c>
      <c r="Z2291">
        <v>117</v>
      </c>
      <c r="AA2291" t="s">
        <v>997</v>
      </c>
      <c r="AB2291" t="s">
        <v>803</v>
      </c>
      <c r="AC2291" t="s">
        <v>998</v>
      </c>
      <c r="AD2291" t="s">
        <v>999</v>
      </c>
    </row>
    <row r="2292" spans="1:30" x14ac:dyDescent="0.25">
      <c r="A2292" t="s">
        <v>1435</v>
      </c>
      <c r="B2292">
        <v>45323</v>
      </c>
      <c r="C2292">
        <v>45328</v>
      </c>
      <c r="D2292" t="s">
        <v>924</v>
      </c>
      <c r="E2292">
        <v>6915</v>
      </c>
      <c r="F2292">
        <v>253</v>
      </c>
      <c r="G2292">
        <v>14</v>
      </c>
      <c r="H2292">
        <v>157</v>
      </c>
      <c r="I2292">
        <v>1</v>
      </c>
      <c r="J2292">
        <v>47</v>
      </c>
      <c r="K2292">
        <v>10</v>
      </c>
      <c r="L2292">
        <v>5</v>
      </c>
      <c r="M2292">
        <v>0</v>
      </c>
      <c r="N2292">
        <v>29</v>
      </c>
      <c r="O2292">
        <v>81</v>
      </c>
      <c r="P2292">
        <v>158</v>
      </c>
      <c r="Q2292">
        <v>136</v>
      </c>
      <c r="R2292">
        <v>83</v>
      </c>
      <c r="S2292">
        <v>157</v>
      </c>
      <c r="T2292">
        <v>29</v>
      </c>
      <c r="U2292">
        <v>36</v>
      </c>
      <c r="V2292">
        <v>32</v>
      </c>
      <c r="W2292">
        <v>42</v>
      </c>
      <c r="X2292">
        <v>41</v>
      </c>
      <c r="Y2292">
        <v>158</v>
      </c>
      <c r="Z2292">
        <v>46</v>
      </c>
      <c r="AA2292" t="s">
        <v>925</v>
      </c>
      <c r="AB2292" t="s">
        <v>803</v>
      </c>
      <c r="AC2292" t="s">
        <v>897</v>
      </c>
      <c r="AD2292" t="s">
        <v>898</v>
      </c>
    </row>
    <row r="2293" spans="1:30" x14ac:dyDescent="0.25">
      <c r="A2293" t="s">
        <v>1435</v>
      </c>
      <c r="B2293">
        <v>45323</v>
      </c>
      <c r="C2293">
        <v>45328</v>
      </c>
      <c r="D2293" t="s">
        <v>903</v>
      </c>
      <c r="E2293">
        <v>16051</v>
      </c>
      <c r="F2293">
        <v>558</v>
      </c>
      <c r="G2293">
        <v>0</v>
      </c>
      <c r="H2293">
        <v>461</v>
      </c>
      <c r="I2293">
        <v>0</v>
      </c>
      <c r="J2293">
        <v>73</v>
      </c>
      <c r="K2293">
        <v>8</v>
      </c>
      <c r="L2293">
        <v>0</v>
      </c>
      <c r="M2293">
        <v>0</v>
      </c>
      <c r="N2293">
        <v>53</v>
      </c>
      <c r="O2293">
        <v>115</v>
      </c>
      <c r="P2293">
        <v>462</v>
      </c>
      <c r="Q2293">
        <v>307</v>
      </c>
      <c r="R2293">
        <v>248</v>
      </c>
      <c r="S2293">
        <v>467</v>
      </c>
      <c r="T2293">
        <v>53</v>
      </c>
      <c r="U2293">
        <v>45</v>
      </c>
      <c r="V2293">
        <v>54</v>
      </c>
      <c r="W2293">
        <v>50</v>
      </c>
      <c r="X2293">
        <v>53</v>
      </c>
      <c r="Y2293">
        <v>467</v>
      </c>
      <c r="Z2293">
        <v>54</v>
      </c>
      <c r="AA2293" t="s">
        <v>904</v>
      </c>
      <c r="AB2293" t="s">
        <v>803</v>
      </c>
      <c r="AC2293" t="s">
        <v>1451</v>
      </c>
      <c r="AD2293" t="s">
        <v>1452</v>
      </c>
    </row>
    <row r="2294" spans="1:30" x14ac:dyDescent="0.25">
      <c r="A2294" t="s">
        <v>1435</v>
      </c>
      <c r="B2294">
        <v>45323</v>
      </c>
      <c r="C2294">
        <v>45328</v>
      </c>
      <c r="D2294" t="s">
        <v>973</v>
      </c>
      <c r="E2294">
        <v>4782</v>
      </c>
      <c r="F2294">
        <v>233</v>
      </c>
      <c r="G2294">
        <v>24</v>
      </c>
      <c r="H2294">
        <v>190</v>
      </c>
      <c r="I2294">
        <v>4</v>
      </c>
      <c r="J2294">
        <v>43</v>
      </c>
      <c r="K2294">
        <v>9</v>
      </c>
      <c r="L2294">
        <v>8</v>
      </c>
      <c r="M2294">
        <v>15</v>
      </c>
      <c r="N2294">
        <v>36</v>
      </c>
      <c r="O2294">
        <v>80</v>
      </c>
      <c r="P2294">
        <v>193</v>
      </c>
      <c r="Q2294">
        <v>150</v>
      </c>
      <c r="R2294">
        <v>111</v>
      </c>
      <c r="S2294">
        <v>192</v>
      </c>
      <c r="T2294">
        <v>36</v>
      </c>
      <c r="U2294">
        <v>36</v>
      </c>
      <c r="V2294">
        <v>37</v>
      </c>
      <c r="W2294">
        <v>35</v>
      </c>
      <c r="X2294">
        <v>37</v>
      </c>
      <c r="Y2294">
        <v>193</v>
      </c>
      <c r="Z2294">
        <v>37</v>
      </c>
      <c r="AA2294" t="s">
        <v>974</v>
      </c>
      <c r="AB2294" t="s">
        <v>803</v>
      </c>
      <c r="AC2294" t="s">
        <v>942</v>
      </c>
      <c r="AD2294" t="s">
        <v>943</v>
      </c>
    </row>
    <row r="2295" spans="1:30" x14ac:dyDescent="0.25">
      <c r="A2295" t="s">
        <v>1435</v>
      </c>
      <c r="B2295">
        <v>45323</v>
      </c>
      <c r="C2295">
        <v>45328</v>
      </c>
      <c r="D2295" t="s">
        <v>959</v>
      </c>
      <c r="E2295">
        <v>7774</v>
      </c>
      <c r="F2295">
        <v>328</v>
      </c>
      <c r="G2295">
        <v>1</v>
      </c>
      <c r="H2295">
        <v>251</v>
      </c>
      <c r="I2295">
        <v>0</v>
      </c>
      <c r="J2295">
        <v>69</v>
      </c>
      <c r="K2295">
        <v>5</v>
      </c>
      <c r="L2295">
        <v>4</v>
      </c>
      <c r="M2295">
        <v>0</v>
      </c>
      <c r="N2295">
        <v>33</v>
      </c>
      <c r="O2295">
        <v>118</v>
      </c>
      <c r="P2295">
        <v>254</v>
      </c>
      <c r="Q2295">
        <v>180</v>
      </c>
      <c r="R2295">
        <v>112</v>
      </c>
      <c r="S2295">
        <v>256</v>
      </c>
      <c r="T2295">
        <v>37</v>
      </c>
      <c r="U2295">
        <v>37</v>
      </c>
      <c r="V2295">
        <v>38</v>
      </c>
      <c r="W2295">
        <v>37</v>
      </c>
      <c r="X2295">
        <v>37</v>
      </c>
      <c r="Y2295">
        <v>258</v>
      </c>
      <c r="Z2295">
        <v>40</v>
      </c>
      <c r="AA2295" t="s">
        <v>960</v>
      </c>
      <c r="AB2295" t="s">
        <v>803</v>
      </c>
      <c r="AC2295" t="s">
        <v>942</v>
      </c>
      <c r="AD2295" t="s">
        <v>943</v>
      </c>
    </row>
    <row r="2296" spans="1:30" x14ac:dyDescent="0.25">
      <c r="A2296" t="s">
        <v>1435</v>
      </c>
      <c r="B2296">
        <v>45323</v>
      </c>
      <c r="C2296">
        <v>45328</v>
      </c>
      <c r="D2296" t="s">
        <v>157</v>
      </c>
      <c r="E2296">
        <v>5856</v>
      </c>
      <c r="F2296">
        <v>154</v>
      </c>
      <c r="G2296">
        <v>1</v>
      </c>
      <c r="H2296">
        <v>114</v>
      </c>
      <c r="I2296">
        <v>0</v>
      </c>
      <c r="J2296">
        <v>59</v>
      </c>
      <c r="K2296">
        <v>5</v>
      </c>
      <c r="L2296">
        <v>0</v>
      </c>
      <c r="M2296">
        <v>1</v>
      </c>
      <c r="N2296">
        <v>53</v>
      </c>
      <c r="O2296">
        <v>13</v>
      </c>
      <c r="P2296">
        <v>114</v>
      </c>
      <c r="Q2296">
        <v>106</v>
      </c>
      <c r="R2296">
        <v>48</v>
      </c>
      <c r="S2296">
        <v>113</v>
      </c>
      <c r="T2296">
        <v>53</v>
      </c>
      <c r="U2296">
        <v>51</v>
      </c>
      <c r="V2296">
        <v>54</v>
      </c>
      <c r="W2296">
        <v>49</v>
      </c>
      <c r="X2296">
        <v>52</v>
      </c>
      <c r="Y2296">
        <v>114</v>
      </c>
      <c r="Z2296">
        <v>54</v>
      </c>
      <c r="AA2296" t="s">
        <v>158</v>
      </c>
      <c r="AB2296" t="s">
        <v>16</v>
      </c>
      <c r="AC2296" t="s">
        <v>127</v>
      </c>
      <c r="AD2296" t="s">
        <v>128</v>
      </c>
    </row>
    <row r="2297" spans="1:30" x14ac:dyDescent="0.25">
      <c r="A2297" t="s">
        <v>1435</v>
      </c>
      <c r="B2297">
        <v>45323</v>
      </c>
      <c r="C2297">
        <v>45328</v>
      </c>
      <c r="D2297" t="s">
        <v>826</v>
      </c>
      <c r="E2297">
        <v>6161</v>
      </c>
      <c r="F2297">
        <v>214</v>
      </c>
      <c r="G2297">
        <v>165</v>
      </c>
      <c r="H2297">
        <v>208</v>
      </c>
      <c r="I2297">
        <v>0</v>
      </c>
      <c r="J2297">
        <v>17</v>
      </c>
      <c r="K2297">
        <v>0</v>
      </c>
      <c r="L2297">
        <v>0</v>
      </c>
      <c r="M2297">
        <v>9</v>
      </c>
      <c r="N2297">
        <v>17</v>
      </c>
      <c r="O2297">
        <v>163</v>
      </c>
      <c r="P2297">
        <v>207</v>
      </c>
      <c r="Q2297">
        <v>200</v>
      </c>
      <c r="R2297">
        <v>117</v>
      </c>
      <c r="S2297">
        <v>209</v>
      </c>
      <c r="T2297">
        <v>17</v>
      </c>
      <c r="U2297">
        <v>17</v>
      </c>
      <c r="V2297">
        <v>17</v>
      </c>
      <c r="W2297">
        <v>17</v>
      </c>
      <c r="X2297">
        <v>17</v>
      </c>
      <c r="Y2297">
        <v>209</v>
      </c>
      <c r="Z2297">
        <v>17</v>
      </c>
      <c r="AA2297" t="s">
        <v>827</v>
      </c>
      <c r="AB2297" t="s">
        <v>803</v>
      </c>
      <c r="AC2297" t="s">
        <v>805</v>
      </c>
      <c r="AD2297" t="s">
        <v>806</v>
      </c>
    </row>
    <row r="2298" spans="1:30" x14ac:dyDescent="0.25">
      <c r="A2298" t="s">
        <v>1435</v>
      </c>
      <c r="B2298">
        <v>45323</v>
      </c>
      <c r="C2298">
        <v>45328</v>
      </c>
      <c r="D2298" t="s">
        <v>887</v>
      </c>
      <c r="E2298">
        <v>6895</v>
      </c>
      <c r="F2298">
        <v>298</v>
      </c>
      <c r="G2298">
        <v>71</v>
      </c>
      <c r="H2298">
        <v>206</v>
      </c>
      <c r="I2298">
        <v>30</v>
      </c>
      <c r="J2298">
        <v>83</v>
      </c>
      <c r="K2298">
        <v>29</v>
      </c>
      <c r="L2298">
        <v>16</v>
      </c>
      <c r="M2298">
        <v>35</v>
      </c>
      <c r="N2298">
        <v>67</v>
      </c>
      <c r="O2298">
        <v>137</v>
      </c>
      <c r="P2298">
        <v>250</v>
      </c>
      <c r="Q2298">
        <v>182</v>
      </c>
      <c r="R2298">
        <v>98</v>
      </c>
      <c r="S2298">
        <v>253</v>
      </c>
      <c r="T2298">
        <v>72</v>
      </c>
      <c r="U2298">
        <v>69</v>
      </c>
      <c r="V2298">
        <v>74</v>
      </c>
      <c r="W2298">
        <v>62</v>
      </c>
      <c r="X2298">
        <v>71</v>
      </c>
      <c r="Y2298">
        <v>253</v>
      </c>
      <c r="Z2298">
        <v>74</v>
      </c>
      <c r="AA2298" t="s">
        <v>888</v>
      </c>
      <c r="AB2298" t="s">
        <v>803</v>
      </c>
      <c r="AC2298" t="s">
        <v>849</v>
      </c>
      <c r="AD2298" t="s">
        <v>850</v>
      </c>
    </row>
    <row r="2299" spans="1:30" x14ac:dyDescent="0.25">
      <c r="A2299" t="s">
        <v>1435</v>
      </c>
      <c r="B2299">
        <v>45323</v>
      </c>
      <c r="C2299">
        <v>45328</v>
      </c>
      <c r="D2299" t="s">
        <v>876</v>
      </c>
      <c r="E2299">
        <v>16532</v>
      </c>
      <c r="F2299">
        <v>579</v>
      </c>
      <c r="G2299">
        <v>9</v>
      </c>
      <c r="H2299">
        <v>341</v>
      </c>
      <c r="I2299">
        <v>1</v>
      </c>
      <c r="J2299">
        <v>118</v>
      </c>
      <c r="K2299">
        <v>4</v>
      </c>
      <c r="L2299">
        <v>0</v>
      </c>
      <c r="M2299">
        <v>2</v>
      </c>
      <c r="N2299">
        <v>71</v>
      </c>
      <c r="O2299">
        <v>105</v>
      </c>
      <c r="P2299">
        <v>341</v>
      </c>
      <c r="Q2299">
        <v>224</v>
      </c>
      <c r="R2299">
        <v>147</v>
      </c>
      <c r="S2299">
        <v>342</v>
      </c>
      <c r="T2299">
        <v>67</v>
      </c>
      <c r="U2299">
        <v>63</v>
      </c>
      <c r="V2299">
        <v>68</v>
      </c>
      <c r="W2299">
        <v>63</v>
      </c>
      <c r="X2299">
        <v>69</v>
      </c>
      <c r="Y2299">
        <v>342</v>
      </c>
      <c r="Z2299">
        <v>71</v>
      </c>
      <c r="AA2299" t="s">
        <v>877</v>
      </c>
      <c r="AB2299" t="s">
        <v>803</v>
      </c>
      <c r="AC2299" t="s">
        <v>1451</v>
      </c>
      <c r="AD2299" t="s">
        <v>1452</v>
      </c>
    </row>
    <row r="2300" spans="1:30" x14ac:dyDescent="0.25">
      <c r="A2300" t="s">
        <v>1435</v>
      </c>
      <c r="B2300">
        <v>45323</v>
      </c>
      <c r="C2300">
        <v>45328</v>
      </c>
      <c r="D2300" t="s">
        <v>462</v>
      </c>
      <c r="E2300">
        <v>3377</v>
      </c>
      <c r="F2300">
        <v>103</v>
      </c>
      <c r="G2300">
        <v>2</v>
      </c>
      <c r="H2300">
        <v>75</v>
      </c>
      <c r="I2300">
        <v>2</v>
      </c>
      <c r="J2300">
        <v>76</v>
      </c>
      <c r="K2300">
        <v>7</v>
      </c>
      <c r="L2300">
        <v>4</v>
      </c>
      <c r="M2300">
        <v>8</v>
      </c>
      <c r="N2300">
        <v>58</v>
      </c>
      <c r="O2300">
        <v>14</v>
      </c>
      <c r="P2300">
        <v>81</v>
      </c>
      <c r="Q2300">
        <v>68</v>
      </c>
      <c r="R2300">
        <v>32</v>
      </c>
      <c r="S2300">
        <v>82</v>
      </c>
      <c r="T2300">
        <v>58</v>
      </c>
      <c r="U2300">
        <v>50</v>
      </c>
      <c r="V2300">
        <v>57</v>
      </c>
      <c r="W2300">
        <v>55</v>
      </c>
      <c r="X2300">
        <v>56</v>
      </c>
      <c r="Y2300">
        <v>82</v>
      </c>
      <c r="Z2300">
        <v>58</v>
      </c>
      <c r="AA2300" t="s">
        <v>463</v>
      </c>
      <c r="AB2300" t="s">
        <v>387</v>
      </c>
      <c r="AC2300" t="s">
        <v>448</v>
      </c>
      <c r="AD2300" t="s">
        <v>449</v>
      </c>
    </row>
    <row r="2301" spans="1:30" x14ac:dyDescent="0.25">
      <c r="A2301" t="s">
        <v>1435</v>
      </c>
      <c r="B2301">
        <v>45323</v>
      </c>
      <c r="C2301">
        <v>45328</v>
      </c>
      <c r="D2301" t="s">
        <v>560</v>
      </c>
      <c r="E2301">
        <v>5571</v>
      </c>
      <c r="F2301">
        <v>247</v>
      </c>
      <c r="G2301">
        <v>67</v>
      </c>
      <c r="H2301">
        <v>217</v>
      </c>
      <c r="I2301">
        <v>0</v>
      </c>
      <c r="J2301">
        <v>80</v>
      </c>
      <c r="K2301">
        <v>35</v>
      </c>
      <c r="L2301">
        <v>21</v>
      </c>
      <c r="M2301">
        <v>34</v>
      </c>
      <c r="N2301">
        <v>66</v>
      </c>
      <c r="O2301">
        <v>38</v>
      </c>
      <c r="P2301">
        <v>218</v>
      </c>
      <c r="Q2301">
        <v>179</v>
      </c>
      <c r="R2301">
        <v>96</v>
      </c>
      <c r="S2301">
        <v>220</v>
      </c>
      <c r="T2301">
        <v>67</v>
      </c>
      <c r="U2301">
        <v>68</v>
      </c>
      <c r="V2301">
        <v>69</v>
      </c>
      <c r="W2301">
        <v>68</v>
      </c>
      <c r="X2301">
        <v>65</v>
      </c>
      <c r="Y2301">
        <v>220</v>
      </c>
      <c r="Z2301">
        <v>69</v>
      </c>
      <c r="AA2301" t="s">
        <v>561</v>
      </c>
      <c r="AB2301" t="s">
        <v>387</v>
      </c>
      <c r="AC2301" t="s">
        <v>508</v>
      </c>
      <c r="AD2301" t="s">
        <v>509</v>
      </c>
    </row>
    <row r="2302" spans="1:30" x14ac:dyDescent="0.25">
      <c r="A2302" t="s">
        <v>1435</v>
      </c>
      <c r="B2302">
        <v>45323</v>
      </c>
      <c r="C2302">
        <v>45328</v>
      </c>
      <c r="D2302" t="s">
        <v>425</v>
      </c>
      <c r="E2302">
        <v>3606</v>
      </c>
      <c r="F2302">
        <v>151</v>
      </c>
      <c r="G2302">
        <v>48</v>
      </c>
      <c r="H2302">
        <v>115</v>
      </c>
      <c r="I2302">
        <v>19</v>
      </c>
      <c r="J2302">
        <v>52</v>
      </c>
      <c r="K2302">
        <v>2</v>
      </c>
      <c r="L2302">
        <v>7</v>
      </c>
      <c r="M2302">
        <v>5</v>
      </c>
      <c r="N2302">
        <v>17</v>
      </c>
      <c r="O2302">
        <v>74</v>
      </c>
      <c r="P2302">
        <v>116</v>
      </c>
      <c r="Q2302">
        <v>86</v>
      </c>
      <c r="R2302">
        <v>59</v>
      </c>
      <c r="S2302">
        <v>116</v>
      </c>
      <c r="T2302">
        <v>23</v>
      </c>
      <c r="U2302">
        <v>29</v>
      </c>
      <c r="V2302">
        <v>33</v>
      </c>
      <c r="W2302">
        <v>32</v>
      </c>
      <c r="X2302">
        <v>33</v>
      </c>
      <c r="Y2302">
        <v>116</v>
      </c>
      <c r="Z2302">
        <v>33</v>
      </c>
      <c r="AA2302" t="s">
        <v>426</v>
      </c>
      <c r="AB2302" t="s">
        <v>387</v>
      </c>
      <c r="AC2302" t="s">
        <v>508</v>
      </c>
      <c r="AD2302" t="s">
        <v>509</v>
      </c>
    </row>
    <row r="2303" spans="1:30" x14ac:dyDescent="0.25">
      <c r="A2303" t="s">
        <v>1435</v>
      </c>
      <c r="B2303">
        <v>45323</v>
      </c>
      <c r="C2303">
        <v>45328</v>
      </c>
      <c r="D2303" t="s">
        <v>152</v>
      </c>
      <c r="E2303">
        <v>4188</v>
      </c>
      <c r="F2303">
        <v>105</v>
      </c>
      <c r="G2303">
        <v>0</v>
      </c>
      <c r="H2303">
        <v>94</v>
      </c>
      <c r="I2303">
        <v>0</v>
      </c>
      <c r="J2303">
        <v>30</v>
      </c>
      <c r="K2303">
        <v>3</v>
      </c>
      <c r="L2303">
        <v>5</v>
      </c>
      <c r="M2303">
        <v>0</v>
      </c>
      <c r="N2303">
        <v>26</v>
      </c>
      <c r="O2303">
        <v>25</v>
      </c>
      <c r="P2303">
        <v>94</v>
      </c>
      <c r="Q2303">
        <v>84</v>
      </c>
      <c r="R2303">
        <v>47</v>
      </c>
      <c r="S2303">
        <v>94</v>
      </c>
      <c r="T2303">
        <v>26</v>
      </c>
      <c r="U2303">
        <v>24</v>
      </c>
      <c r="V2303">
        <v>26</v>
      </c>
      <c r="W2303">
        <v>22</v>
      </c>
      <c r="X2303">
        <v>26</v>
      </c>
      <c r="Y2303">
        <v>94</v>
      </c>
      <c r="Z2303">
        <v>26</v>
      </c>
      <c r="AA2303" t="s">
        <v>153</v>
      </c>
      <c r="AB2303" t="s">
        <v>16</v>
      </c>
      <c r="AC2303" t="s">
        <v>127</v>
      </c>
      <c r="AD2303" t="s">
        <v>128</v>
      </c>
    </row>
    <row r="2304" spans="1:30" x14ac:dyDescent="0.25">
      <c r="A2304" t="s">
        <v>1435</v>
      </c>
      <c r="B2304">
        <v>45323</v>
      </c>
      <c r="C2304">
        <v>45328</v>
      </c>
      <c r="D2304" t="s">
        <v>395</v>
      </c>
      <c r="E2304">
        <v>4145</v>
      </c>
      <c r="F2304">
        <v>111</v>
      </c>
      <c r="G2304">
        <v>38</v>
      </c>
      <c r="H2304">
        <v>49</v>
      </c>
      <c r="I2304">
        <v>1</v>
      </c>
      <c r="J2304">
        <v>50</v>
      </c>
      <c r="K2304">
        <v>4</v>
      </c>
      <c r="L2304">
        <v>11</v>
      </c>
      <c r="M2304">
        <v>13</v>
      </c>
      <c r="N2304">
        <v>17</v>
      </c>
      <c r="O2304">
        <v>45</v>
      </c>
      <c r="P2304">
        <v>49</v>
      </c>
      <c r="Q2304">
        <v>30</v>
      </c>
      <c r="R2304">
        <v>19</v>
      </c>
      <c r="S2304">
        <v>49</v>
      </c>
      <c r="T2304">
        <v>26</v>
      </c>
      <c r="U2304">
        <v>18</v>
      </c>
      <c r="V2304">
        <v>26</v>
      </c>
      <c r="W2304">
        <v>18</v>
      </c>
      <c r="X2304">
        <v>24</v>
      </c>
      <c r="Y2304">
        <v>49</v>
      </c>
      <c r="Z2304">
        <v>26</v>
      </c>
      <c r="AA2304" t="s">
        <v>396</v>
      </c>
      <c r="AB2304" t="s">
        <v>387</v>
      </c>
      <c r="AC2304" t="s">
        <v>389</v>
      </c>
      <c r="AD2304" t="s">
        <v>390</v>
      </c>
    </row>
    <row r="2305" spans="1:30" x14ac:dyDescent="0.25">
      <c r="A2305" t="s">
        <v>1435</v>
      </c>
      <c r="B2305">
        <v>45323</v>
      </c>
      <c r="C2305">
        <v>45328</v>
      </c>
      <c r="D2305" t="s">
        <v>465</v>
      </c>
      <c r="E2305">
        <v>4155</v>
      </c>
      <c r="F2305">
        <v>195</v>
      </c>
      <c r="G2305">
        <v>128</v>
      </c>
      <c r="H2305">
        <v>132</v>
      </c>
      <c r="I2305">
        <v>1</v>
      </c>
      <c r="J2305">
        <v>56</v>
      </c>
      <c r="K2305">
        <v>0</v>
      </c>
      <c r="L2305">
        <v>1</v>
      </c>
      <c r="M2305">
        <v>42</v>
      </c>
      <c r="N2305">
        <v>53</v>
      </c>
      <c r="O2305">
        <v>124</v>
      </c>
      <c r="P2305">
        <v>132</v>
      </c>
      <c r="Q2305">
        <v>120</v>
      </c>
      <c r="R2305">
        <v>65</v>
      </c>
      <c r="S2305">
        <v>132</v>
      </c>
      <c r="T2305">
        <v>53</v>
      </c>
      <c r="U2305">
        <v>50</v>
      </c>
      <c r="V2305">
        <v>53</v>
      </c>
      <c r="W2305">
        <v>53</v>
      </c>
      <c r="X2305">
        <v>53</v>
      </c>
      <c r="Y2305">
        <v>132</v>
      </c>
      <c r="Z2305">
        <v>53</v>
      </c>
      <c r="AA2305" t="s">
        <v>1474</v>
      </c>
      <c r="AB2305" t="s">
        <v>387</v>
      </c>
      <c r="AC2305" t="s">
        <v>448</v>
      </c>
      <c r="AD2305" t="s">
        <v>449</v>
      </c>
    </row>
    <row r="2306" spans="1:30" x14ac:dyDescent="0.25">
      <c r="A2306" t="s">
        <v>1435</v>
      </c>
      <c r="B2306">
        <v>45323</v>
      </c>
      <c r="C2306">
        <v>45328</v>
      </c>
      <c r="D2306" t="s">
        <v>178</v>
      </c>
      <c r="E2306">
        <v>7587</v>
      </c>
      <c r="F2306">
        <v>328</v>
      </c>
      <c r="G2306">
        <v>26</v>
      </c>
      <c r="H2306">
        <v>224</v>
      </c>
      <c r="I2306">
        <v>2</v>
      </c>
      <c r="J2306">
        <v>111</v>
      </c>
      <c r="K2306">
        <v>4</v>
      </c>
      <c r="L2306">
        <v>0</v>
      </c>
      <c r="M2306">
        <v>5</v>
      </c>
      <c r="N2306">
        <v>33</v>
      </c>
      <c r="O2306">
        <v>97</v>
      </c>
      <c r="P2306">
        <v>244</v>
      </c>
      <c r="Q2306">
        <v>163</v>
      </c>
      <c r="R2306">
        <v>203</v>
      </c>
      <c r="S2306">
        <v>250</v>
      </c>
      <c r="T2306">
        <v>89</v>
      </c>
      <c r="U2306">
        <v>80</v>
      </c>
      <c r="V2306">
        <v>89</v>
      </c>
      <c r="W2306">
        <v>84</v>
      </c>
      <c r="X2306">
        <v>89</v>
      </c>
      <c r="Y2306">
        <v>251</v>
      </c>
      <c r="Z2306">
        <v>91</v>
      </c>
      <c r="AA2306" t="s">
        <v>179</v>
      </c>
      <c r="AB2306" t="s">
        <v>16</v>
      </c>
      <c r="AC2306" t="s">
        <v>168</v>
      </c>
      <c r="AD2306" t="s">
        <v>1473</v>
      </c>
    </row>
    <row r="2307" spans="1:30" x14ac:dyDescent="0.25">
      <c r="A2307" t="s">
        <v>1435</v>
      </c>
      <c r="B2307">
        <v>45323</v>
      </c>
      <c r="C2307">
        <v>45328</v>
      </c>
      <c r="D2307" t="s">
        <v>893</v>
      </c>
      <c r="E2307">
        <v>13899</v>
      </c>
      <c r="F2307">
        <v>630</v>
      </c>
      <c r="G2307">
        <v>10</v>
      </c>
      <c r="H2307">
        <v>397</v>
      </c>
      <c r="I2307">
        <v>4</v>
      </c>
      <c r="J2307">
        <v>138</v>
      </c>
      <c r="K2307">
        <v>4</v>
      </c>
      <c r="L2307">
        <v>0</v>
      </c>
      <c r="M2307">
        <v>3</v>
      </c>
      <c r="N2307">
        <v>82</v>
      </c>
      <c r="O2307">
        <v>340</v>
      </c>
      <c r="P2307">
        <v>452</v>
      </c>
      <c r="Q2307">
        <v>293</v>
      </c>
      <c r="R2307">
        <v>247</v>
      </c>
      <c r="S2307">
        <v>452</v>
      </c>
      <c r="T2307">
        <v>75</v>
      </c>
      <c r="U2307">
        <v>74</v>
      </c>
      <c r="V2307">
        <v>89</v>
      </c>
      <c r="W2307">
        <v>85</v>
      </c>
      <c r="X2307">
        <v>86</v>
      </c>
      <c r="Y2307">
        <v>453</v>
      </c>
      <c r="Z2307">
        <v>89</v>
      </c>
      <c r="AA2307" t="s">
        <v>894</v>
      </c>
      <c r="AB2307" t="s">
        <v>803</v>
      </c>
      <c r="AC2307" t="s">
        <v>849</v>
      </c>
      <c r="AD2307" t="s">
        <v>850</v>
      </c>
    </row>
    <row r="2308" spans="1:30" x14ac:dyDescent="0.25">
      <c r="A2308" t="s">
        <v>1435</v>
      </c>
      <c r="B2308">
        <v>45323</v>
      </c>
      <c r="C2308">
        <v>45328</v>
      </c>
      <c r="D2308" t="s">
        <v>836</v>
      </c>
      <c r="E2308">
        <v>12054</v>
      </c>
      <c r="F2308">
        <v>377</v>
      </c>
      <c r="G2308">
        <v>1</v>
      </c>
      <c r="H2308">
        <v>248</v>
      </c>
      <c r="I2308">
        <v>0</v>
      </c>
      <c r="J2308">
        <v>40</v>
      </c>
      <c r="K2308">
        <v>5</v>
      </c>
      <c r="L2308">
        <v>2</v>
      </c>
      <c r="M2308">
        <v>1</v>
      </c>
      <c r="N2308">
        <v>26</v>
      </c>
      <c r="O2308">
        <v>201</v>
      </c>
      <c r="P2308">
        <v>247</v>
      </c>
      <c r="Q2308">
        <v>174</v>
      </c>
      <c r="R2308">
        <v>113</v>
      </c>
      <c r="S2308">
        <v>248</v>
      </c>
      <c r="T2308">
        <v>26</v>
      </c>
      <c r="U2308">
        <v>25</v>
      </c>
      <c r="V2308">
        <v>26</v>
      </c>
      <c r="W2308">
        <v>25</v>
      </c>
      <c r="X2308">
        <v>25</v>
      </c>
      <c r="Y2308">
        <v>248</v>
      </c>
      <c r="Z2308">
        <v>26</v>
      </c>
      <c r="AA2308" t="s">
        <v>837</v>
      </c>
      <c r="AB2308" t="s">
        <v>803</v>
      </c>
      <c r="AC2308" t="s">
        <v>805</v>
      </c>
      <c r="AD2308" t="s">
        <v>806</v>
      </c>
    </row>
    <row r="2309" spans="1:30" x14ac:dyDescent="0.25">
      <c r="A2309" t="s">
        <v>1435</v>
      </c>
      <c r="B2309">
        <v>45323</v>
      </c>
      <c r="C2309">
        <v>45328</v>
      </c>
      <c r="D2309" t="s">
        <v>895</v>
      </c>
      <c r="E2309">
        <v>7560</v>
      </c>
      <c r="F2309">
        <v>329</v>
      </c>
      <c r="G2309">
        <v>0</v>
      </c>
      <c r="H2309">
        <v>144</v>
      </c>
      <c r="I2309">
        <v>0</v>
      </c>
      <c r="J2309">
        <v>42</v>
      </c>
      <c r="K2309">
        <v>0</v>
      </c>
      <c r="L2309">
        <v>0</v>
      </c>
      <c r="M2309">
        <v>0</v>
      </c>
      <c r="N2309">
        <v>1</v>
      </c>
      <c r="O2309">
        <v>113</v>
      </c>
      <c r="P2309">
        <v>194</v>
      </c>
      <c r="Q2309">
        <v>159</v>
      </c>
      <c r="R2309">
        <v>154</v>
      </c>
      <c r="S2309">
        <v>265</v>
      </c>
      <c r="T2309">
        <v>22</v>
      </c>
      <c r="U2309">
        <v>18</v>
      </c>
      <c r="V2309">
        <v>22</v>
      </c>
      <c r="W2309">
        <v>18</v>
      </c>
      <c r="X2309">
        <v>23</v>
      </c>
      <c r="Y2309">
        <v>273</v>
      </c>
      <c r="Z2309">
        <v>23</v>
      </c>
      <c r="AA2309" t="s">
        <v>896</v>
      </c>
      <c r="AB2309" t="s">
        <v>803</v>
      </c>
      <c r="AC2309" t="s">
        <v>897</v>
      </c>
      <c r="AD2309" t="s">
        <v>898</v>
      </c>
    </row>
    <row r="2310" spans="1:30" x14ac:dyDescent="0.25">
      <c r="A2310" t="s">
        <v>1435</v>
      </c>
      <c r="B2310">
        <v>45323</v>
      </c>
      <c r="C2310">
        <v>45328</v>
      </c>
      <c r="D2310" t="s">
        <v>60</v>
      </c>
      <c r="E2310">
        <v>5061</v>
      </c>
      <c r="F2310">
        <v>208</v>
      </c>
      <c r="G2310">
        <v>4</v>
      </c>
      <c r="H2310">
        <v>102</v>
      </c>
      <c r="I2310">
        <v>0</v>
      </c>
      <c r="J2310">
        <v>119</v>
      </c>
      <c r="K2310">
        <v>2</v>
      </c>
      <c r="L2310">
        <v>24</v>
      </c>
      <c r="M2310">
        <v>9</v>
      </c>
      <c r="N2310">
        <v>42</v>
      </c>
      <c r="O2310">
        <v>69</v>
      </c>
      <c r="P2310">
        <v>102</v>
      </c>
      <c r="Q2310">
        <v>85</v>
      </c>
      <c r="R2310">
        <v>81</v>
      </c>
      <c r="S2310">
        <v>104</v>
      </c>
      <c r="T2310">
        <v>76</v>
      </c>
      <c r="U2310">
        <v>68</v>
      </c>
      <c r="V2310">
        <v>80</v>
      </c>
      <c r="W2310">
        <v>78</v>
      </c>
      <c r="X2310">
        <v>71</v>
      </c>
      <c r="Y2310">
        <v>104</v>
      </c>
      <c r="Z2310">
        <v>81</v>
      </c>
      <c r="AA2310" t="s">
        <v>61</v>
      </c>
      <c r="AB2310" t="s">
        <v>16</v>
      </c>
      <c r="AC2310" t="s">
        <v>41</v>
      </c>
      <c r="AD2310" t="s">
        <v>42</v>
      </c>
    </row>
    <row r="2311" spans="1:30" x14ac:dyDescent="0.25">
      <c r="A2311" t="s">
        <v>1435</v>
      </c>
      <c r="B2311">
        <v>45323</v>
      </c>
      <c r="C2311">
        <v>45328</v>
      </c>
      <c r="D2311" t="s">
        <v>62</v>
      </c>
      <c r="E2311">
        <v>5788</v>
      </c>
      <c r="F2311">
        <v>164</v>
      </c>
      <c r="G2311">
        <v>1</v>
      </c>
      <c r="H2311">
        <v>73</v>
      </c>
      <c r="I2311">
        <v>3</v>
      </c>
      <c r="J2311">
        <v>69</v>
      </c>
      <c r="K2311">
        <v>3</v>
      </c>
      <c r="L2311">
        <v>0</v>
      </c>
      <c r="M2311">
        <v>0</v>
      </c>
      <c r="N2311">
        <v>30</v>
      </c>
      <c r="O2311">
        <v>28</v>
      </c>
      <c r="P2311">
        <v>75</v>
      </c>
      <c r="Q2311">
        <v>48</v>
      </c>
      <c r="R2311">
        <v>33</v>
      </c>
      <c r="S2311">
        <v>75</v>
      </c>
      <c r="T2311">
        <v>33</v>
      </c>
      <c r="U2311">
        <v>28</v>
      </c>
      <c r="V2311">
        <v>34</v>
      </c>
      <c r="W2311">
        <v>32</v>
      </c>
      <c r="X2311">
        <v>30</v>
      </c>
      <c r="Y2311">
        <v>76</v>
      </c>
      <c r="Z2311">
        <v>34</v>
      </c>
      <c r="AA2311" t="s">
        <v>63</v>
      </c>
      <c r="AB2311" t="s">
        <v>16</v>
      </c>
      <c r="AC2311" t="s">
        <v>41</v>
      </c>
      <c r="AD2311" t="s">
        <v>42</v>
      </c>
    </row>
    <row r="2312" spans="1:30" x14ac:dyDescent="0.25">
      <c r="A2312" t="s">
        <v>1435</v>
      </c>
      <c r="B2312">
        <v>45323</v>
      </c>
      <c r="C2312">
        <v>45328</v>
      </c>
      <c r="D2312" t="s">
        <v>447</v>
      </c>
      <c r="E2312">
        <v>4487</v>
      </c>
      <c r="F2312">
        <v>125</v>
      </c>
      <c r="G2312">
        <v>35</v>
      </c>
      <c r="H2312">
        <v>69</v>
      </c>
      <c r="I2312">
        <v>0</v>
      </c>
      <c r="J2312">
        <v>15</v>
      </c>
      <c r="K2312">
        <v>2</v>
      </c>
      <c r="L2312">
        <v>0</v>
      </c>
      <c r="M2312">
        <v>5</v>
      </c>
      <c r="N2312">
        <v>4</v>
      </c>
      <c r="O2312">
        <v>62</v>
      </c>
      <c r="P2312">
        <v>70</v>
      </c>
      <c r="Q2312">
        <v>40</v>
      </c>
      <c r="R2312">
        <v>34</v>
      </c>
      <c r="S2312">
        <v>71</v>
      </c>
      <c r="T2312">
        <v>6</v>
      </c>
      <c r="U2312">
        <v>7</v>
      </c>
      <c r="V2312">
        <v>7</v>
      </c>
      <c r="W2312">
        <v>7</v>
      </c>
      <c r="X2312">
        <v>7</v>
      </c>
      <c r="Y2312">
        <v>71</v>
      </c>
      <c r="Z2312">
        <v>7</v>
      </c>
      <c r="AA2312" t="s">
        <v>1529</v>
      </c>
      <c r="AB2312" t="s">
        <v>387</v>
      </c>
      <c r="AC2312" t="s">
        <v>448</v>
      </c>
      <c r="AD2312" t="s">
        <v>449</v>
      </c>
    </row>
    <row r="2313" spans="1:30" x14ac:dyDescent="0.25">
      <c r="A2313" t="s">
        <v>1435</v>
      </c>
      <c r="B2313">
        <v>45323</v>
      </c>
      <c r="C2313">
        <v>45328</v>
      </c>
      <c r="D2313" t="s">
        <v>953</v>
      </c>
      <c r="E2313">
        <v>4710</v>
      </c>
      <c r="F2313">
        <v>231</v>
      </c>
      <c r="G2313">
        <v>1</v>
      </c>
      <c r="H2313">
        <v>174</v>
      </c>
      <c r="I2313">
        <v>0</v>
      </c>
      <c r="J2313">
        <v>50</v>
      </c>
      <c r="K2313">
        <v>1</v>
      </c>
      <c r="L2313">
        <v>1</v>
      </c>
      <c r="M2313">
        <v>2</v>
      </c>
      <c r="N2313">
        <v>27</v>
      </c>
      <c r="O2313">
        <v>34</v>
      </c>
      <c r="P2313">
        <v>174</v>
      </c>
      <c r="Q2313">
        <v>141</v>
      </c>
      <c r="R2313">
        <v>84</v>
      </c>
      <c r="S2313">
        <v>174</v>
      </c>
      <c r="T2313">
        <v>43</v>
      </c>
      <c r="U2313">
        <v>43</v>
      </c>
      <c r="V2313">
        <v>45</v>
      </c>
      <c r="W2313">
        <v>43</v>
      </c>
      <c r="X2313">
        <v>44</v>
      </c>
      <c r="Y2313">
        <v>174</v>
      </c>
      <c r="Z2313">
        <v>45</v>
      </c>
      <c r="AA2313" t="s">
        <v>954</v>
      </c>
      <c r="AB2313" t="s">
        <v>803</v>
      </c>
      <c r="AC2313" t="s">
        <v>942</v>
      </c>
      <c r="AD2313" t="s">
        <v>943</v>
      </c>
    </row>
    <row r="2314" spans="1:30" x14ac:dyDescent="0.25">
      <c r="A2314" t="s">
        <v>1435</v>
      </c>
      <c r="B2314">
        <v>45323</v>
      </c>
      <c r="C2314">
        <v>45328</v>
      </c>
      <c r="D2314" t="s">
        <v>919</v>
      </c>
      <c r="E2314">
        <v>8380</v>
      </c>
      <c r="F2314">
        <v>390</v>
      </c>
      <c r="G2314">
        <v>0</v>
      </c>
      <c r="H2314">
        <v>292</v>
      </c>
      <c r="I2314">
        <v>0</v>
      </c>
      <c r="J2314">
        <v>51</v>
      </c>
      <c r="K2314">
        <v>2</v>
      </c>
      <c r="L2314">
        <v>4</v>
      </c>
      <c r="M2314">
        <v>0</v>
      </c>
      <c r="N2314">
        <v>34</v>
      </c>
      <c r="O2314">
        <v>222</v>
      </c>
      <c r="P2314">
        <v>295</v>
      </c>
      <c r="Q2314">
        <v>288</v>
      </c>
      <c r="R2314">
        <v>148</v>
      </c>
      <c r="S2314">
        <v>302</v>
      </c>
      <c r="T2314">
        <v>37</v>
      </c>
      <c r="U2314">
        <v>38</v>
      </c>
      <c r="V2314">
        <v>38</v>
      </c>
      <c r="W2314">
        <v>35</v>
      </c>
      <c r="X2314">
        <v>38</v>
      </c>
      <c r="Y2314">
        <v>303</v>
      </c>
      <c r="Z2314">
        <v>38</v>
      </c>
      <c r="AA2314" t="s">
        <v>920</v>
      </c>
      <c r="AB2314" t="s">
        <v>803</v>
      </c>
      <c r="AC2314" t="s">
        <v>897</v>
      </c>
      <c r="AD2314" t="s">
        <v>898</v>
      </c>
    </row>
    <row r="2315" spans="1:30" x14ac:dyDescent="0.25">
      <c r="A2315" t="s">
        <v>1435</v>
      </c>
      <c r="B2315">
        <v>45323</v>
      </c>
      <c r="C2315">
        <v>45328</v>
      </c>
      <c r="D2315" t="s">
        <v>473</v>
      </c>
      <c r="E2315">
        <v>4726</v>
      </c>
      <c r="F2315">
        <v>200</v>
      </c>
      <c r="G2315">
        <v>10</v>
      </c>
      <c r="H2315">
        <v>147</v>
      </c>
      <c r="I2315">
        <v>0</v>
      </c>
      <c r="J2315">
        <v>57</v>
      </c>
      <c r="K2315">
        <v>1</v>
      </c>
      <c r="L2315">
        <v>1</v>
      </c>
      <c r="M2315">
        <v>0</v>
      </c>
      <c r="N2315">
        <v>8</v>
      </c>
      <c r="O2315">
        <v>124</v>
      </c>
      <c r="P2315">
        <v>149</v>
      </c>
      <c r="Q2315">
        <v>98</v>
      </c>
      <c r="R2315">
        <v>71</v>
      </c>
      <c r="S2315">
        <v>149</v>
      </c>
      <c r="T2315">
        <v>35</v>
      </c>
      <c r="U2315">
        <v>36</v>
      </c>
      <c r="V2315">
        <v>44</v>
      </c>
      <c r="W2315">
        <v>37</v>
      </c>
      <c r="X2315">
        <v>42</v>
      </c>
      <c r="Y2315">
        <v>151</v>
      </c>
      <c r="Z2315">
        <v>44</v>
      </c>
      <c r="AA2315" t="s">
        <v>474</v>
      </c>
      <c r="AB2315" t="s">
        <v>387</v>
      </c>
      <c r="AC2315" t="s">
        <v>448</v>
      </c>
      <c r="AD2315" t="s">
        <v>449</v>
      </c>
    </row>
    <row r="2316" spans="1:30" x14ac:dyDescent="0.25">
      <c r="A2316" t="s">
        <v>1435</v>
      </c>
      <c r="B2316">
        <v>45323</v>
      </c>
      <c r="C2316">
        <v>45328</v>
      </c>
      <c r="D2316" t="s">
        <v>816</v>
      </c>
      <c r="E2316">
        <v>4951</v>
      </c>
      <c r="F2316">
        <v>222</v>
      </c>
      <c r="G2316">
        <v>0</v>
      </c>
      <c r="H2316">
        <v>115</v>
      </c>
      <c r="I2316">
        <v>1</v>
      </c>
      <c r="J2316">
        <v>19</v>
      </c>
      <c r="K2316">
        <v>6</v>
      </c>
      <c r="L2316">
        <v>0</v>
      </c>
      <c r="M2316">
        <v>0</v>
      </c>
      <c r="N2316">
        <v>6</v>
      </c>
      <c r="O2316">
        <v>107</v>
      </c>
      <c r="P2316">
        <v>130</v>
      </c>
      <c r="Q2316">
        <v>148</v>
      </c>
      <c r="R2316">
        <v>92</v>
      </c>
      <c r="S2316">
        <v>196</v>
      </c>
      <c r="T2316">
        <v>9</v>
      </c>
      <c r="U2316">
        <v>16</v>
      </c>
      <c r="V2316">
        <v>17</v>
      </c>
      <c r="W2316">
        <v>14</v>
      </c>
      <c r="X2316">
        <v>15</v>
      </c>
      <c r="Y2316">
        <v>201</v>
      </c>
      <c r="Z2316">
        <v>17</v>
      </c>
      <c r="AA2316" t="s">
        <v>817</v>
      </c>
      <c r="AB2316" t="s">
        <v>803</v>
      </c>
      <c r="AC2316" t="s">
        <v>805</v>
      </c>
      <c r="AD2316" t="s">
        <v>806</v>
      </c>
    </row>
    <row r="2317" spans="1:30" x14ac:dyDescent="0.25">
      <c r="A2317" t="s">
        <v>1435</v>
      </c>
      <c r="B2317">
        <v>45323</v>
      </c>
      <c r="C2317">
        <v>45328</v>
      </c>
      <c r="D2317" t="s">
        <v>842</v>
      </c>
      <c r="E2317">
        <v>3748</v>
      </c>
      <c r="F2317">
        <v>184</v>
      </c>
      <c r="G2317">
        <v>0</v>
      </c>
      <c r="H2317">
        <v>15</v>
      </c>
      <c r="I2317">
        <v>0</v>
      </c>
      <c r="J2317">
        <v>17</v>
      </c>
      <c r="K2317">
        <v>0</v>
      </c>
      <c r="L2317">
        <v>0</v>
      </c>
      <c r="M2317">
        <v>0</v>
      </c>
      <c r="N2317">
        <v>0</v>
      </c>
      <c r="O2317">
        <v>13</v>
      </c>
      <c r="P2317">
        <v>14</v>
      </c>
      <c r="Q2317">
        <v>15</v>
      </c>
      <c r="R2317">
        <v>8</v>
      </c>
      <c r="S2317">
        <v>19</v>
      </c>
      <c r="T2317">
        <v>1</v>
      </c>
      <c r="U2317">
        <v>2</v>
      </c>
      <c r="V2317">
        <v>2</v>
      </c>
      <c r="W2317">
        <v>2</v>
      </c>
      <c r="X2317">
        <v>1</v>
      </c>
      <c r="Y2317">
        <v>19</v>
      </c>
      <c r="Z2317">
        <v>2</v>
      </c>
      <c r="AA2317" t="s">
        <v>843</v>
      </c>
      <c r="AB2317" t="s">
        <v>803</v>
      </c>
      <c r="AC2317" t="s">
        <v>805</v>
      </c>
      <c r="AD2317" t="s">
        <v>806</v>
      </c>
    </row>
    <row r="2318" spans="1:30" x14ac:dyDescent="0.25">
      <c r="A2318" t="s">
        <v>1435</v>
      </c>
      <c r="B2318">
        <v>45323</v>
      </c>
      <c r="C2318">
        <v>45328</v>
      </c>
      <c r="D2318" t="s">
        <v>871</v>
      </c>
      <c r="E2318">
        <v>6683</v>
      </c>
      <c r="F2318">
        <v>243</v>
      </c>
      <c r="G2318">
        <v>77</v>
      </c>
      <c r="H2318">
        <v>220</v>
      </c>
      <c r="I2318">
        <v>7</v>
      </c>
      <c r="J2318">
        <v>64</v>
      </c>
      <c r="K2318">
        <v>11</v>
      </c>
      <c r="L2318">
        <v>31</v>
      </c>
      <c r="M2318">
        <v>35</v>
      </c>
      <c r="N2318">
        <v>61</v>
      </c>
      <c r="O2318">
        <v>198</v>
      </c>
      <c r="P2318">
        <v>222</v>
      </c>
      <c r="Q2318">
        <v>169</v>
      </c>
      <c r="R2318">
        <v>134</v>
      </c>
      <c r="S2318">
        <v>223</v>
      </c>
      <c r="T2318">
        <v>61</v>
      </c>
      <c r="U2318">
        <v>55</v>
      </c>
      <c r="V2318">
        <v>61</v>
      </c>
      <c r="W2318">
        <v>60</v>
      </c>
      <c r="X2318">
        <v>60</v>
      </c>
      <c r="Y2318">
        <v>223</v>
      </c>
      <c r="Z2318">
        <v>61</v>
      </c>
      <c r="AA2318" t="s">
        <v>872</v>
      </c>
      <c r="AB2318" t="s">
        <v>803</v>
      </c>
      <c r="AC2318" t="s">
        <v>849</v>
      </c>
      <c r="AD2318" t="s">
        <v>850</v>
      </c>
    </row>
    <row r="2319" spans="1:30" x14ac:dyDescent="0.25">
      <c r="A2319" t="s">
        <v>1435</v>
      </c>
      <c r="B2319">
        <v>45323</v>
      </c>
      <c r="C2319">
        <v>45328</v>
      </c>
      <c r="D2319" t="s">
        <v>821</v>
      </c>
      <c r="E2319">
        <v>6723</v>
      </c>
      <c r="F2319">
        <v>348</v>
      </c>
      <c r="G2319">
        <v>27</v>
      </c>
      <c r="H2319">
        <v>288</v>
      </c>
      <c r="I2319">
        <v>110</v>
      </c>
      <c r="J2319">
        <v>24</v>
      </c>
      <c r="K2319">
        <v>7</v>
      </c>
      <c r="L2319">
        <v>0</v>
      </c>
      <c r="M2319">
        <v>4</v>
      </c>
      <c r="N2319">
        <v>23</v>
      </c>
      <c r="O2319">
        <v>153</v>
      </c>
      <c r="P2319">
        <v>289</v>
      </c>
      <c r="Q2319">
        <v>194</v>
      </c>
      <c r="R2319">
        <v>155</v>
      </c>
      <c r="S2319">
        <v>289</v>
      </c>
      <c r="T2319">
        <v>23</v>
      </c>
      <c r="U2319">
        <v>20</v>
      </c>
      <c r="V2319">
        <v>23</v>
      </c>
      <c r="W2319">
        <v>21</v>
      </c>
      <c r="X2319">
        <v>23</v>
      </c>
      <c r="Y2319">
        <v>289</v>
      </c>
      <c r="Z2319">
        <v>23</v>
      </c>
      <c r="AA2319" t="s">
        <v>822</v>
      </c>
      <c r="AB2319" t="s">
        <v>803</v>
      </c>
      <c r="AC2319" t="s">
        <v>805</v>
      </c>
      <c r="AD2319" t="s">
        <v>806</v>
      </c>
    </row>
    <row r="2320" spans="1:30" x14ac:dyDescent="0.25">
      <c r="A2320" t="s">
        <v>1435</v>
      </c>
      <c r="B2320">
        <v>45323</v>
      </c>
      <c r="C2320">
        <v>45328</v>
      </c>
      <c r="D2320" t="s">
        <v>34</v>
      </c>
      <c r="E2320">
        <v>21336</v>
      </c>
      <c r="F2320">
        <v>449</v>
      </c>
      <c r="G2320">
        <v>8</v>
      </c>
      <c r="H2320">
        <v>271</v>
      </c>
      <c r="I2320">
        <v>1</v>
      </c>
      <c r="J2320">
        <v>106</v>
      </c>
      <c r="K2320">
        <v>11</v>
      </c>
      <c r="L2320">
        <v>5</v>
      </c>
      <c r="M2320">
        <v>2</v>
      </c>
      <c r="N2320">
        <v>25</v>
      </c>
      <c r="O2320">
        <v>214</v>
      </c>
      <c r="P2320">
        <v>280</v>
      </c>
      <c r="Q2320">
        <v>243</v>
      </c>
      <c r="R2320">
        <v>126</v>
      </c>
      <c r="S2320">
        <v>286</v>
      </c>
      <c r="T2320">
        <v>44</v>
      </c>
      <c r="U2320">
        <v>53</v>
      </c>
      <c r="V2320">
        <v>54</v>
      </c>
      <c r="W2320">
        <v>49</v>
      </c>
      <c r="X2320">
        <v>55</v>
      </c>
      <c r="Y2320">
        <v>287</v>
      </c>
      <c r="Z2320">
        <v>58</v>
      </c>
      <c r="AA2320" t="s">
        <v>35</v>
      </c>
      <c r="AB2320" t="s">
        <v>16</v>
      </c>
      <c r="AC2320" t="s">
        <v>18</v>
      </c>
      <c r="AD2320" t="s">
        <v>19</v>
      </c>
    </row>
    <row r="2321" spans="1:30" x14ac:dyDescent="0.25">
      <c r="A2321" t="s">
        <v>1435</v>
      </c>
      <c r="B2321">
        <v>45323</v>
      </c>
      <c r="C2321">
        <v>45328</v>
      </c>
      <c r="D2321" t="s">
        <v>486</v>
      </c>
      <c r="E2321">
        <v>8843</v>
      </c>
      <c r="F2321">
        <v>313</v>
      </c>
      <c r="G2321">
        <v>1</v>
      </c>
      <c r="H2321">
        <v>154</v>
      </c>
      <c r="I2321">
        <v>55</v>
      </c>
      <c r="J2321">
        <v>65</v>
      </c>
      <c r="K2321">
        <v>3</v>
      </c>
      <c r="L2321">
        <v>9</v>
      </c>
      <c r="M2321">
        <v>7</v>
      </c>
      <c r="N2321">
        <v>15</v>
      </c>
      <c r="O2321">
        <v>58</v>
      </c>
      <c r="P2321">
        <v>154</v>
      </c>
      <c r="Q2321">
        <v>71</v>
      </c>
      <c r="R2321">
        <v>49</v>
      </c>
      <c r="S2321">
        <v>154</v>
      </c>
      <c r="T2321">
        <v>31</v>
      </c>
      <c r="U2321">
        <v>22</v>
      </c>
      <c r="V2321">
        <v>37</v>
      </c>
      <c r="W2321">
        <v>35</v>
      </c>
      <c r="X2321">
        <v>36</v>
      </c>
      <c r="Y2321">
        <v>156</v>
      </c>
      <c r="Z2321">
        <v>37</v>
      </c>
      <c r="AA2321" t="s">
        <v>1454</v>
      </c>
      <c r="AB2321" t="s">
        <v>387</v>
      </c>
      <c r="AC2321" t="s">
        <v>448</v>
      </c>
      <c r="AD2321" t="s">
        <v>449</v>
      </c>
    </row>
    <row r="2322" spans="1:30" x14ac:dyDescent="0.25">
      <c r="A2322" t="s">
        <v>1435</v>
      </c>
      <c r="B2322">
        <v>45323</v>
      </c>
      <c r="C2322">
        <v>45328</v>
      </c>
      <c r="D2322" t="s">
        <v>1008</v>
      </c>
      <c r="E2322">
        <v>32393</v>
      </c>
      <c r="F2322">
        <v>666</v>
      </c>
      <c r="G2322">
        <v>0</v>
      </c>
      <c r="H2322">
        <v>452</v>
      </c>
      <c r="I2322">
        <v>1</v>
      </c>
      <c r="J2322">
        <v>95</v>
      </c>
      <c r="K2322">
        <v>8</v>
      </c>
      <c r="L2322">
        <v>64</v>
      </c>
      <c r="M2322">
        <v>0</v>
      </c>
      <c r="N2322">
        <v>63</v>
      </c>
      <c r="O2322">
        <v>353</v>
      </c>
      <c r="P2322">
        <v>479</v>
      </c>
      <c r="Q2322">
        <v>326</v>
      </c>
      <c r="R2322">
        <v>140</v>
      </c>
      <c r="S2322">
        <v>481</v>
      </c>
      <c r="T2322">
        <v>87</v>
      </c>
      <c r="U2322">
        <v>65</v>
      </c>
      <c r="V2322">
        <v>87</v>
      </c>
      <c r="W2322">
        <v>64</v>
      </c>
      <c r="X2322">
        <v>84</v>
      </c>
      <c r="Y2322">
        <v>483</v>
      </c>
      <c r="Z2322">
        <v>90</v>
      </c>
      <c r="AA2322" t="s">
        <v>1009</v>
      </c>
      <c r="AB2322" t="s">
        <v>803</v>
      </c>
      <c r="AC2322" t="s">
        <v>998</v>
      </c>
      <c r="AD2322" t="s">
        <v>999</v>
      </c>
    </row>
    <row r="2323" spans="1:30" x14ac:dyDescent="0.25">
      <c r="A2323" t="s">
        <v>1435</v>
      </c>
      <c r="B2323">
        <v>45323</v>
      </c>
      <c r="C2323">
        <v>45328</v>
      </c>
      <c r="D2323" t="s">
        <v>83</v>
      </c>
      <c r="E2323">
        <v>2444</v>
      </c>
      <c r="F2323">
        <v>49</v>
      </c>
      <c r="G2323">
        <v>0</v>
      </c>
      <c r="H2323">
        <v>47</v>
      </c>
      <c r="I2323">
        <v>0</v>
      </c>
      <c r="J2323">
        <v>7</v>
      </c>
      <c r="K2323">
        <v>0</v>
      </c>
      <c r="L2323">
        <v>0</v>
      </c>
      <c r="M2323">
        <v>0</v>
      </c>
      <c r="N2323">
        <v>4</v>
      </c>
      <c r="O2323">
        <v>1</v>
      </c>
      <c r="P2323">
        <v>47</v>
      </c>
      <c r="Q2323">
        <v>24</v>
      </c>
      <c r="R2323">
        <v>17</v>
      </c>
      <c r="S2323">
        <v>47</v>
      </c>
      <c r="T2323">
        <v>6</v>
      </c>
      <c r="U2323">
        <v>6</v>
      </c>
      <c r="V2323">
        <v>7</v>
      </c>
      <c r="W2323">
        <v>6</v>
      </c>
      <c r="X2323">
        <v>6</v>
      </c>
      <c r="Y2323">
        <v>47</v>
      </c>
      <c r="Z2323">
        <v>7</v>
      </c>
      <c r="AA2323" t="s">
        <v>84</v>
      </c>
      <c r="AB2323" t="s">
        <v>16</v>
      </c>
      <c r="AC2323" t="s">
        <v>69</v>
      </c>
      <c r="AD2323" t="s">
        <v>1583</v>
      </c>
    </row>
    <row r="2324" spans="1:30" x14ac:dyDescent="0.25">
      <c r="A2324" t="s">
        <v>1435</v>
      </c>
      <c r="B2324">
        <v>45323</v>
      </c>
      <c r="C2324">
        <v>45328</v>
      </c>
      <c r="D2324" t="s">
        <v>29</v>
      </c>
      <c r="E2324">
        <v>8484</v>
      </c>
      <c r="F2324">
        <v>277</v>
      </c>
      <c r="G2324">
        <v>17</v>
      </c>
      <c r="H2324">
        <v>160</v>
      </c>
      <c r="I2324">
        <v>0</v>
      </c>
      <c r="J2324">
        <v>82</v>
      </c>
      <c r="K2324">
        <v>10</v>
      </c>
      <c r="L2324">
        <v>9</v>
      </c>
      <c r="M2324">
        <v>6</v>
      </c>
      <c r="N2324">
        <v>34</v>
      </c>
      <c r="O2324">
        <v>72</v>
      </c>
      <c r="P2324">
        <v>160</v>
      </c>
      <c r="Q2324">
        <v>143</v>
      </c>
      <c r="R2324">
        <v>62</v>
      </c>
      <c r="S2324">
        <v>163</v>
      </c>
      <c r="T2324">
        <v>62</v>
      </c>
      <c r="U2324">
        <v>68</v>
      </c>
      <c r="V2324">
        <v>72</v>
      </c>
      <c r="W2324">
        <v>56</v>
      </c>
      <c r="X2324">
        <v>71</v>
      </c>
      <c r="Y2324">
        <v>165</v>
      </c>
      <c r="Z2324">
        <v>72</v>
      </c>
      <c r="AA2324" t="s">
        <v>30</v>
      </c>
      <c r="AB2324" t="s">
        <v>16</v>
      </c>
      <c r="AC2324" t="s">
        <v>18</v>
      </c>
      <c r="AD2324" t="s">
        <v>19</v>
      </c>
    </row>
    <row r="2325" spans="1:30" x14ac:dyDescent="0.25">
      <c r="A2325" t="s">
        <v>1435</v>
      </c>
      <c r="B2325">
        <v>45323</v>
      </c>
      <c r="C2325">
        <v>45328</v>
      </c>
      <c r="D2325" t="s">
        <v>162</v>
      </c>
      <c r="E2325">
        <v>6832</v>
      </c>
      <c r="F2325">
        <v>233</v>
      </c>
      <c r="G2325">
        <v>24</v>
      </c>
      <c r="H2325">
        <v>156</v>
      </c>
      <c r="I2325">
        <v>0</v>
      </c>
      <c r="J2325">
        <v>78</v>
      </c>
      <c r="K2325">
        <v>6</v>
      </c>
      <c r="L2325">
        <v>2</v>
      </c>
      <c r="M2325">
        <v>4</v>
      </c>
      <c r="N2325">
        <v>76</v>
      </c>
      <c r="O2325">
        <v>79</v>
      </c>
      <c r="P2325">
        <v>156</v>
      </c>
      <c r="Q2325">
        <v>112</v>
      </c>
      <c r="R2325">
        <v>84</v>
      </c>
      <c r="S2325">
        <v>155</v>
      </c>
      <c r="T2325">
        <v>76</v>
      </c>
      <c r="U2325">
        <v>71</v>
      </c>
      <c r="V2325">
        <v>76</v>
      </c>
      <c r="W2325">
        <v>73</v>
      </c>
      <c r="X2325">
        <v>73</v>
      </c>
      <c r="Y2325">
        <v>156</v>
      </c>
      <c r="Z2325">
        <v>77</v>
      </c>
      <c r="AA2325" t="s">
        <v>1584</v>
      </c>
      <c r="AB2325" t="s">
        <v>16</v>
      </c>
      <c r="AC2325" t="s">
        <v>127</v>
      </c>
      <c r="AD2325" t="s">
        <v>128</v>
      </c>
    </row>
    <row r="2326" spans="1:30" x14ac:dyDescent="0.25">
      <c r="A2326" t="s">
        <v>1435</v>
      </c>
      <c r="B2326">
        <v>45323</v>
      </c>
      <c r="C2326">
        <v>45328</v>
      </c>
      <c r="D2326" t="s">
        <v>831</v>
      </c>
      <c r="E2326">
        <v>5903</v>
      </c>
      <c r="F2326">
        <v>277</v>
      </c>
      <c r="G2326">
        <v>169</v>
      </c>
      <c r="H2326">
        <v>208</v>
      </c>
      <c r="I2326">
        <v>1</v>
      </c>
      <c r="J2326">
        <v>32</v>
      </c>
      <c r="K2326">
        <v>11</v>
      </c>
      <c r="L2326">
        <v>6</v>
      </c>
      <c r="M2326">
        <v>20</v>
      </c>
      <c r="N2326">
        <v>20</v>
      </c>
      <c r="O2326">
        <v>175</v>
      </c>
      <c r="P2326">
        <v>211</v>
      </c>
      <c r="Q2326">
        <v>165</v>
      </c>
      <c r="R2326">
        <v>117</v>
      </c>
      <c r="S2326">
        <v>212</v>
      </c>
      <c r="T2326">
        <v>22</v>
      </c>
      <c r="U2326">
        <v>22</v>
      </c>
      <c r="V2326">
        <v>22</v>
      </c>
      <c r="W2326">
        <v>22</v>
      </c>
      <c r="X2326">
        <v>21</v>
      </c>
      <c r="Y2326">
        <v>212</v>
      </c>
      <c r="Z2326">
        <v>22</v>
      </c>
      <c r="AA2326" t="s">
        <v>832</v>
      </c>
      <c r="AB2326" t="s">
        <v>803</v>
      </c>
      <c r="AC2326" t="s">
        <v>805</v>
      </c>
      <c r="AD2326" t="s">
        <v>806</v>
      </c>
    </row>
    <row r="2327" spans="1:30" x14ac:dyDescent="0.25">
      <c r="A2327" t="s">
        <v>1435</v>
      </c>
      <c r="B2327">
        <v>45323</v>
      </c>
      <c r="C2327">
        <v>45328</v>
      </c>
      <c r="D2327" t="s">
        <v>908</v>
      </c>
      <c r="E2327">
        <v>7423</v>
      </c>
      <c r="F2327">
        <v>212</v>
      </c>
      <c r="G2327">
        <v>3</v>
      </c>
      <c r="H2327">
        <v>137</v>
      </c>
      <c r="I2327">
        <v>0</v>
      </c>
      <c r="J2327">
        <v>38</v>
      </c>
      <c r="K2327">
        <v>4</v>
      </c>
      <c r="L2327">
        <v>1</v>
      </c>
      <c r="M2327">
        <v>0</v>
      </c>
      <c r="N2327">
        <v>25</v>
      </c>
      <c r="O2327">
        <v>73</v>
      </c>
      <c r="P2327">
        <v>138</v>
      </c>
      <c r="Q2327">
        <v>97</v>
      </c>
      <c r="R2327">
        <v>89</v>
      </c>
      <c r="S2327">
        <v>138</v>
      </c>
      <c r="T2327">
        <v>21</v>
      </c>
      <c r="U2327">
        <v>29</v>
      </c>
      <c r="V2327">
        <v>32</v>
      </c>
      <c r="W2327">
        <v>29</v>
      </c>
      <c r="X2327">
        <v>29</v>
      </c>
      <c r="Y2327">
        <v>139</v>
      </c>
      <c r="Z2327">
        <v>32</v>
      </c>
      <c r="AA2327" t="s">
        <v>909</v>
      </c>
      <c r="AB2327" t="s">
        <v>803</v>
      </c>
      <c r="AC2327" t="s">
        <v>897</v>
      </c>
      <c r="AD2327" t="s">
        <v>898</v>
      </c>
    </row>
    <row r="2328" spans="1:30" x14ac:dyDescent="0.25">
      <c r="A2328" t="s">
        <v>1435</v>
      </c>
      <c r="B2328">
        <v>45323</v>
      </c>
      <c r="C2328">
        <v>45328</v>
      </c>
      <c r="D2328" t="s">
        <v>859</v>
      </c>
      <c r="E2328">
        <v>3288</v>
      </c>
      <c r="F2328">
        <v>150</v>
      </c>
      <c r="G2328">
        <v>4</v>
      </c>
      <c r="H2328">
        <v>64</v>
      </c>
      <c r="I2328">
        <v>0</v>
      </c>
      <c r="J2328">
        <v>23</v>
      </c>
      <c r="K2328">
        <v>0</v>
      </c>
      <c r="L2328">
        <v>0</v>
      </c>
      <c r="M2328">
        <v>0</v>
      </c>
      <c r="N2328">
        <v>4</v>
      </c>
      <c r="O2328">
        <v>30</v>
      </c>
      <c r="P2328">
        <v>68</v>
      </c>
      <c r="Q2328">
        <v>60</v>
      </c>
      <c r="R2328">
        <v>26</v>
      </c>
      <c r="S2328">
        <v>70</v>
      </c>
      <c r="T2328">
        <v>6</v>
      </c>
      <c r="U2328">
        <v>7</v>
      </c>
      <c r="V2328">
        <v>7</v>
      </c>
      <c r="W2328">
        <v>7</v>
      </c>
      <c r="X2328">
        <v>7</v>
      </c>
      <c r="Y2328">
        <v>70</v>
      </c>
      <c r="Z2328">
        <v>7</v>
      </c>
      <c r="AA2328" t="s">
        <v>860</v>
      </c>
      <c r="AB2328" t="s">
        <v>803</v>
      </c>
      <c r="AC2328" t="s">
        <v>849</v>
      </c>
      <c r="AD2328" t="s">
        <v>850</v>
      </c>
    </row>
    <row r="2329" spans="1:30" x14ac:dyDescent="0.25">
      <c r="A2329" t="s">
        <v>1435</v>
      </c>
      <c r="B2329">
        <v>45323</v>
      </c>
      <c r="C2329">
        <v>45328</v>
      </c>
      <c r="D2329" t="s">
        <v>865</v>
      </c>
      <c r="E2329">
        <v>3217</v>
      </c>
      <c r="F2329">
        <v>124</v>
      </c>
      <c r="G2329">
        <v>0</v>
      </c>
      <c r="H2329">
        <v>90</v>
      </c>
      <c r="I2329">
        <v>10</v>
      </c>
      <c r="J2329">
        <v>16</v>
      </c>
      <c r="K2329">
        <v>1</v>
      </c>
      <c r="L2329">
        <v>0</v>
      </c>
      <c r="M2329">
        <v>0</v>
      </c>
      <c r="N2329">
        <v>6</v>
      </c>
      <c r="O2329">
        <v>37</v>
      </c>
      <c r="P2329">
        <v>93</v>
      </c>
      <c r="Q2329">
        <v>87</v>
      </c>
      <c r="R2329">
        <v>37</v>
      </c>
      <c r="S2329">
        <v>93</v>
      </c>
      <c r="T2329">
        <v>7</v>
      </c>
      <c r="U2329">
        <v>6</v>
      </c>
      <c r="V2329">
        <v>7</v>
      </c>
      <c r="W2329">
        <v>7</v>
      </c>
      <c r="X2329">
        <v>7</v>
      </c>
      <c r="Y2329">
        <v>93</v>
      </c>
      <c r="Z2329">
        <v>7</v>
      </c>
      <c r="AA2329" t="s">
        <v>866</v>
      </c>
      <c r="AB2329" t="s">
        <v>803</v>
      </c>
      <c r="AC2329" t="s">
        <v>849</v>
      </c>
      <c r="AD2329" t="s">
        <v>850</v>
      </c>
    </row>
    <row r="2330" spans="1:30" x14ac:dyDescent="0.25">
      <c r="A2330" t="s">
        <v>1435</v>
      </c>
      <c r="B2330">
        <v>45323</v>
      </c>
      <c r="C2330">
        <v>45328</v>
      </c>
      <c r="D2330" t="s">
        <v>847</v>
      </c>
      <c r="E2330">
        <v>6628</v>
      </c>
      <c r="F2330">
        <v>259</v>
      </c>
      <c r="G2330">
        <v>104</v>
      </c>
      <c r="H2330">
        <v>200</v>
      </c>
      <c r="I2330">
        <v>0</v>
      </c>
      <c r="J2330">
        <v>35</v>
      </c>
      <c r="K2330">
        <v>0</v>
      </c>
      <c r="L2330">
        <v>4</v>
      </c>
      <c r="M2330">
        <v>13</v>
      </c>
      <c r="N2330">
        <v>27</v>
      </c>
      <c r="O2330">
        <v>156</v>
      </c>
      <c r="P2330">
        <v>200</v>
      </c>
      <c r="Q2330">
        <v>176</v>
      </c>
      <c r="R2330">
        <v>115</v>
      </c>
      <c r="S2330">
        <v>200</v>
      </c>
      <c r="T2330">
        <v>29</v>
      </c>
      <c r="U2330">
        <v>29</v>
      </c>
      <c r="V2330">
        <v>31</v>
      </c>
      <c r="W2330">
        <v>30</v>
      </c>
      <c r="X2330">
        <v>31</v>
      </c>
      <c r="Y2330">
        <v>200</v>
      </c>
      <c r="Z2330">
        <v>31</v>
      </c>
      <c r="AA2330" t="s">
        <v>848</v>
      </c>
      <c r="AB2330" t="s">
        <v>803</v>
      </c>
      <c r="AC2330" t="s">
        <v>849</v>
      </c>
      <c r="AD2330" t="s">
        <v>850</v>
      </c>
    </row>
    <row r="2331" spans="1:30" x14ac:dyDescent="0.25">
      <c r="A2331" t="s">
        <v>1435</v>
      </c>
      <c r="B2331">
        <v>45323</v>
      </c>
      <c r="C2331">
        <v>45328</v>
      </c>
      <c r="D2331" t="s">
        <v>854</v>
      </c>
      <c r="E2331">
        <v>6866</v>
      </c>
      <c r="F2331">
        <v>305</v>
      </c>
      <c r="G2331">
        <v>60</v>
      </c>
      <c r="H2331">
        <v>215</v>
      </c>
      <c r="I2331">
        <v>2</v>
      </c>
      <c r="J2331">
        <v>32</v>
      </c>
      <c r="K2331">
        <v>2</v>
      </c>
      <c r="L2331">
        <v>0</v>
      </c>
      <c r="M2331">
        <v>1</v>
      </c>
      <c r="N2331">
        <v>11</v>
      </c>
      <c r="O2331">
        <v>168</v>
      </c>
      <c r="P2331">
        <v>226</v>
      </c>
      <c r="Q2331">
        <v>228</v>
      </c>
      <c r="R2331">
        <v>130</v>
      </c>
      <c r="S2331">
        <v>235</v>
      </c>
      <c r="T2331">
        <v>12</v>
      </c>
      <c r="U2331">
        <v>14</v>
      </c>
      <c r="V2331">
        <v>13</v>
      </c>
      <c r="W2331">
        <v>13</v>
      </c>
      <c r="X2331">
        <v>13</v>
      </c>
      <c r="Y2331">
        <v>236</v>
      </c>
      <c r="Z2331">
        <v>14</v>
      </c>
      <c r="AA2331" t="s">
        <v>855</v>
      </c>
      <c r="AB2331" t="s">
        <v>803</v>
      </c>
      <c r="AC2331" t="s">
        <v>849</v>
      </c>
      <c r="AD2331" t="s">
        <v>850</v>
      </c>
    </row>
    <row r="2332" spans="1:30" x14ac:dyDescent="0.25">
      <c r="A2332" t="s">
        <v>1435</v>
      </c>
      <c r="B2332">
        <v>45323</v>
      </c>
      <c r="C2332">
        <v>45328</v>
      </c>
      <c r="D2332" t="s">
        <v>881</v>
      </c>
      <c r="E2332">
        <v>3554</v>
      </c>
      <c r="F2332">
        <v>112</v>
      </c>
      <c r="G2332">
        <v>1</v>
      </c>
      <c r="H2332">
        <v>52</v>
      </c>
      <c r="I2332">
        <v>0</v>
      </c>
      <c r="J2332">
        <v>29</v>
      </c>
      <c r="K2332">
        <v>5</v>
      </c>
      <c r="L2332">
        <v>4</v>
      </c>
      <c r="M2332">
        <v>4</v>
      </c>
      <c r="N2332">
        <v>15</v>
      </c>
      <c r="O2332">
        <v>23</v>
      </c>
      <c r="P2332">
        <v>54</v>
      </c>
      <c r="Q2332">
        <v>54</v>
      </c>
      <c r="R2332">
        <v>33</v>
      </c>
      <c r="S2332">
        <v>56</v>
      </c>
      <c r="T2332">
        <v>17</v>
      </c>
      <c r="U2332">
        <v>17</v>
      </c>
      <c r="V2332">
        <v>17</v>
      </c>
      <c r="W2332">
        <v>17</v>
      </c>
      <c r="X2332">
        <v>16</v>
      </c>
      <c r="Y2332">
        <v>56</v>
      </c>
      <c r="Z2332">
        <v>17</v>
      </c>
      <c r="AA2332" t="s">
        <v>882</v>
      </c>
      <c r="AB2332" t="s">
        <v>803</v>
      </c>
      <c r="AC2332" t="s">
        <v>1451</v>
      </c>
      <c r="AD2332" t="s">
        <v>1452</v>
      </c>
    </row>
    <row r="2333" spans="1:30" x14ac:dyDescent="0.25">
      <c r="A2333" t="s">
        <v>1435</v>
      </c>
      <c r="B2333">
        <v>45323</v>
      </c>
      <c r="C2333">
        <v>45328</v>
      </c>
      <c r="D2333" t="s">
        <v>914</v>
      </c>
      <c r="E2333">
        <v>4889</v>
      </c>
      <c r="F2333">
        <v>245</v>
      </c>
      <c r="G2333">
        <v>10</v>
      </c>
      <c r="H2333">
        <v>118</v>
      </c>
      <c r="I2333">
        <v>0</v>
      </c>
      <c r="J2333">
        <v>32</v>
      </c>
      <c r="K2333">
        <v>1</v>
      </c>
      <c r="L2333">
        <v>0</v>
      </c>
      <c r="M2333">
        <v>1</v>
      </c>
      <c r="N2333">
        <v>5</v>
      </c>
      <c r="O2333">
        <v>74</v>
      </c>
      <c r="P2333">
        <v>125</v>
      </c>
      <c r="Q2333">
        <v>76</v>
      </c>
      <c r="R2333">
        <v>59</v>
      </c>
      <c r="S2333">
        <v>123</v>
      </c>
      <c r="T2333">
        <v>4</v>
      </c>
      <c r="U2333">
        <v>6</v>
      </c>
      <c r="V2333">
        <v>8</v>
      </c>
      <c r="W2333">
        <v>7</v>
      </c>
      <c r="X2333">
        <v>8</v>
      </c>
      <c r="Y2333">
        <v>125</v>
      </c>
      <c r="Z2333">
        <v>8</v>
      </c>
      <c r="AA2333" t="s">
        <v>915</v>
      </c>
      <c r="AB2333" t="s">
        <v>803</v>
      </c>
      <c r="AC2333" t="s">
        <v>897</v>
      </c>
      <c r="AD2333" t="s">
        <v>898</v>
      </c>
    </row>
    <row r="2334" spans="1:30" x14ac:dyDescent="0.25">
      <c r="A2334" t="s">
        <v>1435</v>
      </c>
      <c r="B2334">
        <v>45323</v>
      </c>
      <c r="C2334">
        <v>45328</v>
      </c>
      <c r="D2334" t="s">
        <v>978</v>
      </c>
      <c r="E2334">
        <v>5928</v>
      </c>
      <c r="F2334">
        <v>226</v>
      </c>
      <c r="G2334">
        <v>1</v>
      </c>
      <c r="H2334">
        <v>139</v>
      </c>
      <c r="I2334">
        <v>1</v>
      </c>
      <c r="J2334">
        <v>25</v>
      </c>
      <c r="K2334">
        <v>6</v>
      </c>
      <c r="L2334">
        <v>6</v>
      </c>
      <c r="M2334">
        <v>1</v>
      </c>
      <c r="N2334">
        <v>14</v>
      </c>
      <c r="O2334">
        <v>89</v>
      </c>
      <c r="P2334">
        <v>139</v>
      </c>
      <c r="Q2334">
        <v>82</v>
      </c>
      <c r="R2334">
        <v>59</v>
      </c>
      <c r="S2334">
        <v>139</v>
      </c>
      <c r="T2334">
        <v>16</v>
      </c>
      <c r="U2334">
        <v>13</v>
      </c>
      <c r="V2334">
        <v>17</v>
      </c>
      <c r="W2334">
        <v>18</v>
      </c>
      <c r="X2334">
        <v>16</v>
      </c>
      <c r="Y2334">
        <v>141</v>
      </c>
      <c r="Z2334">
        <v>18</v>
      </c>
      <c r="AA2334" t="s">
        <v>979</v>
      </c>
      <c r="AB2334" t="s">
        <v>803</v>
      </c>
      <c r="AC2334" t="s">
        <v>942</v>
      </c>
      <c r="AD2334" t="s">
        <v>943</v>
      </c>
    </row>
    <row r="2335" spans="1:30" x14ac:dyDescent="0.25">
      <c r="A2335" t="s">
        <v>1435</v>
      </c>
      <c r="B2335">
        <v>45323</v>
      </c>
      <c r="C2335">
        <v>45328</v>
      </c>
      <c r="D2335" t="s">
        <v>980</v>
      </c>
      <c r="E2335">
        <v>10921</v>
      </c>
      <c r="F2335">
        <v>534</v>
      </c>
      <c r="G2335">
        <v>0</v>
      </c>
      <c r="H2335">
        <v>450</v>
      </c>
      <c r="I2335">
        <v>0</v>
      </c>
      <c r="J2335">
        <v>95</v>
      </c>
      <c r="K2335">
        <v>0</v>
      </c>
      <c r="L2335">
        <v>0</v>
      </c>
      <c r="M2335">
        <v>0</v>
      </c>
      <c r="N2335">
        <v>79</v>
      </c>
      <c r="O2335">
        <v>316</v>
      </c>
      <c r="P2335">
        <v>450</v>
      </c>
      <c r="Q2335">
        <v>242</v>
      </c>
      <c r="R2335">
        <v>225</v>
      </c>
      <c r="S2335">
        <v>440</v>
      </c>
      <c r="T2335">
        <v>81</v>
      </c>
      <c r="U2335">
        <v>63</v>
      </c>
      <c r="V2335">
        <v>82</v>
      </c>
      <c r="W2335">
        <v>76</v>
      </c>
      <c r="X2335">
        <v>65</v>
      </c>
      <c r="Y2335">
        <v>452</v>
      </c>
      <c r="Z2335">
        <v>82</v>
      </c>
      <c r="AA2335" t="s">
        <v>981</v>
      </c>
      <c r="AB2335" t="s">
        <v>803</v>
      </c>
      <c r="AC2335" t="s">
        <v>942</v>
      </c>
      <c r="AD2335" t="s">
        <v>943</v>
      </c>
    </row>
    <row r="2336" spans="1:30" x14ac:dyDescent="0.25">
      <c r="A2336" t="s">
        <v>1435</v>
      </c>
      <c r="B2336">
        <v>45323</v>
      </c>
      <c r="C2336">
        <v>45328</v>
      </c>
      <c r="D2336" t="s">
        <v>1010</v>
      </c>
      <c r="E2336">
        <v>11204</v>
      </c>
      <c r="F2336">
        <v>444</v>
      </c>
      <c r="G2336">
        <v>303</v>
      </c>
      <c r="H2336">
        <v>336</v>
      </c>
      <c r="I2336">
        <v>0</v>
      </c>
      <c r="J2336">
        <v>44</v>
      </c>
      <c r="K2336">
        <v>0</v>
      </c>
      <c r="L2336">
        <v>17</v>
      </c>
      <c r="M2336">
        <v>30</v>
      </c>
      <c r="N2336">
        <v>31</v>
      </c>
      <c r="O2336">
        <v>218</v>
      </c>
      <c r="P2336">
        <v>336</v>
      </c>
      <c r="Q2336">
        <v>238</v>
      </c>
      <c r="R2336">
        <v>175</v>
      </c>
      <c r="S2336">
        <v>336</v>
      </c>
      <c r="T2336">
        <v>32</v>
      </c>
      <c r="U2336">
        <v>27</v>
      </c>
      <c r="V2336">
        <v>32</v>
      </c>
      <c r="W2336">
        <v>32</v>
      </c>
      <c r="X2336">
        <v>29</v>
      </c>
      <c r="Y2336">
        <v>336</v>
      </c>
      <c r="Z2336">
        <v>32</v>
      </c>
      <c r="AA2336" t="s">
        <v>1011</v>
      </c>
      <c r="AB2336" t="s">
        <v>803</v>
      </c>
      <c r="AC2336" t="s">
        <v>998</v>
      </c>
      <c r="AD2336" t="s">
        <v>999</v>
      </c>
    </row>
    <row r="2337" spans="1:30" x14ac:dyDescent="0.25">
      <c r="A2337" t="s">
        <v>1435</v>
      </c>
      <c r="B2337">
        <v>45323</v>
      </c>
      <c r="C2337">
        <v>45328</v>
      </c>
      <c r="D2337" t="s">
        <v>965</v>
      </c>
      <c r="E2337">
        <v>8162</v>
      </c>
      <c r="F2337">
        <v>378</v>
      </c>
      <c r="G2337">
        <v>47</v>
      </c>
      <c r="H2337">
        <v>296</v>
      </c>
      <c r="I2337">
        <v>2</v>
      </c>
      <c r="J2337">
        <v>63</v>
      </c>
      <c r="K2337">
        <v>6</v>
      </c>
      <c r="L2337">
        <v>33</v>
      </c>
      <c r="M2337">
        <v>3</v>
      </c>
      <c r="N2337">
        <v>50</v>
      </c>
      <c r="O2337">
        <v>89</v>
      </c>
      <c r="P2337">
        <v>297</v>
      </c>
      <c r="Q2337">
        <v>180</v>
      </c>
      <c r="R2337">
        <v>119</v>
      </c>
      <c r="S2337">
        <v>290</v>
      </c>
      <c r="T2337">
        <v>53</v>
      </c>
      <c r="U2337">
        <v>43</v>
      </c>
      <c r="V2337">
        <v>56</v>
      </c>
      <c r="W2337">
        <v>51</v>
      </c>
      <c r="X2337">
        <v>45</v>
      </c>
      <c r="Y2337">
        <v>297</v>
      </c>
      <c r="Z2337">
        <v>56</v>
      </c>
      <c r="AA2337" t="s">
        <v>966</v>
      </c>
      <c r="AB2337" t="s">
        <v>803</v>
      </c>
      <c r="AC2337" t="s">
        <v>942</v>
      </c>
      <c r="AD2337" t="s">
        <v>943</v>
      </c>
    </row>
    <row r="2338" spans="1:30" x14ac:dyDescent="0.25">
      <c r="A2338" t="s">
        <v>1435</v>
      </c>
      <c r="B2338">
        <v>45323</v>
      </c>
      <c r="C2338">
        <v>45328</v>
      </c>
      <c r="D2338" t="s">
        <v>929</v>
      </c>
      <c r="E2338">
        <v>5357</v>
      </c>
      <c r="F2338">
        <v>192</v>
      </c>
      <c r="G2338">
        <v>0</v>
      </c>
      <c r="H2338">
        <v>98</v>
      </c>
      <c r="I2338">
        <v>0</v>
      </c>
      <c r="J2338">
        <v>22</v>
      </c>
      <c r="K2338">
        <v>0</v>
      </c>
      <c r="L2338">
        <v>0</v>
      </c>
      <c r="M2338">
        <v>0</v>
      </c>
      <c r="N2338">
        <v>8</v>
      </c>
      <c r="O2338">
        <v>84</v>
      </c>
      <c r="P2338">
        <v>100</v>
      </c>
      <c r="Q2338">
        <v>76</v>
      </c>
      <c r="R2338">
        <v>55</v>
      </c>
      <c r="S2338">
        <v>100</v>
      </c>
      <c r="T2338">
        <v>8</v>
      </c>
      <c r="U2338">
        <v>8</v>
      </c>
      <c r="V2338">
        <v>9</v>
      </c>
      <c r="W2338">
        <v>8</v>
      </c>
      <c r="X2338">
        <v>8</v>
      </c>
      <c r="Y2338">
        <v>100</v>
      </c>
      <c r="Z2338">
        <v>9</v>
      </c>
    </row>
    <row r="2339" spans="1:30" x14ac:dyDescent="0.25">
      <c r="A2339" t="s">
        <v>1435</v>
      </c>
      <c r="B2339">
        <v>45323</v>
      </c>
      <c r="C2339">
        <v>45328</v>
      </c>
      <c r="D2339" t="s">
        <v>801</v>
      </c>
      <c r="E2339">
        <v>7320</v>
      </c>
      <c r="F2339">
        <v>360</v>
      </c>
      <c r="G2339">
        <v>66</v>
      </c>
      <c r="H2339">
        <v>123</v>
      </c>
      <c r="I2339">
        <v>9</v>
      </c>
      <c r="J2339">
        <v>36</v>
      </c>
      <c r="K2339">
        <v>29</v>
      </c>
      <c r="L2339">
        <v>0</v>
      </c>
      <c r="M2339">
        <v>33</v>
      </c>
      <c r="N2339">
        <v>35</v>
      </c>
      <c r="O2339">
        <v>72</v>
      </c>
      <c r="P2339">
        <v>166</v>
      </c>
      <c r="Q2339">
        <v>121</v>
      </c>
      <c r="R2339">
        <v>84</v>
      </c>
      <c r="S2339">
        <v>167</v>
      </c>
      <c r="T2339">
        <v>35</v>
      </c>
      <c r="U2339">
        <v>31</v>
      </c>
      <c r="V2339">
        <v>35</v>
      </c>
      <c r="W2339">
        <v>35</v>
      </c>
      <c r="X2339">
        <v>33</v>
      </c>
      <c r="Y2339">
        <v>167</v>
      </c>
      <c r="Z2339">
        <v>35</v>
      </c>
      <c r="AA2339" t="s">
        <v>802</v>
      </c>
      <c r="AB2339" t="s">
        <v>803</v>
      </c>
      <c r="AC2339" t="s">
        <v>805</v>
      </c>
      <c r="AD2339" t="s">
        <v>806</v>
      </c>
    </row>
    <row r="2340" spans="1:30" x14ac:dyDescent="0.25">
      <c r="A2340" t="s">
        <v>1435</v>
      </c>
      <c r="B2340">
        <v>45323</v>
      </c>
      <c r="C2340">
        <v>45328</v>
      </c>
      <c r="D2340" t="s">
        <v>173</v>
      </c>
      <c r="E2340">
        <v>20657</v>
      </c>
      <c r="F2340">
        <v>871</v>
      </c>
      <c r="G2340">
        <v>31</v>
      </c>
      <c r="H2340">
        <v>429</v>
      </c>
      <c r="I2340">
        <v>8</v>
      </c>
      <c r="J2340">
        <v>412</v>
      </c>
      <c r="K2340">
        <v>71</v>
      </c>
      <c r="L2340">
        <v>116</v>
      </c>
      <c r="M2340">
        <v>12</v>
      </c>
      <c r="N2340">
        <v>224</v>
      </c>
      <c r="O2340">
        <v>332</v>
      </c>
      <c r="P2340">
        <v>492</v>
      </c>
      <c r="Q2340">
        <v>400</v>
      </c>
      <c r="R2340">
        <v>302</v>
      </c>
      <c r="S2340">
        <v>509</v>
      </c>
      <c r="T2340">
        <v>281</v>
      </c>
      <c r="U2340">
        <v>248</v>
      </c>
      <c r="V2340">
        <v>297</v>
      </c>
      <c r="W2340">
        <v>286</v>
      </c>
      <c r="X2340">
        <v>291</v>
      </c>
      <c r="Y2340">
        <v>511</v>
      </c>
      <c r="Z2340">
        <v>297</v>
      </c>
      <c r="AA2340" t="s">
        <v>174</v>
      </c>
      <c r="AB2340" t="s">
        <v>16</v>
      </c>
      <c r="AC2340" t="s">
        <v>168</v>
      </c>
      <c r="AD2340" t="s">
        <v>1473</v>
      </c>
    </row>
    <row r="2341" spans="1:30" x14ac:dyDescent="0.25">
      <c r="A2341" t="s">
        <v>1435</v>
      </c>
      <c r="B2341">
        <v>45323</v>
      </c>
      <c r="C2341">
        <v>45328</v>
      </c>
      <c r="D2341" t="s">
        <v>400</v>
      </c>
      <c r="E2341">
        <v>6654</v>
      </c>
      <c r="F2341">
        <v>319</v>
      </c>
      <c r="G2341">
        <v>21</v>
      </c>
      <c r="H2341">
        <v>141</v>
      </c>
      <c r="I2341">
        <v>0</v>
      </c>
      <c r="J2341">
        <v>92</v>
      </c>
      <c r="K2341">
        <v>3</v>
      </c>
      <c r="L2341">
        <v>10</v>
      </c>
      <c r="M2341">
        <v>7</v>
      </c>
      <c r="N2341">
        <v>13</v>
      </c>
      <c r="O2341">
        <v>114</v>
      </c>
      <c r="P2341">
        <v>140</v>
      </c>
      <c r="Q2341">
        <v>105</v>
      </c>
      <c r="R2341">
        <v>85</v>
      </c>
      <c r="S2341">
        <v>142</v>
      </c>
      <c r="T2341">
        <v>37</v>
      </c>
      <c r="U2341">
        <v>38</v>
      </c>
      <c r="V2341">
        <v>44</v>
      </c>
      <c r="W2341">
        <v>42</v>
      </c>
      <c r="X2341">
        <v>41</v>
      </c>
      <c r="Y2341">
        <v>143</v>
      </c>
      <c r="Z2341">
        <v>45</v>
      </c>
      <c r="AA2341" t="s">
        <v>401</v>
      </c>
      <c r="AB2341" t="s">
        <v>387</v>
      </c>
      <c r="AC2341" t="s">
        <v>389</v>
      </c>
      <c r="AD2341" t="s">
        <v>390</v>
      </c>
    </row>
    <row r="2342" spans="1:30" x14ac:dyDescent="0.25">
      <c r="A2342" t="s">
        <v>1435</v>
      </c>
      <c r="B2342">
        <v>45323</v>
      </c>
      <c r="C2342">
        <v>45328</v>
      </c>
      <c r="D2342" t="s">
        <v>437</v>
      </c>
      <c r="E2342">
        <v>9877</v>
      </c>
      <c r="F2342">
        <v>448</v>
      </c>
      <c r="G2342">
        <v>0</v>
      </c>
      <c r="H2342">
        <v>152</v>
      </c>
      <c r="I2342">
        <v>2</v>
      </c>
      <c r="J2342">
        <v>118</v>
      </c>
      <c r="K2342">
        <v>1</v>
      </c>
      <c r="L2342">
        <v>0</v>
      </c>
      <c r="M2342">
        <v>0</v>
      </c>
      <c r="N2342">
        <v>5</v>
      </c>
      <c r="O2342">
        <v>23</v>
      </c>
      <c r="P2342">
        <v>314</v>
      </c>
      <c r="Q2342">
        <v>222</v>
      </c>
      <c r="R2342">
        <v>194</v>
      </c>
      <c r="S2342">
        <v>317</v>
      </c>
      <c r="T2342">
        <v>83</v>
      </c>
      <c r="U2342">
        <v>88</v>
      </c>
      <c r="V2342">
        <v>100</v>
      </c>
      <c r="W2342">
        <v>98</v>
      </c>
      <c r="X2342">
        <v>99</v>
      </c>
      <c r="Y2342">
        <v>317</v>
      </c>
      <c r="Z2342">
        <v>101</v>
      </c>
      <c r="AA2342" t="s">
        <v>438</v>
      </c>
      <c r="AB2342" t="s">
        <v>387</v>
      </c>
      <c r="AC2342" t="s">
        <v>432</v>
      </c>
      <c r="AD2342" t="s">
        <v>433</v>
      </c>
    </row>
    <row r="2343" spans="1:30" x14ac:dyDescent="0.25">
      <c r="A2343" t="s">
        <v>1435</v>
      </c>
      <c r="B2343">
        <v>45323</v>
      </c>
      <c r="C2343">
        <v>45328</v>
      </c>
      <c r="D2343" t="s">
        <v>536</v>
      </c>
      <c r="E2343">
        <v>13674</v>
      </c>
      <c r="F2343">
        <v>629</v>
      </c>
      <c r="G2343">
        <v>61</v>
      </c>
      <c r="H2343">
        <v>329</v>
      </c>
      <c r="I2343">
        <v>1</v>
      </c>
      <c r="J2343">
        <v>232</v>
      </c>
      <c r="K2343">
        <v>31</v>
      </c>
      <c r="L2343">
        <v>59</v>
      </c>
      <c r="M2343">
        <v>20</v>
      </c>
      <c r="N2343">
        <v>121</v>
      </c>
      <c r="O2343">
        <v>194</v>
      </c>
      <c r="P2343">
        <v>331</v>
      </c>
      <c r="Q2343">
        <v>274</v>
      </c>
      <c r="R2343">
        <v>191</v>
      </c>
      <c r="S2343">
        <v>333</v>
      </c>
      <c r="T2343">
        <v>145</v>
      </c>
      <c r="U2343">
        <v>140</v>
      </c>
      <c r="V2343">
        <v>152</v>
      </c>
      <c r="W2343">
        <v>144</v>
      </c>
      <c r="X2343">
        <v>149</v>
      </c>
      <c r="Y2343">
        <v>333</v>
      </c>
      <c r="Z2343">
        <v>152</v>
      </c>
      <c r="AA2343" t="s">
        <v>537</v>
      </c>
      <c r="AB2343" t="s">
        <v>387</v>
      </c>
      <c r="AC2343" t="s">
        <v>508</v>
      </c>
      <c r="AD2343" t="s">
        <v>509</v>
      </c>
    </row>
    <row r="2344" spans="1:30" x14ac:dyDescent="0.25">
      <c r="A2344" t="s">
        <v>1435</v>
      </c>
      <c r="B2344">
        <v>45323</v>
      </c>
      <c r="C2344">
        <v>45328</v>
      </c>
      <c r="D2344" t="s">
        <v>471</v>
      </c>
      <c r="E2344">
        <v>6753</v>
      </c>
      <c r="F2344">
        <v>284</v>
      </c>
      <c r="G2344">
        <v>61</v>
      </c>
      <c r="H2344">
        <v>216</v>
      </c>
      <c r="I2344">
        <v>3</v>
      </c>
      <c r="J2344">
        <v>120</v>
      </c>
      <c r="K2344">
        <v>25</v>
      </c>
      <c r="L2344">
        <v>28</v>
      </c>
      <c r="M2344">
        <v>57</v>
      </c>
      <c r="N2344">
        <v>93</v>
      </c>
      <c r="O2344">
        <v>63</v>
      </c>
      <c r="P2344">
        <v>220</v>
      </c>
      <c r="Q2344">
        <v>165</v>
      </c>
      <c r="R2344">
        <v>94</v>
      </c>
      <c r="S2344">
        <v>224</v>
      </c>
      <c r="T2344">
        <v>100</v>
      </c>
      <c r="U2344">
        <v>88</v>
      </c>
      <c r="V2344">
        <v>101</v>
      </c>
      <c r="W2344">
        <v>98</v>
      </c>
      <c r="X2344">
        <v>97</v>
      </c>
      <c r="Y2344">
        <v>226</v>
      </c>
      <c r="Z2344">
        <v>102</v>
      </c>
      <c r="AA2344" t="s">
        <v>472</v>
      </c>
      <c r="AB2344" t="s">
        <v>387</v>
      </c>
      <c r="AC2344" t="s">
        <v>448</v>
      </c>
      <c r="AD2344" t="s">
        <v>449</v>
      </c>
    </row>
    <row r="2345" spans="1:30" x14ac:dyDescent="0.25">
      <c r="A2345" t="s">
        <v>1435</v>
      </c>
      <c r="B2345">
        <v>45323</v>
      </c>
      <c r="C2345">
        <v>45328</v>
      </c>
      <c r="D2345" t="s">
        <v>51</v>
      </c>
      <c r="E2345">
        <v>8698</v>
      </c>
      <c r="F2345">
        <v>382</v>
      </c>
      <c r="G2345">
        <v>12</v>
      </c>
      <c r="H2345">
        <v>243</v>
      </c>
      <c r="I2345">
        <v>0</v>
      </c>
      <c r="J2345">
        <v>215</v>
      </c>
      <c r="K2345">
        <v>50</v>
      </c>
      <c r="L2345">
        <v>93</v>
      </c>
      <c r="M2345">
        <v>0</v>
      </c>
      <c r="N2345">
        <v>153</v>
      </c>
      <c r="O2345">
        <v>214</v>
      </c>
      <c r="P2345">
        <v>244</v>
      </c>
      <c r="Q2345">
        <v>193</v>
      </c>
      <c r="R2345">
        <v>146</v>
      </c>
      <c r="S2345">
        <v>244</v>
      </c>
      <c r="T2345">
        <v>153</v>
      </c>
      <c r="U2345">
        <v>136</v>
      </c>
      <c r="V2345">
        <v>153</v>
      </c>
      <c r="W2345">
        <v>148</v>
      </c>
      <c r="X2345">
        <v>148</v>
      </c>
      <c r="Y2345">
        <v>244</v>
      </c>
      <c r="Z2345">
        <v>153</v>
      </c>
      <c r="AA2345" t="s">
        <v>52</v>
      </c>
      <c r="AB2345" t="s">
        <v>16</v>
      </c>
      <c r="AC2345" t="s">
        <v>41</v>
      </c>
      <c r="AD2345" t="s">
        <v>42</v>
      </c>
    </row>
    <row r="2346" spans="1:30" x14ac:dyDescent="0.25">
      <c r="A2346" t="s">
        <v>1435</v>
      </c>
      <c r="B2346">
        <v>45323</v>
      </c>
      <c r="C2346">
        <v>45328</v>
      </c>
      <c r="D2346" t="s">
        <v>88</v>
      </c>
      <c r="E2346">
        <v>11530</v>
      </c>
      <c r="F2346">
        <v>517</v>
      </c>
      <c r="G2346">
        <v>42</v>
      </c>
      <c r="H2346">
        <v>417</v>
      </c>
      <c r="I2346">
        <v>0</v>
      </c>
      <c r="J2346">
        <v>80</v>
      </c>
      <c r="K2346">
        <v>1</v>
      </c>
      <c r="L2346">
        <v>8</v>
      </c>
      <c r="M2346">
        <v>2</v>
      </c>
      <c r="N2346">
        <v>32</v>
      </c>
      <c r="O2346">
        <v>119</v>
      </c>
      <c r="P2346">
        <v>419</v>
      </c>
      <c r="Q2346">
        <v>366</v>
      </c>
      <c r="R2346">
        <v>218</v>
      </c>
      <c r="S2346">
        <v>417</v>
      </c>
      <c r="T2346">
        <v>59</v>
      </c>
      <c r="U2346">
        <v>62</v>
      </c>
      <c r="V2346">
        <v>66</v>
      </c>
      <c r="W2346">
        <v>65</v>
      </c>
      <c r="X2346">
        <v>63</v>
      </c>
      <c r="Y2346">
        <v>421</v>
      </c>
      <c r="Z2346">
        <v>66</v>
      </c>
      <c r="AA2346" t="s">
        <v>89</v>
      </c>
      <c r="AB2346" t="s">
        <v>16</v>
      </c>
      <c r="AC2346" t="s">
        <v>90</v>
      </c>
      <c r="AD2346" t="s">
        <v>91</v>
      </c>
    </row>
    <row r="2347" spans="1:30" x14ac:dyDescent="0.25">
      <c r="A2347" t="s">
        <v>1435</v>
      </c>
      <c r="B2347">
        <v>45323</v>
      </c>
      <c r="C2347">
        <v>45328</v>
      </c>
      <c r="D2347" t="s">
        <v>419</v>
      </c>
      <c r="E2347">
        <v>3543</v>
      </c>
      <c r="F2347">
        <v>114</v>
      </c>
      <c r="G2347">
        <v>47</v>
      </c>
      <c r="H2347">
        <v>102</v>
      </c>
      <c r="I2347">
        <v>0</v>
      </c>
      <c r="J2347">
        <v>54</v>
      </c>
      <c r="K2347">
        <v>12</v>
      </c>
      <c r="L2347">
        <v>0</v>
      </c>
      <c r="M2347">
        <v>12</v>
      </c>
      <c r="N2347">
        <v>49</v>
      </c>
      <c r="O2347">
        <v>50</v>
      </c>
      <c r="P2347">
        <v>102</v>
      </c>
      <c r="Q2347">
        <v>78</v>
      </c>
      <c r="R2347">
        <v>45</v>
      </c>
      <c r="S2347">
        <v>102</v>
      </c>
      <c r="T2347">
        <v>49</v>
      </c>
      <c r="U2347">
        <v>48</v>
      </c>
      <c r="V2347">
        <v>48</v>
      </c>
      <c r="W2347">
        <v>48</v>
      </c>
      <c r="X2347">
        <v>49</v>
      </c>
      <c r="Y2347">
        <v>102</v>
      </c>
      <c r="Z2347">
        <v>49</v>
      </c>
      <c r="AA2347" t="s">
        <v>420</v>
      </c>
      <c r="AB2347" t="s">
        <v>387</v>
      </c>
      <c r="AC2347" t="s">
        <v>389</v>
      </c>
      <c r="AD2347" t="s">
        <v>390</v>
      </c>
    </row>
    <row r="2348" spans="1:30" x14ac:dyDescent="0.25">
      <c r="A2348" t="s">
        <v>1435</v>
      </c>
      <c r="B2348">
        <v>45323</v>
      </c>
      <c r="C2348">
        <v>45328</v>
      </c>
      <c r="D2348" t="s">
        <v>490</v>
      </c>
      <c r="E2348">
        <v>14663</v>
      </c>
      <c r="F2348">
        <v>635</v>
      </c>
      <c r="G2348">
        <v>0</v>
      </c>
      <c r="H2348">
        <v>335</v>
      </c>
      <c r="I2348">
        <v>1</v>
      </c>
      <c r="J2348">
        <v>274</v>
      </c>
      <c r="K2348">
        <v>2</v>
      </c>
      <c r="L2348">
        <v>5</v>
      </c>
      <c r="M2348">
        <v>5</v>
      </c>
      <c r="N2348">
        <v>162</v>
      </c>
      <c r="O2348">
        <v>319</v>
      </c>
      <c r="P2348">
        <v>336</v>
      </c>
      <c r="Q2348">
        <v>222</v>
      </c>
      <c r="R2348">
        <v>241</v>
      </c>
      <c r="S2348">
        <v>345</v>
      </c>
      <c r="T2348">
        <v>164</v>
      </c>
      <c r="U2348">
        <v>136</v>
      </c>
      <c r="V2348">
        <v>164</v>
      </c>
      <c r="W2348">
        <v>152</v>
      </c>
      <c r="X2348">
        <v>160</v>
      </c>
      <c r="Y2348">
        <v>346</v>
      </c>
      <c r="Z2348">
        <v>165</v>
      </c>
      <c r="AA2348" t="s">
        <v>491</v>
      </c>
      <c r="AB2348" t="s">
        <v>387</v>
      </c>
      <c r="AC2348" t="s">
        <v>448</v>
      </c>
      <c r="AD2348" t="s">
        <v>449</v>
      </c>
    </row>
    <row r="2349" spans="1:30" x14ac:dyDescent="0.25">
      <c r="A2349" t="s">
        <v>1435</v>
      </c>
      <c r="B2349">
        <v>45323</v>
      </c>
      <c r="C2349">
        <v>45328</v>
      </c>
      <c r="D2349" t="s">
        <v>417</v>
      </c>
      <c r="E2349">
        <v>4317</v>
      </c>
      <c r="F2349">
        <v>206</v>
      </c>
      <c r="G2349">
        <v>88</v>
      </c>
      <c r="H2349">
        <v>127</v>
      </c>
      <c r="I2349">
        <v>1</v>
      </c>
      <c r="J2349">
        <v>76</v>
      </c>
      <c r="K2349">
        <v>19</v>
      </c>
      <c r="L2349">
        <v>46</v>
      </c>
      <c r="M2349">
        <v>57</v>
      </c>
      <c r="N2349">
        <v>62</v>
      </c>
      <c r="O2349">
        <v>110</v>
      </c>
      <c r="P2349">
        <v>128</v>
      </c>
      <c r="Q2349">
        <v>152</v>
      </c>
      <c r="R2349">
        <v>115</v>
      </c>
      <c r="S2349">
        <v>183</v>
      </c>
      <c r="T2349">
        <v>69</v>
      </c>
      <c r="U2349">
        <v>71</v>
      </c>
      <c r="V2349">
        <v>69</v>
      </c>
      <c r="W2349">
        <v>74</v>
      </c>
      <c r="X2349">
        <v>70</v>
      </c>
      <c r="Y2349">
        <v>191</v>
      </c>
      <c r="Z2349">
        <v>74</v>
      </c>
      <c r="AA2349" t="s">
        <v>418</v>
      </c>
      <c r="AB2349" t="s">
        <v>387</v>
      </c>
      <c r="AC2349" t="s">
        <v>389</v>
      </c>
      <c r="AD2349" t="s">
        <v>390</v>
      </c>
    </row>
    <row r="2350" spans="1:30" x14ac:dyDescent="0.25">
      <c r="A2350" t="s">
        <v>1435</v>
      </c>
      <c r="B2350">
        <v>45323</v>
      </c>
      <c r="C2350">
        <v>45328</v>
      </c>
      <c r="D2350" t="s">
        <v>506</v>
      </c>
      <c r="E2350">
        <v>3525</v>
      </c>
      <c r="F2350">
        <v>157</v>
      </c>
      <c r="G2350">
        <v>2</v>
      </c>
      <c r="H2350">
        <v>70</v>
      </c>
      <c r="I2350">
        <v>2</v>
      </c>
      <c r="J2350">
        <v>50</v>
      </c>
      <c r="K2350">
        <v>0</v>
      </c>
      <c r="L2350">
        <v>3</v>
      </c>
      <c r="M2350">
        <v>1</v>
      </c>
      <c r="N2350">
        <v>35</v>
      </c>
      <c r="O2350">
        <v>40</v>
      </c>
      <c r="P2350">
        <v>106</v>
      </c>
      <c r="Q2350">
        <v>83</v>
      </c>
      <c r="R2350">
        <v>67</v>
      </c>
      <c r="S2350">
        <v>105</v>
      </c>
      <c r="T2350">
        <v>41</v>
      </c>
      <c r="U2350">
        <v>39</v>
      </c>
      <c r="V2350">
        <v>42</v>
      </c>
      <c r="W2350">
        <v>41</v>
      </c>
      <c r="X2350">
        <v>41</v>
      </c>
      <c r="Y2350">
        <v>106</v>
      </c>
      <c r="Z2350">
        <v>43</v>
      </c>
      <c r="AA2350" t="s">
        <v>1456</v>
      </c>
      <c r="AB2350" t="s">
        <v>387</v>
      </c>
      <c r="AC2350" t="s">
        <v>508</v>
      </c>
      <c r="AD2350" t="s">
        <v>509</v>
      </c>
    </row>
    <row r="2351" spans="1:30" x14ac:dyDescent="0.25">
      <c r="A2351" t="s">
        <v>1435</v>
      </c>
      <c r="B2351">
        <v>45323</v>
      </c>
      <c r="C2351">
        <v>45328</v>
      </c>
      <c r="D2351" t="s">
        <v>132</v>
      </c>
      <c r="E2351">
        <v>5946</v>
      </c>
      <c r="F2351">
        <v>210</v>
      </c>
      <c r="G2351">
        <v>18</v>
      </c>
      <c r="H2351">
        <v>148</v>
      </c>
      <c r="I2351">
        <v>0</v>
      </c>
      <c r="J2351">
        <v>89</v>
      </c>
      <c r="K2351">
        <v>0</v>
      </c>
      <c r="L2351">
        <v>1</v>
      </c>
      <c r="M2351">
        <v>13</v>
      </c>
      <c r="N2351">
        <v>58</v>
      </c>
      <c r="O2351">
        <v>99</v>
      </c>
      <c r="P2351">
        <v>150</v>
      </c>
      <c r="Q2351">
        <v>147</v>
      </c>
      <c r="R2351">
        <v>132</v>
      </c>
      <c r="S2351">
        <v>172</v>
      </c>
      <c r="T2351">
        <v>64</v>
      </c>
      <c r="U2351">
        <v>63</v>
      </c>
      <c r="V2351">
        <v>64</v>
      </c>
      <c r="W2351">
        <v>63</v>
      </c>
      <c r="X2351">
        <v>61</v>
      </c>
      <c r="Y2351">
        <v>178</v>
      </c>
      <c r="Z2351">
        <v>65</v>
      </c>
      <c r="AA2351" t="s">
        <v>133</v>
      </c>
      <c r="AB2351" t="s">
        <v>16</v>
      </c>
      <c r="AC2351" t="s">
        <v>127</v>
      </c>
      <c r="AD2351" t="s">
        <v>128</v>
      </c>
    </row>
    <row r="2352" spans="1:30" x14ac:dyDescent="0.25">
      <c r="A2352" t="s">
        <v>1435</v>
      </c>
      <c r="B2352">
        <v>45323</v>
      </c>
      <c r="C2352">
        <v>45328</v>
      </c>
      <c r="D2352" t="s">
        <v>95</v>
      </c>
      <c r="E2352">
        <v>2130</v>
      </c>
      <c r="F2352">
        <v>69</v>
      </c>
      <c r="G2352">
        <v>48</v>
      </c>
      <c r="H2352">
        <v>49</v>
      </c>
      <c r="I2352">
        <v>0</v>
      </c>
      <c r="J2352">
        <v>21</v>
      </c>
      <c r="K2352">
        <v>3</v>
      </c>
      <c r="L2352">
        <v>13</v>
      </c>
      <c r="M2352">
        <v>16</v>
      </c>
      <c r="N2352">
        <v>14</v>
      </c>
      <c r="O2352">
        <v>48</v>
      </c>
      <c r="P2352">
        <v>51</v>
      </c>
      <c r="Q2352">
        <v>52</v>
      </c>
      <c r="R2352">
        <v>41</v>
      </c>
      <c r="S2352">
        <v>52</v>
      </c>
      <c r="T2352">
        <v>16</v>
      </c>
      <c r="U2352">
        <v>17</v>
      </c>
      <c r="V2352">
        <v>17</v>
      </c>
      <c r="W2352">
        <v>16</v>
      </c>
      <c r="X2352">
        <v>17</v>
      </c>
      <c r="Y2352">
        <v>52</v>
      </c>
      <c r="Z2352">
        <v>17</v>
      </c>
      <c r="AA2352" t="s">
        <v>96</v>
      </c>
      <c r="AB2352" t="s">
        <v>16</v>
      </c>
      <c r="AC2352" t="s">
        <v>69</v>
      </c>
      <c r="AD2352" t="s">
        <v>1583</v>
      </c>
    </row>
    <row r="2353" spans="1:30" x14ac:dyDescent="0.25">
      <c r="A2353" t="s">
        <v>1435</v>
      </c>
      <c r="B2353">
        <v>45323</v>
      </c>
      <c r="C2353">
        <v>45328</v>
      </c>
      <c r="D2353" t="s">
        <v>531</v>
      </c>
      <c r="E2353">
        <v>10494</v>
      </c>
      <c r="F2353">
        <v>405</v>
      </c>
      <c r="G2353">
        <v>21</v>
      </c>
      <c r="H2353">
        <v>274</v>
      </c>
      <c r="I2353">
        <v>4</v>
      </c>
      <c r="J2353">
        <v>148</v>
      </c>
      <c r="K2353">
        <v>10</v>
      </c>
      <c r="L2353">
        <v>43</v>
      </c>
      <c r="M2353">
        <v>2</v>
      </c>
      <c r="N2353">
        <v>122</v>
      </c>
      <c r="O2353">
        <v>141</v>
      </c>
      <c r="P2353">
        <v>276</v>
      </c>
      <c r="Q2353">
        <v>169</v>
      </c>
      <c r="R2353">
        <v>115</v>
      </c>
      <c r="S2353">
        <v>276</v>
      </c>
      <c r="T2353">
        <v>124</v>
      </c>
      <c r="U2353">
        <v>103</v>
      </c>
      <c r="V2353">
        <v>124</v>
      </c>
      <c r="W2353">
        <v>119</v>
      </c>
      <c r="X2353">
        <v>121</v>
      </c>
      <c r="Y2353">
        <v>277</v>
      </c>
      <c r="Z2353">
        <v>125</v>
      </c>
      <c r="AA2353" t="s">
        <v>1455</v>
      </c>
      <c r="AB2353" t="s">
        <v>387</v>
      </c>
      <c r="AC2353" t="s">
        <v>508</v>
      </c>
      <c r="AD2353" t="s">
        <v>509</v>
      </c>
    </row>
    <row r="2354" spans="1:30" x14ac:dyDescent="0.25">
      <c r="A2354" t="s">
        <v>1435</v>
      </c>
      <c r="B2354">
        <v>45323</v>
      </c>
      <c r="C2354">
        <v>45328</v>
      </c>
      <c r="D2354" t="s">
        <v>46</v>
      </c>
      <c r="E2354">
        <v>5326</v>
      </c>
      <c r="F2354">
        <v>206</v>
      </c>
      <c r="G2354">
        <v>7</v>
      </c>
      <c r="H2354">
        <v>198</v>
      </c>
      <c r="I2354">
        <v>0</v>
      </c>
      <c r="J2354">
        <v>95</v>
      </c>
      <c r="K2354">
        <v>17</v>
      </c>
      <c r="L2354">
        <v>39</v>
      </c>
      <c r="M2354">
        <v>11</v>
      </c>
      <c r="N2354">
        <v>91</v>
      </c>
      <c r="O2354">
        <v>125</v>
      </c>
      <c r="P2354">
        <v>198</v>
      </c>
      <c r="Q2354">
        <v>169</v>
      </c>
      <c r="R2354">
        <v>108</v>
      </c>
      <c r="S2354">
        <v>198</v>
      </c>
      <c r="T2354">
        <v>91</v>
      </c>
      <c r="U2354">
        <v>87</v>
      </c>
      <c r="V2354">
        <v>91</v>
      </c>
      <c r="W2354">
        <v>90</v>
      </c>
      <c r="X2354">
        <v>73</v>
      </c>
      <c r="Y2354">
        <v>198</v>
      </c>
      <c r="Z2354">
        <v>91</v>
      </c>
      <c r="AA2354" t="s">
        <v>47</v>
      </c>
      <c r="AB2354" t="s">
        <v>16</v>
      </c>
      <c r="AC2354" t="s">
        <v>41</v>
      </c>
      <c r="AD2354" t="s">
        <v>42</v>
      </c>
    </row>
    <row r="2355" spans="1:30" x14ac:dyDescent="0.25">
      <c r="A2355" t="s">
        <v>1435</v>
      </c>
      <c r="B2355">
        <v>45323</v>
      </c>
      <c r="C2355">
        <v>45328</v>
      </c>
      <c r="D2355" t="s">
        <v>24</v>
      </c>
      <c r="E2355">
        <v>6955</v>
      </c>
      <c r="F2355">
        <v>229</v>
      </c>
      <c r="G2355">
        <v>116</v>
      </c>
      <c r="H2355">
        <v>158</v>
      </c>
      <c r="I2355">
        <v>32</v>
      </c>
      <c r="J2355">
        <v>118</v>
      </c>
      <c r="K2355">
        <v>7</v>
      </c>
      <c r="L2355">
        <v>37</v>
      </c>
      <c r="M2355">
        <v>59</v>
      </c>
      <c r="N2355">
        <v>74</v>
      </c>
      <c r="O2355">
        <v>143</v>
      </c>
      <c r="P2355">
        <v>161</v>
      </c>
      <c r="Q2355">
        <v>156</v>
      </c>
      <c r="R2355">
        <v>99</v>
      </c>
      <c r="S2355">
        <v>163</v>
      </c>
      <c r="T2355">
        <v>76</v>
      </c>
      <c r="U2355">
        <v>85</v>
      </c>
      <c r="V2355">
        <v>89</v>
      </c>
      <c r="W2355">
        <v>89</v>
      </c>
      <c r="X2355">
        <v>87</v>
      </c>
      <c r="Y2355">
        <v>163</v>
      </c>
      <c r="Z2355">
        <v>89</v>
      </c>
      <c r="AA2355" t="s">
        <v>25</v>
      </c>
      <c r="AB2355" t="s">
        <v>16</v>
      </c>
      <c r="AC2355" t="s">
        <v>18</v>
      </c>
      <c r="AD2355" t="s">
        <v>19</v>
      </c>
    </row>
    <row r="2356" spans="1:30" x14ac:dyDescent="0.25">
      <c r="A2356" t="s">
        <v>1435</v>
      </c>
      <c r="B2356">
        <v>45323</v>
      </c>
      <c r="C2356">
        <v>45328</v>
      </c>
      <c r="D2356" t="s">
        <v>566</v>
      </c>
      <c r="E2356">
        <v>12687</v>
      </c>
      <c r="F2356">
        <v>631</v>
      </c>
      <c r="G2356">
        <v>30</v>
      </c>
      <c r="H2356">
        <v>405</v>
      </c>
      <c r="I2356">
        <v>2</v>
      </c>
      <c r="J2356">
        <v>169</v>
      </c>
      <c r="K2356">
        <v>10</v>
      </c>
      <c r="L2356">
        <v>48</v>
      </c>
      <c r="M2356">
        <v>26</v>
      </c>
      <c r="N2356">
        <v>4</v>
      </c>
      <c r="O2356">
        <v>374</v>
      </c>
      <c r="P2356">
        <v>400</v>
      </c>
      <c r="Q2356">
        <v>332</v>
      </c>
      <c r="R2356">
        <v>228</v>
      </c>
      <c r="S2356">
        <v>407</v>
      </c>
      <c r="T2356">
        <v>66</v>
      </c>
      <c r="U2356">
        <v>87</v>
      </c>
      <c r="V2356">
        <v>92</v>
      </c>
      <c r="W2356">
        <v>92</v>
      </c>
      <c r="X2356">
        <v>85</v>
      </c>
      <c r="Y2356">
        <v>407</v>
      </c>
      <c r="Z2356">
        <v>93</v>
      </c>
      <c r="AA2356" t="s">
        <v>567</v>
      </c>
      <c r="AB2356" t="s">
        <v>387</v>
      </c>
      <c r="AC2356" t="s">
        <v>508</v>
      </c>
      <c r="AD2356" t="s">
        <v>509</v>
      </c>
    </row>
    <row r="2357" spans="1:30" x14ac:dyDescent="0.25">
      <c r="A2357" t="s">
        <v>1435</v>
      </c>
      <c r="B2357">
        <v>45323</v>
      </c>
      <c r="C2357">
        <v>45328</v>
      </c>
      <c r="D2357" t="s">
        <v>475</v>
      </c>
      <c r="E2357">
        <v>10776</v>
      </c>
      <c r="F2357">
        <v>483</v>
      </c>
      <c r="G2357">
        <v>95</v>
      </c>
      <c r="H2357">
        <v>238</v>
      </c>
      <c r="I2357">
        <v>2</v>
      </c>
      <c r="J2357">
        <v>176</v>
      </c>
      <c r="K2357">
        <v>10</v>
      </c>
      <c r="L2357">
        <v>22</v>
      </c>
      <c r="M2357">
        <v>27</v>
      </c>
      <c r="N2357">
        <v>31</v>
      </c>
      <c r="O2357">
        <v>212</v>
      </c>
      <c r="P2357">
        <v>263</v>
      </c>
      <c r="Q2357">
        <v>205</v>
      </c>
      <c r="R2357">
        <v>167</v>
      </c>
      <c r="S2357">
        <v>264</v>
      </c>
      <c r="T2357">
        <v>105</v>
      </c>
      <c r="U2357">
        <v>94</v>
      </c>
      <c r="V2357">
        <v>107</v>
      </c>
      <c r="W2357">
        <v>106</v>
      </c>
      <c r="X2357">
        <v>106</v>
      </c>
      <c r="Y2357">
        <v>264</v>
      </c>
      <c r="Z2357">
        <v>108</v>
      </c>
      <c r="AA2357" t="s">
        <v>476</v>
      </c>
      <c r="AB2357" t="s">
        <v>387</v>
      </c>
      <c r="AC2357" t="s">
        <v>448</v>
      </c>
      <c r="AD2357" t="s">
        <v>449</v>
      </c>
    </row>
    <row r="2358" spans="1:30" x14ac:dyDescent="0.25">
      <c r="A2358" t="s">
        <v>1435</v>
      </c>
      <c r="B2358">
        <v>45323</v>
      </c>
      <c r="C2358">
        <v>45328</v>
      </c>
      <c r="D2358" t="s">
        <v>14</v>
      </c>
      <c r="E2358">
        <v>5969</v>
      </c>
      <c r="F2358">
        <v>197</v>
      </c>
      <c r="G2358">
        <v>115</v>
      </c>
      <c r="H2358">
        <v>132</v>
      </c>
      <c r="I2358">
        <v>0</v>
      </c>
      <c r="J2358">
        <v>74</v>
      </c>
      <c r="K2358">
        <v>25</v>
      </c>
      <c r="L2358">
        <v>30</v>
      </c>
      <c r="M2358">
        <v>55</v>
      </c>
      <c r="N2358">
        <v>56</v>
      </c>
      <c r="O2358">
        <v>111</v>
      </c>
      <c r="P2358">
        <v>131</v>
      </c>
      <c r="Q2358">
        <v>117</v>
      </c>
      <c r="R2358">
        <v>57</v>
      </c>
      <c r="S2358">
        <v>132</v>
      </c>
      <c r="T2358">
        <v>56</v>
      </c>
      <c r="U2358">
        <v>55</v>
      </c>
      <c r="V2358">
        <v>56</v>
      </c>
      <c r="W2358">
        <v>48</v>
      </c>
      <c r="X2358">
        <v>56</v>
      </c>
      <c r="Y2358">
        <v>132</v>
      </c>
      <c r="Z2358">
        <v>56</v>
      </c>
      <c r="AA2358" t="s">
        <v>15</v>
      </c>
      <c r="AB2358" t="s">
        <v>16</v>
      </c>
      <c r="AC2358" t="s">
        <v>90</v>
      </c>
      <c r="AD2358" t="s">
        <v>91</v>
      </c>
    </row>
    <row r="2359" spans="1:30" x14ac:dyDescent="0.25">
      <c r="A2359" t="s">
        <v>1435</v>
      </c>
      <c r="B2359">
        <v>45323</v>
      </c>
      <c r="C2359">
        <v>45328</v>
      </c>
      <c r="D2359" t="s">
        <v>519</v>
      </c>
      <c r="E2359">
        <v>6672</v>
      </c>
      <c r="F2359">
        <v>311</v>
      </c>
      <c r="G2359">
        <v>131</v>
      </c>
      <c r="H2359">
        <v>236</v>
      </c>
      <c r="I2359">
        <v>4</v>
      </c>
      <c r="J2359">
        <v>73</v>
      </c>
      <c r="K2359">
        <v>19</v>
      </c>
      <c r="L2359">
        <v>37</v>
      </c>
      <c r="M2359">
        <v>38</v>
      </c>
      <c r="N2359">
        <v>59</v>
      </c>
      <c r="O2359">
        <v>221</v>
      </c>
      <c r="P2359">
        <v>241</v>
      </c>
      <c r="Q2359">
        <v>193</v>
      </c>
      <c r="R2359">
        <v>137</v>
      </c>
      <c r="S2359">
        <v>242</v>
      </c>
      <c r="T2359">
        <v>61</v>
      </c>
      <c r="U2359">
        <v>58</v>
      </c>
      <c r="V2359">
        <v>61</v>
      </c>
      <c r="W2359">
        <v>59</v>
      </c>
      <c r="X2359">
        <v>60</v>
      </c>
      <c r="Y2359">
        <v>242</v>
      </c>
      <c r="Z2359">
        <v>61</v>
      </c>
      <c r="AA2359" t="s">
        <v>520</v>
      </c>
      <c r="AB2359" t="s">
        <v>387</v>
      </c>
      <c r="AC2359" t="s">
        <v>508</v>
      </c>
      <c r="AD2359" t="s">
        <v>509</v>
      </c>
    </row>
    <row r="2360" spans="1:30" x14ac:dyDescent="0.25">
      <c r="A2360" t="s">
        <v>1435</v>
      </c>
      <c r="B2360">
        <v>45323</v>
      </c>
      <c r="C2360">
        <v>45328</v>
      </c>
      <c r="D2360" t="s">
        <v>39</v>
      </c>
      <c r="E2360">
        <v>5934</v>
      </c>
      <c r="F2360">
        <v>260</v>
      </c>
      <c r="G2360">
        <v>184</v>
      </c>
      <c r="H2360">
        <v>197</v>
      </c>
      <c r="I2360">
        <v>5</v>
      </c>
      <c r="J2360">
        <v>79</v>
      </c>
      <c r="K2360">
        <v>39</v>
      </c>
      <c r="L2360">
        <v>22</v>
      </c>
      <c r="M2360">
        <v>60</v>
      </c>
      <c r="N2360">
        <v>61</v>
      </c>
      <c r="O2360">
        <v>194</v>
      </c>
      <c r="P2360">
        <v>199</v>
      </c>
      <c r="Q2360">
        <v>138</v>
      </c>
      <c r="R2360">
        <v>111</v>
      </c>
      <c r="S2360">
        <v>199</v>
      </c>
      <c r="T2360">
        <v>62</v>
      </c>
      <c r="U2360">
        <v>52</v>
      </c>
      <c r="V2360">
        <v>62</v>
      </c>
      <c r="W2360">
        <v>61</v>
      </c>
      <c r="X2360">
        <v>58</v>
      </c>
      <c r="Y2360">
        <v>199</v>
      </c>
      <c r="Z2360">
        <v>62</v>
      </c>
      <c r="AA2360" t="s">
        <v>40</v>
      </c>
      <c r="AB2360" t="s">
        <v>16</v>
      </c>
      <c r="AC2360" t="s">
        <v>41</v>
      </c>
      <c r="AD2360" t="s">
        <v>42</v>
      </c>
    </row>
    <row r="2361" spans="1:30" x14ac:dyDescent="0.25">
      <c r="A2361" t="s">
        <v>1435</v>
      </c>
      <c r="B2361">
        <v>45323</v>
      </c>
      <c r="C2361">
        <v>45328</v>
      </c>
      <c r="D2361" t="s">
        <v>525</v>
      </c>
      <c r="E2361">
        <v>13771</v>
      </c>
      <c r="F2361">
        <v>650</v>
      </c>
      <c r="G2361">
        <v>18</v>
      </c>
      <c r="H2361">
        <v>455</v>
      </c>
      <c r="I2361">
        <v>0</v>
      </c>
      <c r="J2361">
        <v>260</v>
      </c>
      <c r="K2361">
        <v>12</v>
      </c>
      <c r="L2361">
        <v>37</v>
      </c>
      <c r="M2361">
        <v>44</v>
      </c>
      <c r="N2361">
        <v>214</v>
      </c>
      <c r="O2361">
        <v>407</v>
      </c>
      <c r="P2361">
        <v>454</v>
      </c>
      <c r="Q2361">
        <v>375</v>
      </c>
      <c r="R2361">
        <v>313</v>
      </c>
      <c r="S2361">
        <v>455</v>
      </c>
      <c r="T2361">
        <v>217</v>
      </c>
      <c r="U2361">
        <v>196</v>
      </c>
      <c r="V2361">
        <v>215</v>
      </c>
      <c r="W2361">
        <v>215</v>
      </c>
      <c r="X2361">
        <v>205</v>
      </c>
      <c r="Y2361">
        <v>455</v>
      </c>
      <c r="Z2361">
        <v>217</v>
      </c>
      <c r="AA2361" t="s">
        <v>526</v>
      </c>
      <c r="AB2361" t="s">
        <v>387</v>
      </c>
      <c r="AC2361" t="s">
        <v>508</v>
      </c>
      <c r="AD2361" t="s">
        <v>509</v>
      </c>
    </row>
    <row r="2362" spans="1:30" x14ac:dyDescent="0.25">
      <c r="A2362" t="s">
        <v>1435</v>
      </c>
      <c r="B2362">
        <v>45323</v>
      </c>
      <c r="C2362">
        <v>45328</v>
      </c>
      <c r="D2362" t="s">
        <v>125</v>
      </c>
      <c r="E2362">
        <v>4150</v>
      </c>
      <c r="F2362">
        <v>130</v>
      </c>
      <c r="G2362">
        <v>93</v>
      </c>
      <c r="H2362">
        <v>94</v>
      </c>
      <c r="I2362">
        <v>0</v>
      </c>
      <c r="J2362">
        <v>100</v>
      </c>
      <c r="K2362">
        <v>2</v>
      </c>
      <c r="L2362">
        <v>1</v>
      </c>
      <c r="M2362">
        <v>84</v>
      </c>
      <c r="N2362">
        <v>80</v>
      </c>
      <c r="O2362">
        <v>20</v>
      </c>
      <c r="P2362">
        <v>95</v>
      </c>
      <c r="Q2362">
        <v>84</v>
      </c>
      <c r="R2362">
        <v>73</v>
      </c>
      <c r="S2362">
        <v>125</v>
      </c>
      <c r="T2362">
        <v>86</v>
      </c>
      <c r="U2362">
        <v>68</v>
      </c>
      <c r="V2362">
        <v>87</v>
      </c>
      <c r="W2362">
        <v>79</v>
      </c>
      <c r="X2362">
        <v>76</v>
      </c>
      <c r="Y2362">
        <v>125</v>
      </c>
      <c r="Z2362">
        <v>87</v>
      </c>
      <c r="AA2362" t="s">
        <v>126</v>
      </c>
      <c r="AB2362" t="s">
        <v>16</v>
      </c>
      <c r="AC2362" t="s">
        <v>127</v>
      </c>
      <c r="AD2362" t="s">
        <v>128</v>
      </c>
    </row>
    <row r="2363" spans="1:30" x14ac:dyDescent="0.25">
      <c r="A2363" t="s">
        <v>1435</v>
      </c>
      <c r="B2363">
        <v>45323</v>
      </c>
      <c r="C2363">
        <v>45328</v>
      </c>
      <c r="D2363" t="s">
        <v>430</v>
      </c>
      <c r="E2363">
        <v>18032</v>
      </c>
      <c r="F2363">
        <v>693</v>
      </c>
      <c r="G2363">
        <v>27</v>
      </c>
      <c r="H2363">
        <v>371</v>
      </c>
      <c r="I2363">
        <v>1</v>
      </c>
      <c r="J2363">
        <v>188</v>
      </c>
      <c r="K2363">
        <v>8</v>
      </c>
      <c r="L2363">
        <v>4</v>
      </c>
      <c r="M2363">
        <v>11</v>
      </c>
      <c r="N2363">
        <v>27</v>
      </c>
      <c r="O2363">
        <v>119</v>
      </c>
      <c r="P2363">
        <v>375</v>
      </c>
      <c r="Q2363">
        <v>277</v>
      </c>
      <c r="R2363">
        <v>134</v>
      </c>
      <c r="S2363">
        <v>377</v>
      </c>
      <c r="T2363">
        <v>38</v>
      </c>
      <c r="U2363">
        <v>35</v>
      </c>
      <c r="V2363">
        <v>45</v>
      </c>
      <c r="W2363">
        <v>40</v>
      </c>
      <c r="X2363">
        <v>45</v>
      </c>
      <c r="Y2363">
        <v>377</v>
      </c>
      <c r="Z2363">
        <v>45</v>
      </c>
      <c r="AA2363" t="s">
        <v>431</v>
      </c>
      <c r="AB2363" t="s">
        <v>387</v>
      </c>
      <c r="AC2363" t="s">
        <v>432</v>
      </c>
      <c r="AD2363" t="s">
        <v>433</v>
      </c>
    </row>
    <row r="2364" spans="1:30" x14ac:dyDescent="0.25">
      <c r="A2364" t="s">
        <v>1435</v>
      </c>
      <c r="B2364">
        <v>45323</v>
      </c>
      <c r="C2364">
        <v>45328</v>
      </c>
      <c r="D2364" t="s">
        <v>469</v>
      </c>
      <c r="E2364">
        <v>7606</v>
      </c>
      <c r="F2364">
        <v>351</v>
      </c>
      <c r="G2364">
        <v>57</v>
      </c>
      <c r="H2364">
        <v>264</v>
      </c>
      <c r="I2364">
        <v>2</v>
      </c>
      <c r="J2364">
        <v>167</v>
      </c>
      <c r="K2364">
        <v>3</v>
      </c>
      <c r="L2364">
        <v>122</v>
      </c>
      <c r="M2364">
        <v>43</v>
      </c>
      <c r="N2364">
        <v>81</v>
      </c>
      <c r="O2364">
        <v>97</v>
      </c>
      <c r="P2364">
        <v>264</v>
      </c>
      <c r="Q2364">
        <v>202</v>
      </c>
      <c r="R2364">
        <v>155</v>
      </c>
      <c r="S2364">
        <v>264</v>
      </c>
      <c r="T2364">
        <v>148</v>
      </c>
      <c r="U2364">
        <v>131</v>
      </c>
      <c r="V2364">
        <v>154</v>
      </c>
      <c r="W2364">
        <v>151</v>
      </c>
      <c r="X2364">
        <v>130</v>
      </c>
      <c r="Y2364">
        <v>266</v>
      </c>
      <c r="Z2364">
        <v>154</v>
      </c>
      <c r="AA2364" t="s">
        <v>470</v>
      </c>
      <c r="AB2364" t="s">
        <v>387</v>
      </c>
      <c r="AC2364" t="s">
        <v>448</v>
      </c>
      <c r="AD2364" t="s">
        <v>449</v>
      </c>
    </row>
    <row r="2365" spans="1:30" x14ac:dyDescent="0.25">
      <c r="A2365" t="s">
        <v>1435</v>
      </c>
      <c r="B2365">
        <v>45323</v>
      </c>
      <c r="C2365">
        <v>45328</v>
      </c>
      <c r="D2365" t="s">
        <v>442</v>
      </c>
      <c r="E2365">
        <v>20797</v>
      </c>
      <c r="F2365">
        <v>876</v>
      </c>
      <c r="G2365">
        <v>90</v>
      </c>
      <c r="H2365">
        <v>500</v>
      </c>
      <c r="I2365">
        <v>26</v>
      </c>
      <c r="J2365">
        <v>269</v>
      </c>
      <c r="K2365">
        <v>32</v>
      </c>
      <c r="L2365">
        <v>59</v>
      </c>
      <c r="M2365">
        <v>41</v>
      </c>
      <c r="N2365">
        <v>189</v>
      </c>
      <c r="O2365">
        <v>398</v>
      </c>
      <c r="P2365">
        <v>514</v>
      </c>
      <c r="Q2365">
        <v>402</v>
      </c>
      <c r="R2365">
        <v>261</v>
      </c>
      <c r="S2365">
        <v>513</v>
      </c>
      <c r="T2365">
        <v>186</v>
      </c>
      <c r="U2365">
        <v>177</v>
      </c>
      <c r="V2365">
        <v>192</v>
      </c>
      <c r="W2365">
        <v>184</v>
      </c>
      <c r="X2365">
        <v>187</v>
      </c>
      <c r="Y2365">
        <v>516</v>
      </c>
      <c r="Z2365">
        <v>196</v>
      </c>
      <c r="AA2365" t="s">
        <v>443</v>
      </c>
      <c r="AB2365" t="s">
        <v>387</v>
      </c>
      <c r="AC2365" t="s">
        <v>432</v>
      </c>
      <c r="AD2365" t="s">
        <v>433</v>
      </c>
    </row>
    <row r="2366" spans="1:30" x14ac:dyDescent="0.25">
      <c r="A2366" t="s">
        <v>1435</v>
      </c>
      <c r="B2366">
        <v>45323</v>
      </c>
      <c r="C2366">
        <v>45328</v>
      </c>
      <c r="D2366" t="s">
        <v>451</v>
      </c>
      <c r="E2366">
        <v>8513</v>
      </c>
      <c r="F2366">
        <v>380</v>
      </c>
      <c r="G2366">
        <v>2</v>
      </c>
      <c r="H2366">
        <v>59</v>
      </c>
      <c r="I2366">
        <v>0</v>
      </c>
      <c r="J2366">
        <v>256</v>
      </c>
      <c r="K2366">
        <v>2</v>
      </c>
      <c r="L2366">
        <v>2</v>
      </c>
      <c r="M2366">
        <v>2</v>
      </c>
      <c r="N2366">
        <v>3</v>
      </c>
      <c r="O2366">
        <v>6</v>
      </c>
      <c r="P2366">
        <v>69</v>
      </c>
      <c r="Q2366">
        <v>46</v>
      </c>
      <c r="R2366">
        <v>36</v>
      </c>
      <c r="S2366">
        <v>124</v>
      </c>
      <c r="T2366">
        <v>40</v>
      </c>
      <c r="U2366">
        <v>34</v>
      </c>
      <c r="V2366">
        <v>45</v>
      </c>
      <c r="W2366">
        <v>47</v>
      </c>
      <c r="X2366">
        <v>45</v>
      </c>
      <c r="Y2366">
        <v>136</v>
      </c>
      <c r="Z2366">
        <v>49</v>
      </c>
      <c r="AA2366" t="s">
        <v>452</v>
      </c>
      <c r="AB2366" t="s">
        <v>387</v>
      </c>
      <c r="AC2366" t="s">
        <v>448</v>
      </c>
      <c r="AD2366" t="s">
        <v>449</v>
      </c>
    </row>
    <row r="2367" spans="1:30" x14ac:dyDescent="0.25">
      <c r="A2367" t="s">
        <v>1435</v>
      </c>
      <c r="B2367">
        <v>45323</v>
      </c>
      <c r="C2367">
        <v>45328</v>
      </c>
      <c r="D2367" t="s">
        <v>385</v>
      </c>
      <c r="E2367">
        <v>9982</v>
      </c>
      <c r="F2367">
        <v>427</v>
      </c>
      <c r="G2367">
        <v>2</v>
      </c>
      <c r="H2367">
        <v>168</v>
      </c>
      <c r="I2367">
        <v>1</v>
      </c>
      <c r="J2367">
        <v>183</v>
      </c>
      <c r="K2367">
        <v>0</v>
      </c>
      <c r="L2367">
        <v>4</v>
      </c>
      <c r="M2367">
        <v>0</v>
      </c>
      <c r="N2367">
        <v>9</v>
      </c>
      <c r="O2367">
        <v>93</v>
      </c>
      <c r="P2367">
        <v>173</v>
      </c>
      <c r="Q2367">
        <v>146</v>
      </c>
      <c r="R2367">
        <v>95</v>
      </c>
      <c r="S2367">
        <v>173</v>
      </c>
      <c r="T2367">
        <v>28</v>
      </c>
      <c r="U2367">
        <v>30</v>
      </c>
      <c r="V2367">
        <v>34</v>
      </c>
      <c r="W2367">
        <v>35</v>
      </c>
      <c r="X2367">
        <v>31</v>
      </c>
      <c r="Y2367">
        <v>173</v>
      </c>
      <c r="Z2367">
        <v>35</v>
      </c>
      <c r="AA2367" t="s">
        <v>386</v>
      </c>
      <c r="AB2367" t="s">
        <v>387</v>
      </c>
      <c r="AC2367" t="s">
        <v>389</v>
      </c>
      <c r="AD2367" t="s">
        <v>390</v>
      </c>
    </row>
    <row r="2368" spans="1:30" x14ac:dyDescent="0.25">
      <c r="A2368" t="s">
        <v>1435</v>
      </c>
      <c r="B2368">
        <v>45323</v>
      </c>
      <c r="C2368">
        <v>45328</v>
      </c>
      <c r="D2368" t="s">
        <v>78</v>
      </c>
      <c r="E2368">
        <v>7636</v>
      </c>
      <c r="F2368">
        <v>285</v>
      </c>
      <c r="G2368">
        <v>26</v>
      </c>
      <c r="H2368">
        <v>225</v>
      </c>
      <c r="I2368">
        <v>2</v>
      </c>
      <c r="J2368">
        <v>60</v>
      </c>
      <c r="K2368">
        <v>4</v>
      </c>
      <c r="L2368">
        <v>33</v>
      </c>
      <c r="M2368">
        <v>8</v>
      </c>
      <c r="N2368">
        <v>41</v>
      </c>
      <c r="O2368">
        <v>149</v>
      </c>
      <c r="P2368">
        <v>229</v>
      </c>
      <c r="Q2368">
        <v>181</v>
      </c>
      <c r="R2368">
        <v>101</v>
      </c>
      <c r="S2368">
        <v>231</v>
      </c>
      <c r="T2368">
        <v>54</v>
      </c>
      <c r="U2368">
        <v>52</v>
      </c>
      <c r="V2368">
        <v>55</v>
      </c>
      <c r="W2368">
        <v>49</v>
      </c>
      <c r="X2368">
        <v>54</v>
      </c>
      <c r="Y2368">
        <v>231</v>
      </c>
      <c r="Z2368">
        <v>55</v>
      </c>
      <c r="AA2368" t="s">
        <v>79</v>
      </c>
      <c r="AB2368" t="s">
        <v>16</v>
      </c>
      <c r="AC2368" t="s">
        <v>69</v>
      </c>
      <c r="AD2368" t="s">
        <v>1583</v>
      </c>
    </row>
    <row r="2369" spans="1:30" x14ac:dyDescent="0.25">
      <c r="A2369" t="s">
        <v>1435</v>
      </c>
      <c r="B2369">
        <v>45323</v>
      </c>
      <c r="C2369">
        <v>45328</v>
      </c>
      <c r="D2369" t="s">
        <v>546</v>
      </c>
      <c r="E2369">
        <v>6169</v>
      </c>
      <c r="F2369">
        <v>207</v>
      </c>
      <c r="G2369">
        <v>2</v>
      </c>
      <c r="H2369">
        <v>115</v>
      </c>
      <c r="I2369">
        <v>0</v>
      </c>
      <c r="J2369">
        <v>81</v>
      </c>
      <c r="K2369">
        <v>6</v>
      </c>
      <c r="L2369">
        <v>0</v>
      </c>
      <c r="M2369">
        <v>0</v>
      </c>
      <c r="N2369">
        <v>24</v>
      </c>
      <c r="O2369">
        <v>90</v>
      </c>
      <c r="P2369">
        <v>117</v>
      </c>
      <c r="Q2369">
        <v>110</v>
      </c>
      <c r="R2369">
        <v>68</v>
      </c>
      <c r="S2369">
        <v>125</v>
      </c>
      <c r="T2369">
        <v>44</v>
      </c>
      <c r="U2369">
        <v>49</v>
      </c>
      <c r="V2369">
        <v>48</v>
      </c>
      <c r="W2369">
        <v>48</v>
      </c>
      <c r="X2369">
        <v>48</v>
      </c>
      <c r="Y2369">
        <v>125</v>
      </c>
      <c r="Z2369">
        <v>50</v>
      </c>
      <c r="AA2369" t="s">
        <v>1476</v>
      </c>
      <c r="AB2369" t="s">
        <v>387</v>
      </c>
      <c r="AC2369" t="s">
        <v>508</v>
      </c>
      <c r="AD2369" t="s">
        <v>509</v>
      </c>
    </row>
    <row r="2370" spans="1:30" x14ac:dyDescent="0.25">
      <c r="A2370" t="s">
        <v>1435</v>
      </c>
      <c r="B2370">
        <v>45323</v>
      </c>
      <c r="C2370">
        <v>45328</v>
      </c>
      <c r="D2370" t="s">
        <v>496</v>
      </c>
      <c r="E2370">
        <v>7519</v>
      </c>
      <c r="F2370">
        <v>354</v>
      </c>
      <c r="G2370">
        <v>132</v>
      </c>
      <c r="H2370">
        <v>209</v>
      </c>
      <c r="I2370">
        <v>6</v>
      </c>
      <c r="J2370">
        <v>150</v>
      </c>
      <c r="K2370">
        <v>26</v>
      </c>
      <c r="L2370">
        <v>32</v>
      </c>
      <c r="M2370">
        <v>64</v>
      </c>
      <c r="N2370">
        <v>41</v>
      </c>
      <c r="O2370">
        <v>74</v>
      </c>
      <c r="P2370">
        <v>211</v>
      </c>
      <c r="Q2370">
        <v>130</v>
      </c>
      <c r="R2370">
        <v>96</v>
      </c>
      <c r="S2370">
        <v>209</v>
      </c>
      <c r="T2370">
        <v>97</v>
      </c>
      <c r="U2370">
        <v>81</v>
      </c>
      <c r="V2370">
        <v>100</v>
      </c>
      <c r="W2370">
        <v>98</v>
      </c>
      <c r="X2370">
        <v>99</v>
      </c>
      <c r="Y2370">
        <v>211</v>
      </c>
      <c r="Z2370">
        <v>101</v>
      </c>
      <c r="AA2370" t="s">
        <v>497</v>
      </c>
      <c r="AB2370" t="s">
        <v>387</v>
      </c>
      <c r="AC2370" t="s">
        <v>448</v>
      </c>
      <c r="AD2370" t="s">
        <v>449</v>
      </c>
    </row>
    <row r="2371" spans="1:30" x14ac:dyDescent="0.25">
      <c r="A2371" t="s">
        <v>1435</v>
      </c>
      <c r="B2371">
        <v>45323</v>
      </c>
      <c r="C2371">
        <v>45328</v>
      </c>
      <c r="D2371" t="s">
        <v>542</v>
      </c>
      <c r="E2371">
        <v>4295</v>
      </c>
      <c r="F2371">
        <v>131</v>
      </c>
      <c r="G2371">
        <v>18</v>
      </c>
      <c r="H2371">
        <v>84</v>
      </c>
      <c r="I2371">
        <v>1</v>
      </c>
      <c r="J2371">
        <v>80</v>
      </c>
      <c r="K2371">
        <v>13</v>
      </c>
      <c r="L2371">
        <v>19</v>
      </c>
      <c r="M2371">
        <v>8</v>
      </c>
      <c r="N2371">
        <v>67</v>
      </c>
      <c r="O2371">
        <v>45</v>
      </c>
      <c r="P2371">
        <v>85</v>
      </c>
      <c r="Q2371">
        <v>62</v>
      </c>
      <c r="R2371">
        <v>53</v>
      </c>
      <c r="S2371">
        <v>84</v>
      </c>
      <c r="T2371">
        <v>69</v>
      </c>
      <c r="U2371">
        <v>63</v>
      </c>
      <c r="V2371">
        <v>70</v>
      </c>
      <c r="W2371">
        <v>60</v>
      </c>
      <c r="X2371">
        <v>66</v>
      </c>
      <c r="Y2371">
        <v>86</v>
      </c>
      <c r="Z2371">
        <v>70</v>
      </c>
      <c r="AA2371" t="s">
        <v>1475</v>
      </c>
      <c r="AB2371" t="s">
        <v>387</v>
      </c>
      <c r="AC2371" t="s">
        <v>508</v>
      </c>
      <c r="AD2371" t="s">
        <v>509</v>
      </c>
    </row>
    <row r="2372" spans="1:30" x14ac:dyDescent="0.25">
      <c r="A2372" t="s">
        <v>1435</v>
      </c>
      <c r="B2372">
        <v>45323</v>
      </c>
      <c r="C2372">
        <v>45328</v>
      </c>
      <c r="D2372" t="s">
        <v>56</v>
      </c>
      <c r="E2372">
        <v>2</v>
      </c>
      <c r="F2372">
        <v>0</v>
      </c>
      <c r="G2372">
        <v>0</v>
      </c>
      <c r="H2372">
        <v>0</v>
      </c>
      <c r="I2372">
        <v>0</v>
      </c>
      <c r="J2372">
        <v>0</v>
      </c>
      <c r="K2372">
        <v>0</v>
      </c>
      <c r="L2372">
        <v>0</v>
      </c>
      <c r="M2372">
        <v>0</v>
      </c>
      <c r="N2372">
        <v>0</v>
      </c>
      <c r="O2372">
        <v>0</v>
      </c>
      <c r="P2372">
        <v>0</v>
      </c>
      <c r="Q2372">
        <v>0</v>
      </c>
      <c r="R2372">
        <v>0</v>
      </c>
      <c r="S2372">
        <v>0</v>
      </c>
      <c r="T2372">
        <v>0</v>
      </c>
      <c r="U2372">
        <v>0</v>
      </c>
      <c r="V2372">
        <v>0</v>
      </c>
      <c r="W2372">
        <v>0</v>
      </c>
      <c r="X2372">
        <v>0</v>
      </c>
      <c r="Y2372">
        <v>0</v>
      </c>
      <c r="Z2372">
        <v>0</v>
      </c>
    </row>
    <row r="2373" spans="1:30" x14ac:dyDescent="0.25">
      <c r="A2373" t="s">
        <v>1435</v>
      </c>
      <c r="B2373">
        <v>45323</v>
      </c>
      <c r="C2373">
        <v>45328</v>
      </c>
      <c r="D2373" t="s">
        <v>576</v>
      </c>
      <c r="E2373">
        <v>4295</v>
      </c>
      <c r="F2373">
        <v>237</v>
      </c>
      <c r="G2373">
        <v>14</v>
      </c>
      <c r="H2373">
        <v>200</v>
      </c>
      <c r="I2373">
        <v>0</v>
      </c>
      <c r="J2373">
        <v>68</v>
      </c>
      <c r="K2373">
        <v>4</v>
      </c>
      <c r="L2373">
        <v>0</v>
      </c>
      <c r="M2373">
        <v>2</v>
      </c>
      <c r="N2373">
        <v>61</v>
      </c>
      <c r="O2373">
        <v>8</v>
      </c>
      <c r="P2373">
        <v>200</v>
      </c>
      <c r="Q2373">
        <v>164</v>
      </c>
      <c r="R2373">
        <v>83</v>
      </c>
      <c r="S2373">
        <v>199</v>
      </c>
      <c r="T2373">
        <v>61</v>
      </c>
      <c r="U2373">
        <v>64</v>
      </c>
      <c r="V2373">
        <v>63</v>
      </c>
      <c r="W2373">
        <v>59</v>
      </c>
      <c r="X2373">
        <v>62</v>
      </c>
      <c r="Y2373">
        <v>200</v>
      </c>
      <c r="Z2373">
        <v>65</v>
      </c>
      <c r="AA2373" t="s">
        <v>577</v>
      </c>
      <c r="AB2373" t="s">
        <v>387</v>
      </c>
      <c r="AC2373" t="s">
        <v>508</v>
      </c>
      <c r="AD2373" t="s">
        <v>509</v>
      </c>
    </row>
    <row r="2374" spans="1:30" x14ac:dyDescent="0.25">
      <c r="A2374" t="s">
        <v>1435</v>
      </c>
      <c r="B2374">
        <v>45323</v>
      </c>
      <c r="C2374">
        <v>45328</v>
      </c>
      <c r="D2374" t="s">
        <v>57</v>
      </c>
      <c r="E2374">
        <v>6226</v>
      </c>
      <c r="F2374">
        <v>137</v>
      </c>
      <c r="G2374">
        <v>2</v>
      </c>
      <c r="H2374">
        <v>87</v>
      </c>
      <c r="I2374">
        <v>0</v>
      </c>
      <c r="J2374">
        <v>75</v>
      </c>
      <c r="K2374">
        <v>2</v>
      </c>
      <c r="L2374">
        <v>0</v>
      </c>
      <c r="M2374">
        <v>2</v>
      </c>
      <c r="N2374">
        <v>22</v>
      </c>
      <c r="O2374">
        <v>48</v>
      </c>
      <c r="P2374">
        <v>86</v>
      </c>
      <c r="Q2374">
        <v>85</v>
      </c>
      <c r="R2374">
        <v>38</v>
      </c>
      <c r="S2374">
        <v>87</v>
      </c>
      <c r="T2374">
        <v>40</v>
      </c>
      <c r="U2374">
        <v>49</v>
      </c>
      <c r="V2374">
        <v>49</v>
      </c>
      <c r="W2374">
        <v>41</v>
      </c>
      <c r="X2374">
        <v>48</v>
      </c>
      <c r="Y2374">
        <v>88</v>
      </c>
      <c r="Z2374">
        <v>49</v>
      </c>
      <c r="AA2374" t="s">
        <v>58</v>
      </c>
      <c r="AB2374" t="s">
        <v>16</v>
      </c>
      <c r="AC2374" t="s">
        <v>41</v>
      </c>
      <c r="AD2374" t="s">
        <v>42</v>
      </c>
    </row>
    <row r="2375" spans="1:30" x14ac:dyDescent="0.25">
      <c r="A2375" t="s">
        <v>1435</v>
      </c>
      <c r="B2375">
        <v>45323</v>
      </c>
      <c r="C2375">
        <v>45328</v>
      </c>
      <c r="D2375" t="s">
        <v>457</v>
      </c>
      <c r="E2375">
        <v>3771</v>
      </c>
      <c r="F2375">
        <v>137</v>
      </c>
      <c r="G2375">
        <v>1</v>
      </c>
      <c r="H2375">
        <v>84</v>
      </c>
      <c r="I2375">
        <v>1</v>
      </c>
      <c r="J2375">
        <v>62</v>
      </c>
      <c r="K2375">
        <v>1</v>
      </c>
      <c r="L2375">
        <v>4</v>
      </c>
      <c r="M2375">
        <v>1</v>
      </c>
      <c r="N2375">
        <v>5</v>
      </c>
      <c r="O2375">
        <v>38</v>
      </c>
      <c r="P2375">
        <v>95</v>
      </c>
      <c r="Q2375">
        <v>80</v>
      </c>
      <c r="R2375">
        <v>66</v>
      </c>
      <c r="S2375">
        <v>117</v>
      </c>
      <c r="T2375">
        <v>35</v>
      </c>
      <c r="U2375">
        <v>36</v>
      </c>
      <c r="V2375">
        <v>37</v>
      </c>
      <c r="W2375">
        <v>41</v>
      </c>
      <c r="X2375">
        <v>41</v>
      </c>
      <c r="Y2375">
        <v>121</v>
      </c>
      <c r="Z2375">
        <v>42</v>
      </c>
      <c r="AA2375" t="s">
        <v>458</v>
      </c>
      <c r="AB2375" t="s">
        <v>387</v>
      </c>
      <c r="AC2375" t="s">
        <v>448</v>
      </c>
      <c r="AD2375" t="s">
        <v>449</v>
      </c>
    </row>
    <row r="2376" spans="1:30" x14ac:dyDescent="0.25">
      <c r="A2376" t="s">
        <v>1435</v>
      </c>
      <c r="B2376">
        <v>45323</v>
      </c>
      <c r="C2376">
        <v>45328</v>
      </c>
      <c r="D2376" t="s">
        <v>550</v>
      </c>
      <c r="E2376">
        <v>4465</v>
      </c>
      <c r="F2376">
        <v>225</v>
      </c>
      <c r="G2376">
        <v>4</v>
      </c>
      <c r="H2376">
        <v>200</v>
      </c>
      <c r="I2376">
        <v>0</v>
      </c>
      <c r="J2376">
        <v>82</v>
      </c>
      <c r="K2376">
        <v>7</v>
      </c>
      <c r="L2376">
        <v>4</v>
      </c>
      <c r="M2376">
        <v>0</v>
      </c>
      <c r="N2376">
        <v>65</v>
      </c>
      <c r="O2376">
        <v>28</v>
      </c>
      <c r="P2376">
        <v>200</v>
      </c>
      <c r="Q2376">
        <v>193</v>
      </c>
      <c r="R2376">
        <v>107</v>
      </c>
      <c r="S2376">
        <v>199</v>
      </c>
      <c r="T2376">
        <v>53</v>
      </c>
      <c r="U2376">
        <v>66</v>
      </c>
      <c r="V2376">
        <v>67</v>
      </c>
      <c r="W2376">
        <v>67</v>
      </c>
      <c r="X2376">
        <v>63</v>
      </c>
      <c r="Y2376">
        <v>200</v>
      </c>
      <c r="Z2376">
        <v>68</v>
      </c>
      <c r="AA2376" t="s">
        <v>551</v>
      </c>
      <c r="AB2376" t="s">
        <v>387</v>
      </c>
      <c r="AC2376" t="s">
        <v>508</v>
      </c>
      <c r="AD2376" t="s">
        <v>509</v>
      </c>
    </row>
    <row r="2377" spans="1:30" x14ac:dyDescent="0.25">
      <c r="A2377" t="s">
        <v>1435</v>
      </c>
      <c r="B2377">
        <v>45323</v>
      </c>
      <c r="C2377">
        <v>45328</v>
      </c>
      <c r="D2377" t="s">
        <v>115</v>
      </c>
      <c r="E2377">
        <v>9880</v>
      </c>
      <c r="F2377">
        <v>318</v>
      </c>
      <c r="G2377">
        <v>29</v>
      </c>
      <c r="H2377">
        <v>221</v>
      </c>
      <c r="I2377">
        <v>4</v>
      </c>
      <c r="J2377">
        <v>89</v>
      </c>
      <c r="K2377">
        <v>4</v>
      </c>
      <c r="L2377">
        <v>54</v>
      </c>
      <c r="M2377">
        <v>7</v>
      </c>
      <c r="N2377">
        <v>73</v>
      </c>
      <c r="O2377">
        <v>159</v>
      </c>
      <c r="P2377">
        <v>216</v>
      </c>
      <c r="Q2377">
        <v>156</v>
      </c>
      <c r="R2377">
        <v>102</v>
      </c>
      <c r="S2377">
        <v>222</v>
      </c>
      <c r="T2377">
        <v>76</v>
      </c>
      <c r="U2377">
        <v>65</v>
      </c>
      <c r="V2377">
        <v>75</v>
      </c>
      <c r="W2377">
        <v>69</v>
      </c>
      <c r="X2377">
        <v>71</v>
      </c>
      <c r="Y2377">
        <v>222</v>
      </c>
      <c r="Z2377">
        <v>76</v>
      </c>
      <c r="AA2377" t="s">
        <v>116</v>
      </c>
      <c r="AB2377" t="s">
        <v>16</v>
      </c>
      <c r="AC2377" t="s">
        <v>90</v>
      </c>
      <c r="AD2377" t="s">
        <v>91</v>
      </c>
    </row>
    <row r="2378" spans="1:30" x14ac:dyDescent="0.25">
      <c r="A2378" t="s">
        <v>1435</v>
      </c>
      <c r="B2378">
        <v>45323</v>
      </c>
      <c r="C2378">
        <v>45328</v>
      </c>
      <c r="D2378" t="s">
        <v>406</v>
      </c>
      <c r="E2378">
        <v>7304</v>
      </c>
      <c r="F2378">
        <v>239</v>
      </c>
      <c r="G2378">
        <v>22</v>
      </c>
      <c r="H2378">
        <v>148</v>
      </c>
      <c r="I2378">
        <v>0</v>
      </c>
      <c r="J2378">
        <v>78</v>
      </c>
      <c r="K2378">
        <v>5</v>
      </c>
      <c r="L2378">
        <v>7</v>
      </c>
      <c r="M2378">
        <v>6</v>
      </c>
      <c r="N2378">
        <v>43</v>
      </c>
      <c r="O2378">
        <v>84</v>
      </c>
      <c r="P2378">
        <v>148</v>
      </c>
      <c r="Q2378">
        <v>126</v>
      </c>
      <c r="R2378">
        <v>88</v>
      </c>
      <c r="S2378">
        <v>148</v>
      </c>
      <c r="T2378">
        <v>44</v>
      </c>
      <c r="U2378">
        <v>44</v>
      </c>
      <c r="V2378">
        <v>46</v>
      </c>
      <c r="W2378">
        <v>45</v>
      </c>
      <c r="X2378">
        <v>42</v>
      </c>
      <c r="Y2378">
        <v>149</v>
      </c>
      <c r="Z2378">
        <v>46</v>
      </c>
      <c r="AA2378" t="s">
        <v>407</v>
      </c>
      <c r="AB2378" t="s">
        <v>387</v>
      </c>
      <c r="AC2378" t="s">
        <v>389</v>
      </c>
      <c r="AD2378" t="s">
        <v>390</v>
      </c>
    </row>
    <row r="2379" spans="1:30" x14ac:dyDescent="0.25">
      <c r="A2379" t="s">
        <v>1435</v>
      </c>
      <c r="B2379">
        <v>45323</v>
      </c>
      <c r="C2379">
        <v>45328</v>
      </c>
      <c r="D2379" t="s">
        <v>147</v>
      </c>
      <c r="E2379">
        <v>7143</v>
      </c>
      <c r="F2379">
        <v>302</v>
      </c>
      <c r="G2379">
        <v>0</v>
      </c>
      <c r="H2379">
        <v>79</v>
      </c>
      <c r="I2379">
        <v>0</v>
      </c>
      <c r="J2379">
        <v>142</v>
      </c>
      <c r="K2379">
        <v>2</v>
      </c>
      <c r="L2379">
        <v>0</v>
      </c>
      <c r="M2379">
        <v>0</v>
      </c>
      <c r="N2379">
        <v>30</v>
      </c>
      <c r="O2379">
        <v>53</v>
      </c>
      <c r="P2379">
        <v>80</v>
      </c>
      <c r="Q2379">
        <v>142</v>
      </c>
      <c r="R2379">
        <v>148</v>
      </c>
      <c r="S2379">
        <v>260</v>
      </c>
      <c r="T2379">
        <v>30</v>
      </c>
      <c r="U2379">
        <v>60</v>
      </c>
      <c r="V2379">
        <v>39</v>
      </c>
      <c r="W2379">
        <v>70</v>
      </c>
      <c r="X2379">
        <v>60</v>
      </c>
      <c r="Y2379">
        <v>290</v>
      </c>
      <c r="Z2379">
        <v>84</v>
      </c>
      <c r="AA2379" t="s">
        <v>148</v>
      </c>
      <c r="AB2379" t="s">
        <v>16</v>
      </c>
      <c r="AC2379" t="s">
        <v>127</v>
      </c>
      <c r="AD2379" t="s">
        <v>128</v>
      </c>
    </row>
    <row r="2380" spans="1:30" x14ac:dyDescent="0.25">
      <c r="A2380" t="s">
        <v>1435</v>
      </c>
      <c r="B2380">
        <v>45323</v>
      </c>
      <c r="C2380">
        <v>45328</v>
      </c>
      <c r="D2380" t="s">
        <v>110</v>
      </c>
      <c r="E2380">
        <v>4836</v>
      </c>
      <c r="F2380">
        <v>145</v>
      </c>
      <c r="G2380">
        <v>87</v>
      </c>
      <c r="H2380">
        <v>122</v>
      </c>
      <c r="I2380">
        <v>1</v>
      </c>
      <c r="J2380">
        <v>28</v>
      </c>
      <c r="K2380">
        <v>3</v>
      </c>
      <c r="L2380">
        <v>9</v>
      </c>
      <c r="M2380">
        <v>17</v>
      </c>
      <c r="N2380">
        <v>21</v>
      </c>
      <c r="O2380">
        <v>101</v>
      </c>
      <c r="P2380">
        <v>127</v>
      </c>
      <c r="Q2380">
        <v>74</v>
      </c>
      <c r="R2380">
        <v>87</v>
      </c>
      <c r="S2380">
        <v>129</v>
      </c>
      <c r="T2380">
        <v>26</v>
      </c>
      <c r="U2380">
        <v>17</v>
      </c>
      <c r="V2380">
        <v>26</v>
      </c>
      <c r="W2380">
        <v>26</v>
      </c>
      <c r="X2380">
        <v>26</v>
      </c>
      <c r="Y2380">
        <v>129</v>
      </c>
      <c r="Z2380">
        <v>26</v>
      </c>
      <c r="AA2380" t="s">
        <v>111</v>
      </c>
      <c r="AB2380" t="s">
        <v>16</v>
      </c>
      <c r="AC2380" t="s">
        <v>90</v>
      </c>
      <c r="AD2380" t="s">
        <v>91</v>
      </c>
    </row>
    <row r="2381" spans="1:30" x14ac:dyDescent="0.25">
      <c r="A2381" t="s">
        <v>1435</v>
      </c>
      <c r="B2381">
        <v>45323</v>
      </c>
      <c r="C2381">
        <v>45328</v>
      </c>
      <c r="D2381" t="s">
        <v>105</v>
      </c>
      <c r="E2381">
        <v>6416</v>
      </c>
      <c r="F2381">
        <v>249</v>
      </c>
      <c r="G2381">
        <v>45</v>
      </c>
      <c r="H2381">
        <v>196</v>
      </c>
      <c r="I2381">
        <v>1</v>
      </c>
      <c r="J2381">
        <v>92</v>
      </c>
      <c r="K2381">
        <v>4</v>
      </c>
      <c r="L2381">
        <v>4</v>
      </c>
      <c r="M2381">
        <v>12</v>
      </c>
      <c r="N2381">
        <v>26</v>
      </c>
      <c r="O2381">
        <v>67</v>
      </c>
      <c r="P2381">
        <v>196</v>
      </c>
      <c r="Q2381">
        <v>151</v>
      </c>
      <c r="R2381">
        <v>72</v>
      </c>
      <c r="S2381">
        <v>197</v>
      </c>
      <c r="T2381">
        <v>69</v>
      </c>
      <c r="U2381">
        <v>62</v>
      </c>
      <c r="V2381">
        <v>72</v>
      </c>
      <c r="W2381">
        <v>51</v>
      </c>
      <c r="X2381">
        <v>68</v>
      </c>
      <c r="Y2381">
        <v>197</v>
      </c>
      <c r="Z2381">
        <v>72</v>
      </c>
      <c r="AA2381" t="s">
        <v>106</v>
      </c>
      <c r="AB2381" t="s">
        <v>16</v>
      </c>
      <c r="AC2381" t="s">
        <v>90</v>
      </c>
      <c r="AD2381" t="s">
        <v>91</v>
      </c>
    </row>
    <row r="2382" spans="1:30" x14ac:dyDescent="0.25">
      <c r="A2382" t="s">
        <v>1435</v>
      </c>
      <c r="B2382">
        <v>45323</v>
      </c>
      <c r="C2382">
        <v>45328</v>
      </c>
      <c r="D2382" t="s">
        <v>100</v>
      </c>
      <c r="E2382">
        <v>3744</v>
      </c>
      <c r="F2382">
        <v>93</v>
      </c>
      <c r="G2382">
        <v>6</v>
      </c>
      <c r="H2382">
        <v>72</v>
      </c>
      <c r="I2382">
        <v>0</v>
      </c>
      <c r="J2382">
        <v>42</v>
      </c>
      <c r="K2382">
        <v>0</v>
      </c>
      <c r="L2382">
        <v>16</v>
      </c>
      <c r="M2382">
        <v>3</v>
      </c>
      <c r="N2382">
        <v>21</v>
      </c>
      <c r="O2382">
        <v>31</v>
      </c>
      <c r="P2382">
        <v>73</v>
      </c>
      <c r="Q2382">
        <v>70</v>
      </c>
      <c r="R2382">
        <v>40</v>
      </c>
      <c r="S2382">
        <v>73</v>
      </c>
      <c r="T2382">
        <v>29</v>
      </c>
      <c r="U2382">
        <v>38</v>
      </c>
      <c r="V2382">
        <v>33</v>
      </c>
      <c r="W2382">
        <v>38</v>
      </c>
      <c r="X2382">
        <v>35</v>
      </c>
      <c r="Y2382">
        <v>73</v>
      </c>
      <c r="Z2382">
        <v>38</v>
      </c>
      <c r="AA2382" t="s">
        <v>101</v>
      </c>
      <c r="AB2382" t="s">
        <v>16</v>
      </c>
      <c r="AC2382" t="s">
        <v>90</v>
      </c>
      <c r="AD2382" t="s">
        <v>91</v>
      </c>
    </row>
    <row r="2383" spans="1:30" x14ac:dyDescent="0.25">
      <c r="A2383" t="s">
        <v>1435</v>
      </c>
      <c r="B2383">
        <v>45323</v>
      </c>
      <c r="C2383">
        <v>45328</v>
      </c>
      <c r="D2383" t="s">
        <v>74</v>
      </c>
      <c r="E2383">
        <v>20404</v>
      </c>
      <c r="F2383">
        <v>651</v>
      </c>
      <c r="G2383">
        <v>3</v>
      </c>
      <c r="H2383">
        <v>293</v>
      </c>
      <c r="I2383">
        <v>3</v>
      </c>
      <c r="J2383">
        <v>188</v>
      </c>
      <c r="K2383">
        <v>25</v>
      </c>
      <c r="L2383">
        <v>18</v>
      </c>
      <c r="M2383">
        <v>0</v>
      </c>
      <c r="N2383">
        <v>121</v>
      </c>
      <c r="O2383">
        <v>49</v>
      </c>
      <c r="P2383">
        <v>296</v>
      </c>
      <c r="Q2383">
        <v>226</v>
      </c>
      <c r="R2383">
        <v>154</v>
      </c>
      <c r="S2383">
        <v>296</v>
      </c>
      <c r="T2383">
        <v>130</v>
      </c>
      <c r="U2383">
        <v>107</v>
      </c>
      <c r="V2383">
        <v>133</v>
      </c>
      <c r="W2383">
        <v>127</v>
      </c>
      <c r="X2383">
        <v>127</v>
      </c>
      <c r="Y2383">
        <v>297</v>
      </c>
      <c r="Z2383">
        <v>134</v>
      </c>
      <c r="AA2383" t="s">
        <v>1412</v>
      </c>
      <c r="AB2383" t="s">
        <v>16</v>
      </c>
      <c r="AC2383" t="s">
        <v>69</v>
      </c>
      <c r="AD2383" t="s">
        <v>1583</v>
      </c>
    </row>
    <row r="2384" spans="1:30" x14ac:dyDescent="0.25">
      <c r="A2384" t="s">
        <v>1435</v>
      </c>
      <c r="B2384">
        <v>45323</v>
      </c>
      <c r="C2384">
        <v>45328</v>
      </c>
      <c r="D2384" t="s">
        <v>481</v>
      </c>
      <c r="E2384">
        <v>3513</v>
      </c>
      <c r="F2384">
        <v>145</v>
      </c>
      <c r="G2384">
        <v>1</v>
      </c>
      <c r="H2384">
        <v>63</v>
      </c>
      <c r="I2384">
        <v>0</v>
      </c>
      <c r="J2384">
        <v>49</v>
      </c>
      <c r="K2384">
        <v>1</v>
      </c>
      <c r="L2384">
        <v>2</v>
      </c>
      <c r="M2384">
        <v>0</v>
      </c>
      <c r="N2384">
        <v>3</v>
      </c>
      <c r="O2384">
        <v>3</v>
      </c>
      <c r="P2384">
        <v>64</v>
      </c>
      <c r="Q2384">
        <v>35</v>
      </c>
      <c r="R2384">
        <v>26</v>
      </c>
      <c r="S2384">
        <v>64</v>
      </c>
      <c r="T2384">
        <v>2</v>
      </c>
      <c r="U2384">
        <v>27</v>
      </c>
      <c r="V2384">
        <v>30</v>
      </c>
      <c r="W2384">
        <v>26</v>
      </c>
      <c r="X2384">
        <v>27</v>
      </c>
      <c r="Y2384">
        <v>64</v>
      </c>
      <c r="Z2384">
        <v>32</v>
      </c>
      <c r="AA2384" t="s">
        <v>482</v>
      </c>
      <c r="AB2384" t="s">
        <v>387</v>
      </c>
      <c r="AC2384" t="s">
        <v>448</v>
      </c>
      <c r="AD2384" t="s">
        <v>449</v>
      </c>
    </row>
    <row r="2385" spans="1:30" x14ac:dyDescent="0.25">
      <c r="A2385" t="s">
        <v>1435</v>
      </c>
      <c r="B2385">
        <v>45323</v>
      </c>
      <c r="C2385">
        <v>45328</v>
      </c>
      <c r="D2385" t="s">
        <v>67</v>
      </c>
      <c r="E2385">
        <v>6295</v>
      </c>
      <c r="F2385">
        <v>156</v>
      </c>
      <c r="G2385">
        <v>70</v>
      </c>
      <c r="H2385">
        <v>121</v>
      </c>
      <c r="I2385">
        <v>24</v>
      </c>
      <c r="J2385">
        <v>37</v>
      </c>
      <c r="K2385">
        <v>5</v>
      </c>
      <c r="L2385">
        <v>19</v>
      </c>
      <c r="M2385">
        <v>13</v>
      </c>
      <c r="N2385">
        <v>17</v>
      </c>
      <c r="O2385">
        <v>120</v>
      </c>
      <c r="P2385">
        <v>129</v>
      </c>
      <c r="Q2385">
        <v>98</v>
      </c>
      <c r="R2385">
        <v>40</v>
      </c>
      <c r="S2385">
        <v>130</v>
      </c>
      <c r="T2385">
        <v>29</v>
      </c>
      <c r="U2385">
        <v>27</v>
      </c>
      <c r="V2385">
        <v>30</v>
      </c>
      <c r="W2385">
        <v>29</v>
      </c>
      <c r="X2385">
        <v>30</v>
      </c>
      <c r="Y2385">
        <v>130</v>
      </c>
      <c r="Z2385">
        <v>30</v>
      </c>
      <c r="AA2385" t="s">
        <v>68</v>
      </c>
      <c r="AB2385" t="s">
        <v>16</v>
      </c>
      <c r="AC2385" t="s">
        <v>69</v>
      </c>
      <c r="AD2385" t="s">
        <v>1583</v>
      </c>
    </row>
    <row r="2386" spans="1:30" x14ac:dyDescent="0.25">
      <c r="A2386" t="s">
        <v>1435</v>
      </c>
      <c r="B2386">
        <v>45323</v>
      </c>
      <c r="C2386">
        <v>45328</v>
      </c>
      <c r="D2386" t="s">
        <v>137</v>
      </c>
      <c r="E2386">
        <v>5346</v>
      </c>
      <c r="F2386">
        <v>204</v>
      </c>
      <c r="G2386">
        <v>2</v>
      </c>
      <c r="H2386">
        <v>94</v>
      </c>
      <c r="I2386">
        <v>0</v>
      </c>
      <c r="J2386">
        <v>87</v>
      </c>
      <c r="K2386">
        <v>1</v>
      </c>
      <c r="L2386">
        <v>1</v>
      </c>
      <c r="M2386">
        <v>2</v>
      </c>
      <c r="N2386">
        <v>6</v>
      </c>
      <c r="O2386">
        <v>24</v>
      </c>
      <c r="P2386">
        <v>98</v>
      </c>
      <c r="Q2386">
        <v>79</v>
      </c>
      <c r="R2386">
        <v>63</v>
      </c>
      <c r="S2386">
        <v>112</v>
      </c>
      <c r="T2386">
        <v>23</v>
      </c>
      <c r="U2386">
        <v>27</v>
      </c>
      <c r="V2386">
        <v>30</v>
      </c>
      <c r="W2386">
        <v>36</v>
      </c>
      <c r="X2386">
        <v>34</v>
      </c>
      <c r="Y2386">
        <v>114</v>
      </c>
      <c r="Z2386">
        <v>37</v>
      </c>
      <c r="AA2386" t="s">
        <v>138</v>
      </c>
      <c r="AB2386" t="s">
        <v>16</v>
      </c>
      <c r="AC2386" t="s">
        <v>127</v>
      </c>
      <c r="AD2386" t="s">
        <v>128</v>
      </c>
    </row>
    <row r="2387" spans="1:30" x14ac:dyDescent="0.25">
      <c r="A2387" t="s">
        <v>1435</v>
      </c>
      <c r="B2387">
        <v>45323</v>
      </c>
      <c r="C2387">
        <v>45328</v>
      </c>
      <c r="D2387" t="s">
        <v>412</v>
      </c>
      <c r="E2387">
        <v>4225</v>
      </c>
      <c r="F2387">
        <v>119</v>
      </c>
      <c r="G2387">
        <v>0</v>
      </c>
      <c r="H2387">
        <v>73</v>
      </c>
      <c r="I2387">
        <v>1</v>
      </c>
      <c r="J2387">
        <v>52</v>
      </c>
      <c r="K2387">
        <v>5</v>
      </c>
      <c r="L2387">
        <v>6</v>
      </c>
      <c r="M2387">
        <v>1</v>
      </c>
      <c r="N2387">
        <v>33</v>
      </c>
      <c r="O2387">
        <v>63</v>
      </c>
      <c r="P2387">
        <v>73</v>
      </c>
      <c r="Q2387">
        <v>62</v>
      </c>
      <c r="R2387">
        <v>37</v>
      </c>
      <c r="S2387">
        <v>76</v>
      </c>
      <c r="T2387">
        <v>42</v>
      </c>
      <c r="U2387">
        <v>34</v>
      </c>
      <c r="V2387">
        <v>42</v>
      </c>
      <c r="W2387">
        <v>41</v>
      </c>
      <c r="X2387">
        <v>40</v>
      </c>
      <c r="Y2387">
        <v>76</v>
      </c>
      <c r="Z2387">
        <v>42</v>
      </c>
      <c r="AA2387" t="s">
        <v>413</v>
      </c>
      <c r="AB2387" t="s">
        <v>387</v>
      </c>
      <c r="AC2387" t="s">
        <v>389</v>
      </c>
      <c r="AD2387" t="s">
        <v>390</v>
      </c>
    </row>
    <row r="2388" spans="1:30" x14ac:dyDescent="0.25">
      <c r="A2388" t="s">
        <v>1435</v>
      </c>
      <c r="B2388">
        <v>45323</v>
      </c>
      <c r="C2388">
        <v>45328</v>
      </c>
      <c r="D2388" t="s">
        <v>142</v>
      </c>
      <c r="E2388">
        <v>11436</v>
      </c>
      <c r="F2388">
        <v>433</v>
      </c>
      <c r="G2388">
        <v>2</v>
      </c>
      <c r="H2388">
        <v>221</v>
      </c>
      <c r="I2388">
        <v>1</v>
      </c>
      <c r="J2388">
        <v>176</v>
      </c>
      <c r="K2388">
        <v>8</v>
      </c>
      <c r="L2388">
        <v>8</v>
      </c>
      <c r="M2388">
        <v>8</v>
      </c>
      <c r="N2388">
        <v>118</v>
      </c>
      <c r="O2388">
        <v>117</v>
      </c>
      <c r="P2388">
        <v>222</v>
      </c>
      <c r="Q2388">
        <v>130</v>
      </c>
      <c r="R2388">
        <v>157</v>
      </c>
      <c r="S2388">
        <v>264</v>
      </c>
      <c r="T2388">
        <v>109</v>
      </c>
      <c r="U2388">
        <v>85</v>
      </c>
      <c r="V2388">
        <v>122</v>
      </c>
      <c r="W2388">
        <v>111</v>
      </c>
      <c r="X2388">
        <v>113</v>
      </c>
      <c r="Y2388">
        <v>277</v>
      </c>
      <c r="Z2388">
        <v>127</v>
      </c>
      <c r="AA2388" t="s">
        <v>143</v>
      </c>
      <c r="AB2388" t="s">
        <v>16</v>
      </c>
      <c r="AC2388" t="s">
        <v>127</v>
      </c>
      <c r="AD2388" t="s">
        <v>128</v>
      </c>
    </row>
    <row r="2389" spans="1:30" x14ac:dyDescent="0.25">
      <c r="A2389" t="s">
        <v>1435</v>
      </c>
      <c r="B2389">
        <v>45323</v>
      </c>
      <c r="C2389">
        <v>45328</v>
      </c>
      <c r="D2389" t="s">
        <v>555</v>
      </c>
      <c r="E2389">
        <v>5658</v>
      </c>
      <c r="F2389">
        <v>235</v>
      </c>
      <c r="G2389">
        <v>86</v>
      </c>
      <c r="H2389">
        <v>148</v>
      </c>
      <c r="I2389">
        <v>0</v>
      </c>
      <c r="J2389">
        <v>71</v>
      </c>
      <c r="K2389">
        <v>20</v>
      </c>
      <c r="L2389">
        <v>6</v>
      </c>
      <c r="M2389">
        <v>35</v>
      </c>
      <c r="N2389">
        <v>66</v>
      </c>
      <c r="O2389">
        <v>28</v>
      </c>
      <c r="P2389">
        <v>148</v>
      </c>
      <c r="Q2389">
        <v>130</v>
      </c>
      <c r="R2389">
        <v>94</v>
      </c>
      <c r="S2389">
        <v>150</v>
      </c>
      <c r="T2389">
        <v>63</v>
      </c>
      <c r="U2389">
        <v>64</v>
      </c>
      <c r="V2389">
        <v>65</v>
      </c>
      <c r="W2389">
        <v>66</v>
      </c>
      <c r="X2389">
        <v>66</v>
      </c>
      <c r="Y2389">
        <v>151</v>
      </c>
      <c r="Z2389">
        <v>66</v>
      </c>
      <c r="AA2389" t="s">
        <v>1450</v>
      </c>
      <c r="AB2389" t="s">
        <v>387</v>
      </c>
      <c r="AC2389" t="s">
        <v>508</v>
      </c>
      <c r="AD2389" t="s">
        <v>509</v>
      </c>
    </row>
    <row r="2390" spans="1:30" x14ac:dyDescent="0.25">
      <c r="A2390" t="s">
        <v>1435</v>
      </c>
      <c r="B2390">
        <v>45323</v>
      </c>
      <c r="C2390">
        <v>45328</v>
      </c>
      <c r="D2390" t="s">
        <v>515</v>
      </c>
      <c r="E2390">
        <v>5046</v>
      </c>
      <c r="F2390">
        <v>244</v>
      </c>
      <c r="G2390">
        <v>120</v>
      </c>
      <c r="H2390">
        <v>133</v>
      </c>
      <c r="I2390">
        <v>1</v>
      </c>
      <c r="J2390">
        <v>107</v>
      </c>
      <c r="K2390">
        <v>2</v>
      </c>
      <c r="L2390">
        <v>13</v>
      </c>
      <c r="M2390">
        <v>76</v>
      </c>
      <c r="N2390">
        <v>72</v>
      </c>
      <c r="O2390">
        <v>52</v>
      </c>
      <c r="P2390">
        <v>138</v>
      </c>
      <c r="Q2390">
        <v>130</v>
      </c>
      <c r="R2390">
        <v>77</v>
      </c>
      <c r="S2390">
        <v>138</v>
      </c>
      <c r="T2390">
        <v>86</v>
      </c>
      <c r="U2390">
        <v>87</v>
      </c>
      <c r="V2390">
        <v>87</v>
      </c>
      <c r="W2390">
        <v>86</v>
      </c>
      <c r="X2390">
        <v>87</v>
      </c>
      <c r="Y2390">
        <v>139</v>
      </c>
      <c r="Z2390">
        <v>87</v>
      </c>
      <c r="AA2390" t="s">
        <v>1598</v>
      </c>
      <c r="AB2390" t="s">
        <v>387</v>
      </c>
      <c r="AC2390" t="s">
        <v>508</v>
      </c>
      <c r="AD2390" t="s">
        <v>509</v>
      </c>
    </row>
    <row r="2391" spans="1:30" x14ac:dyDescent="0.25">
      <c r="A2391" t="s">
        <v>1435</v>
      </c>
      <c r="B2391">
        <v>45323</v>
      </c>
      <c r="C2391">
        <v>45328</v>
      </c>
      <c r="D2391" t="s">
        <v>501</v>
      </c>
      <c r="E2391">
        <v>2809</v>
      </c>
      <c r="F2391">
        <v>117</v>
      </c>
      <c r="G2391">
        <v>59</v>
      </c>
      <c r="H2391">
        <v>86</v>
      </c>
      <c r="I2391">
        <v>0</v>
      </c>
      <c r="J2391">
        <v>43</v>
      </c>
      <c r="K2391">
        <v>6</v>
      </c>
      <c r="L2391">
        <v>2</v>
      </c>
      <c r="M2391">
        <v>23</v>
      </c>
      <c r="N2391">
        <v>30</v>
      </c>
      <c r="O2391">
        <v>56</v>
      </c>
      <c r="P2391">
        <v>92</v>
      </c>
      <c r="Q2391">
        <v>73</v>
      </c>
      <c r="R2391">
        <v>47</v>
      </c>
      <c r="S2391">
        <v>93</v>
      </c>
      <c r="T2391">
        <v>32</v>
      </c>
      <c r="U2391">
        <v>33</v>
      </c>
      <c r="V2391">
        <v>37</v>
      </c>
      <c r="W2391">
        <v>35</v>
      </c>
      <c r="X2391">
        <v>35</v>
      </c>
      <c r="Y2391">
        <v>93</v>
      </c>
      <c r="Z2391">
        <v>37</v>
      </c>
      <c r="AA2391" t="s">
        <v>502</v>
      </c>
      <c r="AB2391" t="s">
        <v>387</v>
      </c>
      <c r="AC2391" t="s">
        <v>448</v>
      </c>
      <c r="AD2391" t="s">
        <v>449</v>
      </c>
    </row>
    <row r="2392" spans="1:30" x14ac:dyDescent="0.25">
      <c r="A2392" t="s">
        <v>1435</v>
      </c>
      <c r="B2392">
        <v>45323</v>
      </c>
      <c r="C2392">
        <v>45328</v>
      </c>
      <c r="D2392" t="s">
        <v>571</v>
      </c>
      <c r="E2392">
        <v>3250</v>
      </c>
      <c r="F2392">
        <v>134</v>
      </c>
      <c r="G2392">
        <v>14</v>
      </c>
      <c r="H2392">
        <v>101</v>
      </c>
      <c r="I2392">
        <v>0</v>
      </c>
      <c r="J2392">
        <v>41</v>
      </c>
      <c r="K2392">
        <v>12</v>
      </c>
      <c r="L2392">
        <v>8</v>
      </c>
      <c r="M2392">
        <v>28</v>
      </c>
      <c r="N2392">
        <v>37</v>
      </c>
      <c r="O2392">
        <v>89</v>
      </c>
      <c r="P2392">
        <v>102</v>
      </c>
      <c r="Q2392">
        <v>80</v>
      </c>
      <c r="R2392">
        <v>56</v>
      </c>
      <c r="S2392">
        <v>102</v>
      </c>
      <c r="T2392">
        <v>38</v>
      </c>
      <c r="U2392">
        <v>32</v>
      </c>
      <c r="V2392">
        <v>38</v>
      </c>
      <c r="W2392">
        <v>37</v>
      </c>
      <c r="X2392">
        <v>38</v>
      </c>
      <c r="Y2392">
        <v>102</v>
      </c>
      <c r="Z2392">
        <v>38</v>
      </c>
      <c r="AA2392" t="s">
        <v>572</v>
      </c>
      <c r="AB2392" t="s">
        <v>387</v>
      </c>
      <c r="AC2392" t="s">
        <v>508</v>
      </c>
      <c r="AD2392" t="s">
        <v>509</v>
      </c>
    </row>
    <row r="2393" spans="1:30" x14ac:dyDescent="0.25">
      <c r="A2393" t="s">
        <v>1435</v>
      </c>
      <c r="B2393">
        <v>45323</v>
      </c>
      <c r="C2393">
        <v>45328</v>
      </c>
      <c r="D2393" t="s">
        <v>513</v>
      </c>
      <c r="E2393">
        <v>11910</v>
      </c>
      <c r="F2393">
        <v>479</v>
      </c>
      <c r="G2393">
        <v>6</v>
      </c>
      <c r="H2393">
        <v>269</v>
      </c>
      <c r="I2393">
        <v>1</v>
      </c>
      <c r="J2393">
        <v>126</v>
      </c>
      <c r="K2393">
        <v>26</v>
      </c>
      <c r="L2393">
        <v>38</v>
      </c>
      <c r="M2393">
        <v>0</v>
      </c>
      <c r="N2393">
        <v>103</v>
      </c>
      <c r="O2393">
        <v>54</v>
      </c>
      <c r="P2393">
        <v>274</v>
      </c>
      <c r="Q2393">
        <v>196</v>
      </c>
      <c r="R2393">
        <v>161</v>
      </c>
      <c r="S2393">
        <v>272</v>
      </c>
      <c r="T2393">
        <v>92</v>
      </c>
      <c r="U2393">
        <v>95</v>
      </c>
      <c r="V2393">
        <v>105</v>
      </c>
      <c r="W2393">
        <v>105</v>
      </c>
      <c r="X2393">
        <v>96</v>
      </c>
      <c r="Y2393">
        <v>275</v>
      </c>
      <c r="Z2393">
        <v>105</v>
      </c>
      <c r="AA2393" t="s">
        <v>514</v>
      </c>
      <c r="AB2393" t="s">
        <v>387</v>
      </c>
      <c r="AC2393" t="s">
        <v>508</v>
      </c>
      <c r="AD2393" t="s">
        <v>509</v>
      </c>
    </row>
    <row r="2394" spans="1:30" x14ac:dyDescent="0.25">
      <c r="A2394" t="s">
        <v>1435</v>
      </c>
      <c r="B2394">
        <v>45323</v>
      </c>
      <c r="C2394">
        <v>45328</v>
      </c>
      <c r="D2394" t="s">
        <v>166</v>
      </c>
      <c r="E2394">
        <v>5775</v>
      </c>
      <c r="F2394">
        <v>169</v>
      </c>
      <c r="G2394">
        <v>12</v>
      </c>
      <c r="H2394">
        <v>111</v>
      </c>
      <c r="I2394">
        <v>21</v>
      </c>
      <c r="J2394">
        <v>76</v>
      </c>
      <c r="K2394">
        <v>0</v>
      </c>
      <c r="L2394">
        <v>4</v>
      </c>
      <c r="M2394">
        <v>4</v>
      </c>
      <c r="N2394">
        <v>34</v>
      </c>
      <c r="O2394">
        <v>23</v>
      </c>
      <c r="P2394">
        <v>117</v>
      </c>
      <c r="Q2394">
        <v>111</v>
      </c>
      <c r="R2394">
        <v>57</v>
      </c>
      <c r="S2394">
        <v>117</v>
      </c>
      <c r="T2394">
        <v>44</v>
      </c>
      <c r="U2394">
        <v>49</v>
      </c>
      <c r="V2394">
        <v>48</v>
      </c>
      <c r="W2394">
        <v>47</v>
      </c>
      <c r="X2394">
        <v>46</v>
      </c>
      <c r="Y2394">
        <v>117</v>
      </c>
      <c r="Z2394">
        <v>49</v>
      </c>
      <c r="AA2394" t="s">
        <v>167</v>
      </c>
      <c r="AB2394" t="s">
        <v>16</v>
      </c>
      <c r="AC2394" t="s">
        <v>168</v>
      </c>
      <c r="AD2394" t="s">
        <v>1473</v>
      </c>
    </row>
    <row r="2395" spans="1:30" x14ac:dyDescent="0.25">
      <c r="A2395" t="s">
        <v>1435</v>
      </c>
      <c r="B2395">
        <v>45352</v>
      </c>
      <c r="C2395">
        <v>45354</v>
      </c>
      <c r="D2395" t="s">
        <v>940</v>
      </c>
      <c r="E2395">
        <v>10269</v>
      </c>
      <c r="F2395">
        <v>493</v>
      </c>
      <c r="G2395">
        <v>140</v>
      </c>
      <c r="H2395">
        <v>370</v>
      </c>
      <c r="I2395">
        <v>6</v>
      </c>
      <c r="J2395">
        <v>86</v>
      </c>
      <c r="K2395">
        <v>16</v>
      </c>
      <c r="L2395">
        <v>1</v>
      </c>
      <c r="M2395">
        <v>2</v>
      </c>
      <c r="N2395">
        <v>48</v>
      </c>
      <c r="O2395">
        <v>212</v>
      </c>
      <c r="P2395">
        <v>392</v>
      </c>
      <c r="Q2395">
        <v>316</v>
      </c>
      <c r="R2395">
        <v>159</v>
      </c>
      <c r="S2395">
        <v>411</v>
      </c>
      <c r="T2395">
        <v>49</v>
      </c>
      <c r="U2395">
        <v>56</v>
      </c>
      <c r="V2395">
        <v>61</v>
      </c>
      <c r="W2395">
        <v>58</v>
      </c>
      <c r="X2395">
        <v>54</v>
      </c>
      <c r="Y2395">
        <v>423</v>
      </c>
      <c r="Z2395">
        <v>61</v>
      </c>
      <c r="AA2395" t="s">
        <v>941</v>
      </c>
      <c r="AB2395" t="s">
        <v>803</v>
      </c>
      <c r="AC2395" t="s">
        <v>942</v>
      </c>
      <c r="AD2395" t="s">
        <v>943</v>
      </c>
    </row>
    <row r="2396" spans="1:30" x14ac:dyDescent="0.25">
      <c r="A2396" t="s">
        <v>1435</v>
      </c>
      <c r="B2396">
        <v>45352</v>
      </c>
      <c r="C2396">
        <v>45354</v>
      </c>
      <c r="D2396" t="s">
        <v>930</v>
      </c>
      <c r="E2396">
        <v>11060</v>
      </c>
      <c r="F2396">
        <v>400</v>
      </c>
      <c r="G2396">
        <v>30</v>
      </c>
      <c r="H2396">
        <v>259</v>
      </c>
      <c r="I2396">
        <v>0</v>
      </c>
      <c r="J2396">
        <v>48</v>
      </c>
      <c r="K2396">
        <v>5</v>
      </c>
      <c r="L2396">
        <v>15</v>
      </c>
      <c r="M2396">
        <v>22</v>
      </c>
      <c r="N2396">
        <v>27</v>
      </c>
      <c r="O2396">
        <v>225</v>
      </c>
      <c r="P2396">
        <v>258</v>
      </c>
      <c r="Q2396">
        <v>257</v>
      </c>
      <c r="R2396">
        <v>114</v>
      </c>
      <c r="S2396">
        <v>261</v>
      </c>
      <c r="T2396">
        <v>29</v>
      </c>
      <c r="U2396">
        <v>30</v>
      </c>
      <c r="V2396">
        <v>29</v>
      </c>
      <c r="W2396">
        <v>29</v>
      </c>
      <c r="X2396">
        <v>26</v>
      </c>
      <c r="Y2396">
        <v>262</v>
      </c>
      <c r="Z2396">
        <v>30</v>
      </c>
      <c r="AA2396" t="s">
        <v>931</v>
      </c>
      <c r="AB2396" t="s">
        <v>803</v>
      </c>
      <c r="AC2396" t="s">
        <v>897</v>
      </c>
      <c r="AD2396" t="s">
        <v>898</v>
      </c>
    </row>
    <row r="2397" spans="1:30" x14ac:dyDescent="0.25">
      <c r="A2397" t="s">
        <v>1435</v>
      </c>
      <c r="B2397">
        <v>45352</v>
      </c>
      <c r="C2397">
        <v>45354</v>
      </c>
      <c r="D2397" t="s">
        <v>948</v>
      </c>
      <c r="E2397">
        <v>9226</v>
      </c>
      <c r="F2397">
        <v>439</v>
      </c>
      <c r="G2397">
        <v>56</v>
      </c>
      <c r="H2397">
        <v>296</v>
      </c>
      <c r="I2397">
        <v>1</v>
      </c>
      <c r="J2397">
        <v>101</v>
      </c>
      <c r="K2397">
        <v>4</v>
      </c>
      <c r="L2397">
        <v>2</v>
      </c>
      <c r="M2397">
        <v>2</v>
      </c>
      <c r="N2397">
        <v>66</v>
      </c>
      <c r="O2397">
        <v>124</v>
      </c>
      <c r="P2397">
        <v>297</v>
      </c>
      <c r="Q2397">
        <v>214</v>
      </c>
      <c r="R2397">
        <v>122</v>
      </c>
      <c r="S2397">
        <v>297</v>
      </c>
      <c r="T2397">
        <v>50</v>
      </c>
      <c r="U2397">
        <v>60</v>
      </c>
      <c r="V2397">
        <v>66</v>
      </c>
      <c r="W2397">
        <v>59</v>
      </c>
      <c r="X2397">
        <v>61</v>
      </c>
      <c r="Y2397">
        <v>301</v>
      </c>
      <c r="Z2397">
        <v>66</v>
      </c>
      <c r="AA2397" t="s">
        <v>949</v>
      </c>
      <c r="AB2397" t="s">
        <v>803</v>
      </c>
      <c r="AC2397" t="s">
        <v>942</v>
      </c>
      <c r="AD2397" t="s">
        <v>943</v>
      </c>
    </row>
    <row r="2398" spans="1:30" x14ac:dyDescent="0.25">
      <c r="A2398" t="s">
        <v>1435</v>
      </c>
      <c r="B2398">
        <v>45352</v>
      </c>
      <c r="C2398">
        <v>45354</v>
      </c>
      <c r="D2398" t="s">
        <v>991</v>
      </c>
      <c r="E2398">
        <v>9478</v>
      </c>
      <c r="F2398">
        <v>465</v>
      </c>
      <c r="G2398">
        <v>85</v>
      </c>
      <c r="H2398">
        <v>379</v>
      </c>
      <c r="I2398">
        <v>2</v>
      </c>
      <c r="J2398">
        <v>110</v>
      </c>
      <c r="K2398">
        <v>6</v>
      </c>
      <c r="L2398">
        <v>3</v>
      </c>
      <c r="M2398">
        <v>8</v>
      </c>
      <c r="N2398">
        <v>94</v>
      </c>
      <c r="O2398">
        <v>139</v>
      </c>
      <c r="P2398">
        <v>381</v>
      </c>
      <c r="Q2398">
        <v>266</v>
      </c>
      <c r="R2398">
        <v>190</v>
      </c>
      <c r="S2398">
        <v>378</v>
      </c>
      <c r="T2398">
        <v>101</v>
      </c>
      <c r="U2398">
        <v>90</v>
      </c>
      <c r="V2398">
        <v>101</v>
      </c>
      <c r="W2398">
        <v>101</v>
      </c>
      <c r="X2398">
        <v>99</v>
      </c>
      <c r="Y2398">
        <v>383</v>
      </c>
      <c r="Z2398">
        <v>102</v>
      </c>
      <c r="AA2398" t="s">
        <v>992</v>
      </c>
      <c r="AB2398" t="s">
        <v>803</v>
      </c>
      <c r="AC2398" t="s">
        <v>942</v>
      </c>
      <c r="AD2398" t="s">
        <v>943</v>
      </c>
    </row>
    <row r="2399" spans="1:30" x14ac:dyDescent="0.25">
      <c r="A2399" t="s">
        <v>1435</v>
      </c>
      <c r="B2399">
        <v>45352</v>
      </c>
      <c r="C2399">
        <v>45354</v>
      </c>
      <c r="D2399" t="s">
        <v>968</v>
      </c>
      <c r="E2399">
        <v>5965</v>
      </c>
      <c r="F2399">
        <v>307</v>
      </c>
      <c r="G2399">
        <v>48</v>
      </c>
      <c r="H2399">
        <v>284</v>
      </c>
      <c r="I2399">
        <v>2</v>
      </c>
      <c r="J2399">
        <v>47</v>
      </c>
      <c r="K2399">
        <v>5</v>
      </c>
      <c r="L2399">
        <v>21</v>
      </c>
      <c r="M2399">
        <v>12</v>
      </c>
      <c r="N2399">
        <v>39</v>
      </c>
      <c r="O2399">
        <v>203</v>
      </c>
      <c r="P2399">
        <v>284</v>
      </c>
      <c r="Q2399">
        <v>204</v>
      </c>
      <c r="R2399">
        <v>136</v>
      </c>
      <c r="S2399">
        <v>282</v>
      </c>
      <c r="T2399">
        <v>38</v>
      </c>
      <c r="U2399">
        <v>39</v>
      </c>
      <c r="V2399">
        <v>40</v>
      </c>
      <c r="W2399">
        <v>39</v>
      </c>
      <c r="X2399">
        <v>36</v>
      </c>
      <c r="Y2399">
        <v>285</v>
      </c>
      <c r="Z2399">
        <v>40</v>
      </c>
      <c r="AA2399" t="s">
        <v>969</v>
      </c>
      <c r="AB2399" t="s">
        <v>803</v>
      </c>
      <c r="AC2399" t="s">
        <v>942</v>
      </c>
      <c r="AD2399" t="s">
        <v>943</v>
      </c>
    </row>
    <row r="2400" spans="1:30" x14ac:dyDescent="0.25">
      <c r="A2400" t="s">
        <v>1435</v>
      </c>
      <c r="B2400">
        <v>45352</v>
      </c>
      <c r="C2400">
        <v>45354</v>
      </c>
      <c r="D2400" t="s">
        <v>996</v>
      </c>
      <c r="E2400">
        <v>14965</v>
      </c>
      <c r="F2400">
        <v>535</v>
      </c>
      <c r="G2400">
        <v>1</v>
      </c>
      <c r="H2400">
        <v>389</v>
      </c>
      <c r="I2400">
        <v>0</v>
      </c>
      <c r="J2400">
        <v>140</v>
      </c>
      <c r="K2400">
        <v>10</v>
      </c>
      <c r="L2400">
        <v>27</v>
      </c>
      <c r="M2400">
        <v>0</v>
      </c>
      <c r="N2400">
        <v>103</v>
      </c>
      <c r="O2400">
        <v>192</v>
      </c>
      <c r="P2400">
        <v>409</v>
      </c>
      <c r="Q2400">
        <v>254</v>
      </c>
      <c r="R2400">
        <v>179</v>
      </c>
      <c r="S2400">
        <v>411</v>
      </c>
      <c r="T2400">
        <v>112</v>
      </c>
      <c r="U2400">
        <v>106</v>
      </c>
      <c r="V2400">
        <v>123</v>
      </c>
      <c r="W2400">
        <v>109</v>
      </c>
      <c r="X2400">
        <v>117</v>
      </c>
      <c r="Y2400">
        <v>412</v>
      </c>
      <c r="Z2400">
        <v>123</v>
      </c>
      <c r="AA2400" t="s">
        <v>997</v>
      </c>
      <c r="AB2400" t="s">
        <v>803</v>
      </c>
      <c r="AC2400" t="s">
        <v>998</v>
      </c>
      <c r="AD2400" t="s">
        <v>999</v>
      </c>
    </row>
    <row r="2401" spans="1:30" x14ac:dyDescent="0.25">
      <c r="A2401" t="s">
        <v>1435</v>
      </c>
      <c r="B2401">
        <v>45352</v>
      </c>
      <c r="C2401">
        <v>45354</v>
      </c>
      <c r="D2401" t="s">
        <v>924</v>
      </c>
      <c r="E2401">
        <v>7014</v>
      </c>
      <c r="F2401">
        <v>253</v>
      </c>
      <c r="G2401">
        <v>17</v>
      </c>
      <c r="H2401">
        <v>172</v>
      </c>
      <c r="I2401">
        <v>2</v>
      </c>
      <c r="J2401">
        <v>48</v>
      </c>
      <c r="K2401">
        <v>10</v>
      </c>
      <c r="L2401">
        <v>5</v>
      </c>
      <c r="M2401">
        <v>3</v>
      </c>
      <c r="N2401">
        <v>32</v>
      </c>
      <c r="O2401">
        <v>93</v>
      </c>
      <c r="P2401">
        <v>172</v>
      </c>
      <c r="Q2401">
        <v>155</v>
      </c>
      <c r="R2401">
        <v>90</v>
      </c>
      <c r="S2401">
        <v>172</v>
      </c>
      <c r="T2401">
        <v>34</v>
      </c>
      <c r="U2401">
        <v>38</v>
      </c>
      <c r="V2401">
        <v>35</v>
      </c>
      <c r="W2401">
        <v>42</v>
      </c>
      <c r="X2401">
        <v>42</v>
      </c>
      <c r="Y2401">
        <v>173</v>
      </c>
      <c r="Z2401">
        <v>46</v>
      </c>
      <c r="AA2401" t="s">
        <v>925</v>
      </c>
      <c r="AB2401" t="s">
        <v>803</v>
      </c>
      <c r="AC2401" t="s">
        <v>897</v>
      </c>
      <c r="AD2401" t="s">
        <v>898</v>
      </c>
    </row>
    <row r="2402" spans="1:30" x14ac:dyDescent="0.25">
      <c r="A2402" t="s">
        <v>1435</v>
      </c>
      <c r="B2402">
        <v>45352</v>
      </c>
      <c r="C2402">
        <v>45354</v>
      </c>
      <c r="D2402" t="s">
        <v>903</v>
      </c>
      <c r="E2402">
        <v>16048</v>
      </c>
      <c r="F2402">
        <v>566</v>
      </c>
      <c r="G2402">
        <v>1</v>
      </c>
      <c r="H2402">
        <v>470</v>
      </c>
      <c r="I2402">
        <v>0</v>
      </c>
      <c r="J2402">
        <v>73</v>
      </c>
      <c r="K2402">
        <v>8</v>
      </c>
      <c r="L2402">
        <v>0</v>
      </c>
      <c r="M2402">
        <v>0</v>
      </c>
      <c r="N2402">
        <v>55</v>
      </c>
      <c r="O2402">
        <v>129</v>
      </c>
      <c r="P2402">
        <v>471</v>
      </c>
      <c r="Q2402">
        <v>318</v>
      </c>
      <c r="R2402">
        <v>255</v>
      </c>
      <c r="S2402">
        <v>476</v>
      </c>
      <c r="T2402">
        <v>54</v>
      </c>
      <c r="U2402">
        <v>46</v>
      </c>
      <c r="V2402">
        <v>55</v>
      </c>
      <c r="W2402">
        <v>51</v>
      </c>
      <c r="X2402">
        <v>53</v>
      </c>
      <c r="Y2402">
        <v>476</v>
      </c>
      <c r="Z2402">
        <v>55</v>
      </c>
      <c r="AA2402" t="s">
        <v>904</v>
      </c>
      <c r="AB2402" t="s">
        <v>803</v>
      </c>
      <c r="AC2402" t="s">
        <v>1451</v>
      </c>
      <c r="AD2402" t="s">
        <v>1452</v>
      </c>
    </row>
    <row r="2403" spans="1:30" x14ac:dyDescent="0.25">
      <c r="A2403" t="s">
        <v>1435</v>
      </c>
      <c r="B2403">
        <v>45352</v>
      </c>
      <c r="C2403">
        <v>45354</v>
      </c>
      <c r="D2403" t="s">
        <v>973</v>
      </c>
      <c r="E2403">
        <v>4765</v>
      </c>
      <c r="F2403">
        <v>235</v>
      </c>
      <c r="G2403">
        <v>24</v>
      </c>
      <c r="H2403">
        <v>191</v>
      </c>
      <c r="I2403">
        <v>4</v>
      </c>
      <c r="J2403">
        <v>44</v>
      </c>
      <c r="K2403">
        <v>9</v>
      </c>
      <c r="L2403">
        <v>8</v>
      </c>
      <c r="M2403">
        <v>15</v>
      </c>
      <c r="N2403">
        <v>37</v>
      </c>
      <c r="O2403">
        <v>79</v>
      </c>
      <c r="P2403">
        <v>194</v>
      </c>
      <c r="Q2403">
        <v>154</v>
      </c>
      <c r="R2403">
        <v>113</v>
      </c>
      <c r="S2403">
        <v>193</v>
      </c>
      <c r="T2403">
        <v>37</v>
      </c>
      <c r="U2403">
        <v>38</v>
      </c>
      <c r="V2403">
        <v>39</v>
      </c>
      <c r="W2403">
        <v>37</v>
      </c>
      <c r="X2403">
        <v>38</v>
      </c>
      <c r="Y2403">
        <v>194</v>
      </c>
      <c r="Z2403">
        <v>39</v>
      </c>
      <c r="AA2403" t="s">
        <v>974</v>
      </c>
      <c r="AB2403" t="s">
        <v>803</v>
      </c>
      <c r="AC2403" t="s">
        <v>942</v>
      </c>
      <c r="AD2403" t="s">
        <v>943</v>
      </c>
    </row>
    <row r="2404" spans="1:30" x14ac:dyDescent="0.25">
      <c r="A2404" t="s">
        <v>1435</v>
      </c>
      <c r="B2404">
        <v>45352</v>
      </c>
      <c r="C2404">
        <v>45354</v>
      </c>
      <c r="D2404" t="s">
        <v>959</v>
      </c>
      <c r="E2404">
        <v>7754</v>
      </c>
      <c r="F2404">
        <v>320</v>
      </c>
      <c r="G2404">
        <v>1</v>
      </c>
      <c r="H2404">
        <v>257</v>
      </c>
      <c r="I2404">
        <v>0</v>
      </c>
      <c r="J2404">
        <v>69</v>
      </c>
      <c r="K2404">
        <v>5</v>
      </c>
      <c r="L2404">
        <v>4</v>
      </c>
      <c r="M2404">
        <v>0</v>
      </c>
      <c r="N2404">
        <v>41</v>
      </c>
      <c r="O2404">
        <v>116</v>
      </c>
      <c r="P2404">
        <v>257</v>
      </c>
      <c r="Q2404">
        <v>242</v>
      </c>
      <c r="R2404">
        <v>113</v>
      </c>
      <c r="S2404">
        <v>260</v>
      </c>
      <c r="T2404">
        <v>43</v>
      </c>
      <c r="U2404">
        <v>47</v>
      </c>
      <c r="V2404">
        <v>46</v>
      </c>
      <c r="W2404">
        <v>45</v>
      </c>
      <c r="X2404">
        <v>45</v>
      </c>
      <c r="Y2404">
        <v>262</v>
      </c>
      <c r="Z2404">
        <v>48</v>
      </c>
      <c r="AA2404" t="s">
        <v>960</v>
      </c>
      <c r="AB2404" t="s">
        <v>803</v>
      </c>
      <c r="AC2404" t="s">
        <v>942</v>
      </c>
      <c r="AD2404" t="s">
        <v>943</v>
      </c>
    </row>
    <row r="2405" spans="1:30" x14ac:dyDescent="0.25">
      <c r="A2405" t="s">
        <v>1435</v>
      </c>
      <c r="B2405">
        <v>45352</v>
      </c>
      <c r="C2405">
        <v>45354</v>
      </c>
      <c r="D2405" t="s">
        <v>157</v>
      </c>
      <c r="E2405">
        <v>5838</v>
      </c>
      <c r="F2405">
        <v>156</v>
      </c>
      <c r="G2405">
        <v>1</v>
      </c>
      <c r="H2405">
        <v>142</v>
      </c>
      <c r="I2405">
        <v>0</v>
      </c>
      <c r="J2405">
        <v>59</v>
      </c>
      <c r="K2405">
        <v>6</v>
      </c>
      <c r="L2405">
        <v>0</v>
      </c>
      <c r="M2405">
        <v>2</v>
      </c>
      <c r="N2405">
        <v>57</v>
      </c>
      <c r="O2405">
        <v>13</v>
      </c>
      <c r="P2405">
        <v>142</v>
      </c>
      <c r="Q2405">
        <v>135</v>
      </c>
      <c r="R2405">
        <v>62</v>
      </c>
      <c r="S2405">
        <v>141</v>
      </c>
      <c r="T2405">
        <v>57</v>
      </c>
      <c r="U2405">
        <v>57</v>
      </c>
      <c r="V2405">
        <v>57</v>
      </c>
      <c r="W2405">
        <v>52</v>
      </c>
      <c r="X2405">
        <v>56</v>
      </c>
      <c r="Y2405">
        <v>142</v>
      </c>
      <c r="Z2405">
        <v>57</v>
      </c>
      <c r="AA2405" t="s">
        <v>158</v>
      </c>
      <c r="AB2405" t="s">
        <v>16</v>
      </c>
      <c r="AC2405" t="s">
        <v>127</v>
      </c>
      <c r="AD2405" t="s">
        <v>128</v>
      </c>
    </row>
    <row r="2406" spans="1:30" x14ac:dyDescent="0.25">
      <c r="A2406" t="s">
        <v>1435</v>
      </c>
      <c r="B2406">
        <v>45352</v>
      </c>
      <c r="C2406">
        <v>45354</v>
      </c>
      <c r="D2406" t="s">
        <v>826</v>
      </c>
      <c r="E2406">
        <v>6152</v>
      </c>
      <c r="F2406">
        <v>210</v>
      </c>
      <c r="G2406">
        <v>161</v>
      </c>
      <c r="H2406">
        <v>205</v>
      </c>
      <c r="I2406">
        <v>0</v>
      </c>
      <c r="J2406">
        <v>16</v>
      </c>
      <c r="K2406">
        <v>0</v>
      </c>
      <c r="L2406">
        <v>0</v>
      </c>
      <c r="M2406">
        <v>8</v>
      </c>
      <c r="N2406">
        <v>16</v>
      </c>
      <c r="O2406">
        <v>159</v>
      </c>
      <c r="P2406">
        <v>205</v>
      </c>
      <c r="Q2406">
        <v>202</v>
      </c>
      <c r="R2406">
        <v>114</v>
      </c>
      <c r="S2406">
        <v>205</v>
      </c>
      <c r="T2406">
        <v>16</v>
      </c>
      <c r="U2406">
        <v>16</v>
      </c>
      <c r="V2406">
        <v>16</v>
      </c>
      <c r="W2406">
        <v>16</v>
      </c>
      <c r="X2406">
        <v>16</v>
      </c>
      <c r="Y2406">
        <v>205</v>
      </c>
      <c r="Z2406">
        <v>16</v>
      </c>
      <c r="AA2406" t="s">
        <v>827</v>
      </c>
      <c r="AB2406" t="s">
        <v>803</v>
      </c>
      <c r="AC2406" t="s">
        <v>805</v>
      </c>
      <c r="AD2406" t="s">
        <v>806</v>
      </c>
    </row>
    <row r="2407" spans="1:30" x14ac:dyDescent="0.25">
      <c r="A2407" t="s">
        <v>1435</v>
      </c>
      <c r="B2407">
        <v>45352</v>
      </c>
      <c r="C2407">
        <v>45354</v>
      </c>
      <c r="D2407" t="s">
        <v>887</v>
      </c>
      <c r="E2407">
        <v>6948</v>
      </c>
      <c r="F2407">
        <v>301</v>
      </c>
      <c r="G2407">
        <v>73</v>
      </c>
      <c r="H2407">
        <v>245</v>
      </c>
      <c r="I2407">
        <v>29</v>
      </c>
      <c r="J2407">
        <v>84</v>
      </c>
      <c r="K2407">
        <v>29</v>
      </c>
      <c r="L2407">
        <v>16</v>
      </c>
      <c r="M2407">
        <v>35</v>
      </c>
      <c r="N2407">
        <v>74</v>
      </c>
      <c r="O2407">
        <v>140</v>
      </c>
      <c r="P2407">
        <v>255</v>
      </c>
      <c r="Q2407">
        <v>186</v>
      </c>
      <c r="R2407">
        <v>103</v>
      </c>
      <c r="S2407">
        <v>255</v>
      </c>
      <c r="T2407">
        <v>74</v>
      </c>
      <c r="U2407">
        <v>69</v>
      </c>
      <c r="V2407">
        <v>74</v>
      </c>
      <c r="W2407">
        <v>62</v>
      </c>
      <c r="X2407">
        <v>71</v>
      </c>
      <c r="Y2407">
        <v>255</v>
      </c>
      <c r="Z2407">
        <v>74</v>
      </c>
      <c r="AA2407" t="s">
        <v>888</v>
      </c>
      <c r="AB2407" t="s">
        <v>803</v>
      </c>
      <c r="AC2407" t="s">
        <v>849</v>
      </c>
      <c r="AD2407" t="s">
        <v>850</v>
      </c>
    </row>
    <row r="2408" spans="1:30" x14ac:dyDescent="0.25">
      <c r="A2408" t="s">
        <v>1435</v>
      </c>
      <c r="B2408">
        <v>45352</v>
      </c>
      <c r="C2408">
        <v>45354</v>
      </c>
      <c r="D2408" t="s">
        <v>876</v>
      </c>
      <c r="E2408">
        <v>16578</v>
      </c>
      <c r="F2408">
        <v>575</v>
      </c>
      <c r="G2408">
        <v>9</v>
      </c>
      <c r="H2408">
        <v>352</v>
      </c>
      <c r="I2408">
        <v>1</v>
      </c>
      <c r="J2408">
        <v>120</v>
      </c>
      <c r="K2408">
        <v>6</v>
      </c>
      <c r="L2408">
        <v>1</v>
      </c>
      <c r="M2408">
        <v>3</v>
      </c>
      <c r="N2408">
        <v>75</v>
      </c>
      <c r="O2408">
        <v>117</v>
      </c>
      <c r="P2408">
        <v>356</v>
      </c>
      <c r="Q2408">
        <v>238</v>
      </c>
      <c r="R2408">
        <v>158</v>
      </c>
      <c r="S2408">
        <v>357</v>
      </c>
      <c r="T2408">
        <v>74</v>
      </c>
      <c r="U2408">
        <v>73</v>
      </c>
      <c r="V2408">
        <v>76</v>
      </c>
      <c r="W2408">
        <v>70</v>
      </c>
      <c r="X2408">
        <v>74</v>
      </c>
      <c r="Y2408">
        <v>357</v>
      </c>
      <c r="Z2408">
        <v>77</v>
      </c>
      <c r="AA2408" t="s">
        <v>877</v>
      </c>
      <c r="AB2408" t="s">
        <v>803</v>
      </c>
      <c r="AC2408" t="s">
        <v>1451</v>
      </c>
      <c r="AD2408" t="s">
        <v>1452</v>
      </c>
    </row>
    <row r="2409" spans="1:30" x14ac:dyDescent="0.25">
      <c r="A2409" t="s">
        <v>1435</v>
      </c>
      <c r="B2409">
        <v>45352</v>
      </c>
      <c r="C2409">
        <v>45354</v>
      </c>
      <c r="D2409" t="s">
        <v>462</v>
      </c>
      <c r="E2409">
        <v>3376</v>
      </c>
      <c r="F2409">
        <v>102</v>
      </c>
      <c r="G2409">
        <v>4</v>
      </c>
      <c r="H2409">
        <v>79</v>
      </c>
      <c r="I2409">
        <v>2</v>
      </c>
      <c r="J2409">
        <v>79</v>
      </c>
      <c r="K2409">
        <v>6</v>
      </c>
      <c r="L2409">
        <v>6</v>
      </c>
      <c r="M2409">
        <v>9</v>
      </c>
      <c r="N2409">
        <v>58</v>
      </c>
      <c r="O2409">
        <v>15</v>
      </c>
      <c r="P2409">
        <v>84</v>
      </c>
      <c r="Q2409">
        <v>72</v>
      </c>
      <c r="R2409">
        <v>34</v>
      </c>
      <c r="S2409">
        <v>85</v>
      </c>
      <c r="T2409">
        <v>59</v>
      </c>
      <c r="U2409">
        <v>50</v>
      </c>
      <c r="V2409">
        <v>58</v>
      </c>
      <c r="W2409">
        <v>56</v>
      </c>
      <c r="X2409">
        <v>57</v>
      </c>
      <c r="Y2409">
        <v>85</v>
      </c>
      <c r="Z2409">
        <v>59</v>
      </c>
      <c r="AA2409" t="s">
        <v>463</v>
      </c>
      <c r="AB2409" t="s">
        <v>387</v>
      </c>
      <c r="AC2409" t="s">
        <v>448</v>
      </c>
      <c r="AD2409" t="s">
        <v>449</v>
      </c>
    </row>
    <row r="2410" spans="1:30" x14ac:dyDescent="0.25">
      <c r="A2410" t="s">
        <v>1435</v>
      </c>
      <c r="B2410">
        <v>45352</v>
      </c>
      <c r="C2410">
        <v>45354</v>
      </c>
      <c r="D2410" t="s">
        <v>560</v>
      </c>
      <c r="E2410">
        <v>5607</v>
      </c>
      <c r="F2410">
        <v>245</v>
      </c>
      <c r="G2410">
        <v>68</v>
      </c>
      <c r="H2410">
        <v>216</v>
      </c>
      <c r="I2410">
        <v>0</v>
      </c>
      <c r="J2410">
        <v>78</v>
      </c>
      <c r="K2410">
        <v>35</v>
      </c>
      <c r="L2410">
        <v>21</v>
      </c>
      <c r="M2410">
        <v>34</v>
      </c>
      <c r="N2410">
        <v>66</v>
      </c>
      <c r="O2410">
        <v>43</v>
      </c>
      <c r="P2410">
        <v>217</v>
      </c>
      <c r="Q2410">
        <v>176</v>
      </c>
      <c r="R2410">
        <v>95</v>
      </c>
      <c r="S2410">
        <v>217</v>
      </c>
      <c r="T2410">
        <v>66</v>
      </c>
      <c r="U2410">
        <v>66</v>
      </c>
      <c r="V2410">
        <v>67</v>
      </c>
      <c r="W2410">
        <v>67</v>
      </c>
      <c r="X2410">
        <v>63</v>
      </c>
      <c r="Y2410">
        <v>217</v>
      </c>
      <c r="Z2410">
        <v>67</v>
      </c>
      <c r="AA2410" t="s">
        <v>561</v>
      </c>
      <c r="AB2410" t="s">
        <v>387</v>
      </c>
      <c r="AC2410" t="s">
        <v>508</v>
      </c>
      <c r="AD2410" t="s">
        <v>509</v>
      </c>
    </row>
    <row r="2411" spans="1:30" x14ac:dyDescent="0.25">
      <c r="A2411" t="s">
        <v>1435</v>
      </c>
      <c r="B2411">
        <v>45352</v>
      </c>
      <c r="C2411">
        <v>45354</v>
      </c>
      <c r="D2411" t="s">
        <v>425</v>
      </c>
      <c r="E2411">
        <v>3581</v>
      </c>
      <c r="F2411">
        <v>144</v>
      </c>
      <c r="G2411">
        <v>49</v>
      </c>
      <c r="H2411">
        <v>114</v>
      </c>
      <c r="I2411">
        <v>20</v>
      </c>
      <c r="J2411">
        <v>51</v>
      </c>
      <c r="K2411">
        <v>4</v>
      </c>
      <c r="L2411">
        <v>7</v>
      </c>
      <c r="M2411">
        <v>5</v>
      </c>
      <c r="N2411">
        <v>21</v>
      </c>
      <c r="O2411">
        <v>72</v>
      </c>
      <c r="P2411">
        <v>115</v>
      </c>
      <c r="Q2411">
        <v>114</v>
      </c>
      <c r="R2411">
        <v>62</v>
      </c>
      <c r="S2411">
        <v>116</v>
      </c>
      <c r="T2411">
        <v>28</v>
      </c>
      <c r="U2411">
        <v>40</v>
      </c>
      <c r="V2411">
        <v>41</v>
      </c>
      <c r="W2411">
        <v>41</v>
      </c>
      <c r="X2411">
        <v>41</v>
      </c>
      <c r="Y2411">
        <v>116</v>
      </c>
      <c r="Z2411">
        <v>41</v>
      </c>
      <c r="AA2411" t="s">
        <v>426</v>
      </c>
      <c r="AB2411" t="s">
        <v>387</v>
      </c>
      <c r="AC2411" t="s">
        <v>508</v>
      </c>
      <c r="AD2411" t="s">
        <v>509</v>
      </c>
    </row>
    <row r="2412" spans="1:30" x14ac:dyDescent="0.25">
      <c r="A2412" t="s">
        <v>1435</v>
      </c>
      <c r="B2412">
        <v>45352</v>
      </c>
      <c r="C2412">
        <v>45354</v>
      </c>
      <c r="D2412" t="s">
        <v>152</v>
      </c>
      <c r="E2412">
        <v>4162</v>
      </c>
      <c r="F2412">
        <v>104</v>
      </c>
      <c r="G2412">
        <v>0</v>
      </c>
      <c r="H2412">
        <v>98</v>
      </c>
      <c r="I2412">
        <v>0</v>
      </c>
      <c r="J2412">
        <v>26</v>
      </c>
      <c r="K2412">
        <v>2</v>
      </c>
      <c r="L2412">
        <v>5</v>
      </c>
      <c r="M2412">
        <v>0</v>
      </c>
      <c r="N2412">
        <v>25</v>
      </c>
      <c r="O2412">
        <v>26</v>
      </c>
      <c r="P2412">
        <v>98</v>
      </c>
      <c r="Q2412">
        <v>91</v>
      </c>
      <c r="R2412">
        <v>52</v>
      </c>
      <c r="S2412">
        <v>98</v>
      </c>
      <c r="T2412">
        <v>26</v>
      </c>
      <c r="U2412">
        <v>24</v>
      </c>
      <c r="V2412">
        <v>26</v>
      </c>
      <c r="W2412">
        <v>20</v>
      </c>
      <c r="X2412">
        <v>26</v>
      </c>
      <c r="Y2412">
        <v>98</v>
      </c>
      <c r="Z2412">
        <v>26</v>
      </c>
      <c r="AA2412" t="s">
        <v>153</v>
      </c>
      <c r="AB2412" t="s">
        <v>16</v>
      </c>
      <c r="AC2412" t="s">
        <v>127</v>
      </c>
      <c r="AD2412" t="s">
        <v>128</v>
      </c>
    </row>
    <row r="2413" spans="1:30" x14ac:dyDescent="0.25">
      <c r="A2413" t="s">
        <v>1435</v>
      </c>
      <c r="B2413">
        <v>45352</v>
      </c>
      <c r="C2413">
        <v>45354</v>
      </c>
      <c r="D2413" t="s">
        <v>395</v>
      </c>
      <c r="E2413">
        <v>4150</v>
      </c>
      <c r="F2413">
        <v>112</v>
      </c>
      <c r="G2413">
        <v>43</v>
      </c>
      <c r="H2413">
        <v>55</v>
      </c>
      <c r="I2413">
        <v>1</v>
      </c>
      <c r="J2413">
        <v>50</v>
      </c>
      <c r="K2413">
        <v>4</v>
      </c>
      <c r="L2413">
        <v>13</v>
      </c>
      <c r="M2413">
        <v>15</v>
      </c>
      <c r="N2413">
        <v>32</v>
      </c>
      <c r="O2413">
        <v>51</v>
      </c>
      <c r="P2413">
        <v>55</v>
      </c>
      <c r="Q2413">
        <v>33</v>
      </c>
      <c r="R2413">
        <v>21</v>
      </c>
      <c r="S2413">
        <v>55</v>
      </c>
      <c r="T2413">
        <v>33</v>
      </c>
      <c r="U2413">
        <v>24</v>
      </c>
      <c r="V2413">
        <v>33</v>
      </c>
      <c r="W2413">
        <v>25</v>
      </c>
      <c r="X2413">
        <v>31</v>
      </c>
      <c r="Y2413">
        <v>55</v>
      </c>
      <c r="Z2413">
        <v>33</v>
      </c>
      <c r="AA2413" t="s">
        <v>396</v>
      </c>
      <c r="AB2413" t="s">
        <v>387</v>
      </c>
      <c r="AC2413" t="s">
        <v>389</v>
      </c>
      <c r="AD2413" t="s">
        <v>390</v>
      </c>
    </row>
    <row r="2414" spans="1:30" x14ac:dyDescent="0.25">
      <c r="A2414" t="s">
        <v>1435</v>
      </c>
      <c r="B2414">
        <v>45352</v>
      </c>
      <c r="C2414">
        <v>45354</v>
      </c>
      <c r="D2414" t="s">
        <v>465</v>
      </c>
      <c r="E2414">
        <v>4200</v>
      </c>
      <c r="F2414">
        <v>194</v>
      </c>
      <c r="G2414">
        <v>136</v>
      </c>
      <c r="H2414">
        <v>144</v>
      </c>
      <c r="I2414">
        <v>1</v>
      </c>
      <c r="J2414">
        <v>55</v>
      </c>
      <c r="K2414">
        <v>0</v>
      </c>
      <c r="L2414">
        <v>1</v>
      </c>
      <c r="M2414">
        <v>42</v>
      </c>
      <c r="N2414">
        <v>53</v>
      </c>
      <c r="O2414">
        <v>133</v>
      </c>
      <c r="P2414">
        <v>144</v>
      </c>
      <c r="Q2414">
        <v>131</v>
      </c>
      <c r="R2414">
        <v>66</v>
      </c>
      <c r="S2414">
        <v>144</v>
      </c>
      <c r="T2414">
        <v>53</v>
      </c>
      <c r="U2414">
        <v>50</v>
      </c>
      <c r="V2414">
        <v>53</v>
      </c>
      <c r="W2414">
        <v>53</v>
      </c>
      <c r="X2414">
        <v>53</v>
      </c>
      <c r="Y2414">
        <v>144</v>
      </c>
      <c r="Z2414">
        <v>53</v>
      </c>
      <c r="AA2414" t="s">
        <v>1474</v>
      </c>
      <c r="AB2414" t="s">
        <v>387</v>
      </c>
      <c r="AC2414" t="s">
        <v>448</v>
      </c>
      <c r="AD2414" t="s">
        <v>449</v>
      </c>
    </row>
    <row r="2415" spans="1:30" x14ac:dyDescent="0.25">
      <c r="A2415" t="s">
        <v>1435</v>
      </c>
      <c r="B2415">
        <v>45352</v>
      </c>
      <c r="C2415">
        <v>45354</v>
      </c>
      <c r="D2415" t="s">
        <v>178</v>
      </c>
      <c r="E2415">
        <v>7638</v>
      </c>
      <c r="F2415">
        <v>331</v>
      </c>
      <c r="G2415">
        <v>28</v>
      </c>
      <c r="H2415">
        <v>267</v>
      </c>
      <c r="I2415">
        <v>3</v>
      </c>
      <c r="J2415">
        <v>114</v>
      </c>
      <c r="K2415">
        <v>8</v>
      </c>
      <c r="L2415">
        <v>0</v>
      </c>
      <c r="M2415">
        <v>9</v>
      </c>
      <c r="N2415">
        <v>96</v>
      </c>
      <c r="O2415">
        <v>108</v>
      </c>
      <c r="P2415">
        <v>265</v>
      </c>
      <c r="Q2415">
        <v>186</v>
      </c>
      <c r="R2415">
        <v>220</v>
      </c>
      <c r="S2415">
        <v>273</v>
      </c>
      <c r="T2415">
        <v>101</v>
      </c>
      <c r="U2415">
        <v>90</v>
      </c>
      <c r="V2415">
        <v>100</v>
      </c>
      <c r="W2415">
        <v>94</v>
      </c>
      <c r="X2415">
        <v>101</v>
      </c>
      <c r="Y2415">
        <v>273</v>
      </c>
      <c r="Z2415">
        <v>101</v>
      </c>
      <c r="AA2415" t="s">
        <v>179</v>
      </c>
      <c r="AB2415" t="s">
        <v>16</v>
      </c>
      <c r="AC2415" t="s">
        <v>168</v>
      </c>
      <c r="AD2415" t="s">
        <v>1473</v>
      </c>
    </row>
    <row r="2416" spans="1:30" x14ac:dyDescent="0.25">
      <c r="A2416" t="s">
        <v>1435</v>
      </c>
      <c r="B2416">
        <v>45352</v>
      </c>
      <c r="C2416">
        <v>45354</v>
      </c>
      <c r="D2416" t="s">
        <v>893</v>
      </c>
      <c r="E2416">
        <v>13962</v>
      </c>
      <c r="F2416">
        <v>629</v>
      </c>
      <c r="G2416">
        <v>10</v>
      </c>
      <c r="H2416">
        <v>399</v>
      </c>
      <c r="I2416">
        <v>4</v>
      </c>
      <c r="J2416">
        <v>139</v>
      </c>
      <c r="K2416">
        <v>4</v>
      </c>
      <c r="L2416">
        <v>0</v>
      </c>
      <c r="M2416">
        <v>3</v>
      </c>
      <c r="N2416">
        <v>85</v>
      </c>
      <c r="O2416">
        <v>345</v>
      </c>
      <c r="P2416">
        <v>461</v>
      </c>
      <c r="Q2416">
        <v>303</v>
      </c>
      <c r="R2416">
        <v>253</v>
      </c>
      <c r="S2416">
        <v>460</v>
      </c>
      <c r="T2416">
        <v>79</v>
      </c>
      <c r="U2416">
        <v>77</v>
      </c>
      <c r="V2416">
        <v>93</v>
      </c>
      <c r="W2416">
        <v>88</v>
      </c>
      <c r="X2416">
        <v>90</v>
      </c>
      <c r="Y2416">
        <v>462</v>
      </c>
      <c r="Z2416">
        <v>93</v>
      </c>
      <c r="AA2416" t="s">
        <v>894</v>
      </c>
      <c r="AB2416" t="s">
        <v>803</v>
      </c>
      <c r="AC2416" t="s">
        <v>849</v>
      </c>
      <c r="AD2416" t="s">
        <v>850</v>
      </c>
    </row>
    <row r="2417" spans="1:30" x14ac:dyDescent="0.25">
      <c r="A2417" t="s">
        <v>1435</v>
      </c>
      <c r="B2417">
        <v>45352</v>
      </c>
      <c r="C2417">
        <v>45354</v>
      </c>
      <c r="D2417" t="s">
        <v>836</v>
      </c>
      <c r="E2417">
        <v>12106</v>
      </c>
      <c r="F2417">
        <v>376</v>
      </c>
      <c r="G2417">
        <v>1</v>
      </c>
      <c r="H2417">
        <v>254</v>
      </c>
      <c r="I2417">
        <v>0</v>
      </c>
      <c r="J2417">
        <v>40</v>
      </c>
      <c r="K2417">
        <v>5</v>
      </c>
      <c r="L2417">
        <v>2</v>
      </c>
      <c r="M2417">
        <v>1</v>
      </c>
      <c r="N2417">
        <v>33</v>
      </c>
      <c r="O2417">
        <v>203</v>
      </c>
      <c r="P2417">
        <v>253</v>
      </c>
      <c r="Q2417">
        <v>247</v>
      </c>
      <c r="R2417">
        <v>120</v>
      </c>
      <c r="S2417">
        <v>256</v>
      </c>
      <c r="T2417">
        <v>33</v>
      </c>
      <c r="U2417">
        <v>33</v>
      </c>
      <c r="V2417">
        <v>33</v>
      </c>
      <c r="W2417">
        <v>30</v>
      </c>
      <c r="X2417">
        <v>32</v>
      </c>
      <c r="Y2417">
        <v>256</v>
      </c>
      <c r="Z2417">
        <v>33</v>
      </c>
      <c r="AA2417" t="s">
        <v>837</v>
      </c>
      <c r="AB2417" t="s">
        <v>803</v>
      </c>
      <c r="AC2417" t="s">
        <v>805</v>
      </c>
      <c r="AD2417" t="s">
        <v>806</v>
      </c>
    </row>
    <row r="2418" spans="1:30" x14ac:dyDescent="0.25">
      <c r="A2418" t="s">
        <v>1435</v>
      </c>
      <c r="B2418">
        <v>45352</v>
      </c>
      <c r="C2418">
        <v>45354</v>
      </c>
      <c r="D2418" t="s">
        <v>895</v>
      </c>
      <c r="E2418">
        <v>7557</v>
      </c>
      <c r="F2418">
        <v>326</v>
      </c>
      <c r="G2418">
        <v>0</v>
      </c>
      <c r="H2418">
        <v>146</v>
      </c>
      <c r="I2418">
        <v>0</v>
      </c>
      <c r="J2418">
        <v>43</v>
      </c>
      <c r="K2418">
        <v>0</v>
      </c>
      <c r="L2418">
        <v>0</v>
      </c>
      <c r="M2418">
        <v>0</v>
      </c>
      <c r="N2418">
        <v>1</v>
      </c>
      <c r="O2418">
        <v>115</v>
      </c>
      <c r="P2418">
        <v>196</v>
      </c>
      <c r="Q2418">
        <v>163</v>
      </c>
      <c r="R2418">
        <v>156</v>
      </c>
      <c r="S2418">
        <v>266</v>
      </c>
      <c r="T2418">
        <v>23</v>
      </c>
      <c r="U2418">
        <v>18</v>
      </c>
      <c r="V2418">
        <v>23</v>
      </c>
      <c r="W2418">
        <v>19</v>
      </c>
      <c r="X2418">
        <v>24</v>
      </c>
      <c r="Y2418">
        <v>273</v>
      </c>
      <c r="Z2418">
        <v>24</v>
      </c>
      <c r="AA2418" t="s">
        <v>896</v>
      </c>
      <c r="AB2418" t="s">
        <v>803</v>
      </c>
      <c r="AC2418" t="s">
        <v>897</v>
      </c>
      <c r="AD2418" t="s">
        <v>898</v>
      </c>
    </row>
    <row r="2419" spans="1:30" x14ac:dyDescent="0.25">
      <c r="A2419" t="s">
        <v>1435</v>
      </c>
      <c r="B2419">
        <v>45352</v>
      </c>
      <c r="C2419">
        <v>45354</v>
      </c>
      <c r="D2419" t="s">
        <v>60</v>
      </c>
      <c r="E2419">
        <v>5093</v>
      </c>
      <c r="F2419">
        <v>207</v>
      </c>
      <c r="G2419">
        <v>5</v>
      </c>
      <c r="H2419">
        <v>126</v>
      </c>
      <c r="I2419">
        <v>0</v>
      </c>
      <c r="J2419">
        <v>123</v>
      </c>
      <c r="K2419">
        <v>3</v>
      </c>
      <c r="L2419">
        <v>24</v>
      </c>
      <c r="M2419">
        <v>9</v>
      </c>
      <c r="N2419">
        <v>50</v>
      </c>
      <c r="O2419">
        <v>75</v>
      </c>
      <c r="P2419">
        <v>126</v>
      </c>
      <c r="Q2419">
        <v>106</v>
      </c>
      <c r="R2419">
        <v>99</v>
      </c>
      <c r="S2419">
        <v>128</v>
      </c>
      <c r="T2419">
        <v>83</v>
      </c>
      <c r="U2419">
        <v>76</v>
      </c>
      <c r="V2419">
        <v>88</v>
      </c>
      <c r="W2419">
        <v>86</v>
      </c>
      <c r="X2419">
        <v>79</v>
      </c>
      <c r="Y2419">
        <v>128</v>
      </c>
      <c r="Z2419">
        <v>89</v>
      </c>
      <c r="AA2419" t="s">
        <v>61</v>
      </c>
      <c r="AB2419" t="s">
        <v>16</v>
      </c>
      <c r="AC2419" t="s">
        <v>41</v>
      </c>
      <c r="AD2419" t="s">
        <v>42</v>
      </c>
    </row>
    <row r="2420" spans="1:30" x14ac:dyDescent="0.25">
      <c r="A2420" t="s">
        <v>1435</v>
      </c>
      <c r="B2420">
        <v>45352</v>
      </c>
      <c r="C2420">
        <v>45354</v>
      </c>
      <c r="D2420" t="s">
        <v>62</v>
      </c>
      <c r="E2420">
        <v>5805</v>
      </c>
      <c r="F2420">
        <v>160</v>
      </c>
      <c r="G2420">
        <v>1</v>
      </c>
      <c r="H2420">
        <v>94</v>
      </c>
      <c r="I2420">
        <v>3</v>
      </c>
      <c r="J2420">
        <v>69</v>
      </c>
      <c r="K2420">
        <v>4</v>
      </c>
      <c r="L2420">
        <v>0</v>
      </c>
      <c r="M2420">
        <v>0</v>
      </c>
      <c r="N2420">
        <v>50</v>
      </c>
      <c r="O2420">
        <v>29</v>
      </c>
      <c r="P2420">
        <v>92</v>
      </c>
      <c r="Q2420">
        <v>60</v>
      </c>
      <c r="R2420">
        <v>46</v>
      </c>
      <c r="S2420">
        <v>96</v>
      </c>
      <c r="T2420">
        <v>54</v>
      </c>
      <c r="U2420">
        <v>52</v>
      </c>
      <c r="V2420">
        <v>64</v>
      </c>
      <c r="W2420">
        <v>58</v>
      </c>
      <c r="X2420">
        <v>61</v>
      </c>
      <c r="Y2420">
        <v>96</v>
      </c>
      <c r="Z2420">
        <v>64</v>
      </c>
      <c r="AA2420" t="s">
        <v>63</v>
      </c>
      <c r="AB2420" t="s">
        <v>16</v>
      </c>
      <c r="AC2420" t="s">
        <v>41</v>
      </c>
      <c r="AD2420" t="s">
        <v>42</v>
      </c>
    </row>
    <row r="2421" spans="1:30" x14ac:dyDescent="0.25">
      <c r="A2421" t="s">
        <v>1435</v>
      </c>
      <c r="B2421">
        <v>45352</v>
      </c>
      <c r="C2421">
        <v>45354</v>
      </c>
      <c r="D2421" t="s">
        <v>447</v>
      </c>
      <c r="E2421">
        <v>4510</v>
      </c>
      <c r="F2421">
        <v>128</v>
      </c>
      <c r="G2421">
        <v>42</v>
      </c>
      <c r="H2421">
        <v>80</v>
      </c>
      <c r="I2421">
        <v>0</v>
      </c>
      <c r="J2421">
        <v>15</v>
      </c>
      <c r="K2421">
        <v>2</v>
      </c>
      <c r="L2421">
        <v>0</v>
      </c>
      <c r="M2421">
        <v>5</v>
      </c>
      <c r="N2421">
        <v>4</v>
      </c>
      <c r="O2421">
        <v>71</v>
      </c>
      <c r="P2421">
        <v>81</v>
      </c>
      <c r="Q2421">
        <v>52</v>
      </c>
      <c r="R2421">
        <v>37</v>
      </c>
      <c r="S2421">
        <v>85</v>
      </c>
      <c r="T2421">
        <v>7</v>
      </c>
      <c r="U2421">
        <v>8</v>
      </c>
      <c r="V2421">
        <v>8</v>
      </c>
      <c r="W2421">
        <v>8</v>
      </c>
      <c r="X2421">
        <v>8</v>
      </c>
      <c r="Y2421">
        <v>85</v>
      </c>
      <c r="Z2421">
        <v>8</v>
      </c>
      <c r="AA2421" t="s">
        <v>1529</v>
      </c>
      <c r="AB2421" t="s">
        <v>387</v>
      </c>
      <c r="AC2421" t="s">
        <v>448</v>
      </c>
      <c r="AD2421" t="s">
        <v>449</v>
      </c>
    </row>
    <row r="2422" spans="1:30" x14ac:dyDescent="0.25">
      <c r="A2422" t="s">
        <v>1435</v>
      </c>
      <c r="B2422">
        <v>45352</v>
      </c>
      <c r="C2422">
        <v>45354</v>
      </c>
      <c r="D2422" t="s">
        <v>953</v>
      </c>
      <c r="E2422">
        <v>4736</v>
      </c>
      <c r="F2422">
        <v>237</v>
      </c>
      <c r="G2422">
        <v>2</v>
      </c>
      <c r="H2422">
        <v>176</v>
      </c>
      <c r="I2422">
        <v>0</v>
      </c>
      <c r="J2422">
        <v>50</v>
      </c>
      <c r="K2422">
        <v>1</v>
      </c>
      <c r="L2422">
        <v>1</v>
      </c>
      <c r="M2422">
        <v>3</v>
      </c>
      <c r="N2422">
        <v>45</v>
      </c>
      <c r="O2422">
        <v>34</v>
      </c>
      <c r="P2422">
        <v>176</v>
      </c>
      <c r="Q2422">
        <v>144</v>
      </c>
      <c r="R2422">
        <v>85</v>
      </c>
      <c r="S2422">
        <v>176</v>
      </c>
      <c r="T2422">
        <v>45</v>
      </c>
      <c r="U2422">
        <v>43</v>
      </c>
      <c r="V2422">
        <v>45</v>
      </c>
      <c r="W2422">
        <v>43</v>
      </c>
      <c r="X2422">
        <v>43</v>
      </c>
      <c r="Y2422">
        <v>176</v>
      </c>
      <c r="Z2422">
        <v>45</v>
      </c>
      <c r="AA2422" t="s">
        <v>954</v>
      </c>
      <c r="AB2422" t="s">
        <v>803</v>
      </c>
      <c r="AC2422" t="s">
        <v>942</v>
      </c>
      <c r="AD2422" t="s">
        <v>943</v>
      </c>
    </row>
    <row r="2423" spans="1:30" x14ac:dyDescent="0.25">
      <c r="A2423" t="s">
        <v>1435</v>
      </c>
      <c r="B2423">
        <v>45352</v>
      </c>
      <c r="C2423">
        <v>45354</v>
      </c>
      <c r="D2423" t="s">
        <v>919</v>
      </c>
      <c r="E2423">
        <v>8419</v>
      </c>
      <c r="F2423">
        <v>394</v>
      </c>
      <c r="G2423">
        <v>0</v>
      </c>
      <c r="H2423">
        <v>304</v>
      </c>
      <c r="I2423">
        <v>0</v>
      </c>
      <c r="J2423">
        <v>52</v>
      </c>
      <c r="K2423">
        <v>2</v>
      </c>
      <c r="L2423">
        <v>4</v>
      </c>
      <c r="M2423">
        <v>0</v>
      </c>
      <c r="N2423">
        <v>37</v>
      </c>
      <c r="O2423">
        <v>231</v>
      </c>
      <c r="P2423">
        <v>309</v>
      </c>
      <c r="Q2423">
        <v>345</v>
      </c>
      <c r="R2423">
        <v>168</v>
      </c>
      <c r="S2423">
        <v>371</v>
      </c>
      <c r="T2423">
        <v>39</v>
      </c>
      <c r="U2423">
        <v>45</v>
      </c>
      <c r="V2423">
        <v>39</v>
      </c>
      <c r="W2423">
        <v>42</v>
      </c>
      <c r="X2423">
        <v>45</v>
      </c>
      <c r="Y2423">
        <v>374</v>
      </c>
      <c r="Z2423">
        <v>45</v>
      </c>
      <c r="AA2423" t="s">
        <v>920</v>
      </c>
      <c r="AB2423" t="s">
        <v>803</v>
      </c>
      <c r="AC2423" t="s">
        <v>897</v>
      </c>
      <c r="AD2423" t="s">
        <v>898</v>
      </c>
    </row>
    <row r="2424" spans="1:30" x14ac:dyDescent="0.25">
      <c r="A2424" t="s">
        <v>1435</v>
      </c>
      <c r="B2424">
        <v>45352</v>
      </c>
      <c r="C2424">
        <v>45354</v>
      </c>
      <c r="D2424" t="s">
        <v>473</v>
      </c>
      <c r="E2424">
        <v>4712</v>
      </c>
      <c r="F2424">
        <v>194</v>
      </c>
      <c r="G2424">
        <v>10</v>
      </c>
      <c r="H2424">
        <v>146</v>
      </c>
      <c r="I2424">
        <v>0</v>
      </c>
      <c r="J2424">
        <v>58</v>
      </c>
      <c r="K2424">
        <v>1</v>
      </c>
      <c r="L2424">
        <v>2</v>
      </c>
      <c r="M2424">
        <v>0</v>
      </c>
      <c r="N2424">
        <v>10</v>
      </c>
      <c r="O2424">
        <v>122</v>
      </c>
      <c r="P2424">
        <v>147</v>
      </c>
      <c r="Q2424">
        <v>106</v>
      </c>
      <c r="R2424">
        <v>70</v>
      </c>
      <c r="S2424">
        <v>148</v>
      </c>
      <c r="T2424">
        <v>38</v>
      </c>
      <c r="U2424">
        <v>42</v>
      </c>
      <c r="V2424">
        <v>47</v>
      </c>
      <c r="W2424">
        <v>40</v>
      </c>
      <c r="X2424">
        <v>44</v>
      </c>
      <c r="Y2424">
        <v>150</v>
      </c>
      <c r="Z2424">
        <v>47</v>
      </c>
      <c r="AA2424" t="s">
        <v>474</v>
      </c>
      <c r="AB2424" t="s">
        <v>387</v>
      </c>
      <c r="AC2424" t="s">
        <v>448</v>
      </c>
      <c r="AD2424" t="s">
        <v>449</v>
      </c>
    </row>
    <row r="2425" spans="1:30" x14ac:dyDescent="0.25">
      <c r="A2425" t="s">
        <v>1435</v>
      </c>
      <c r="B2425">
        <v>45352</v>
      </c>
      <c r="C2425">
        <v>45354</v>
      </c>
      <c r="D2425" t="s">
        <v>816</v>
      </c>
      <c r="E2425">
        <v>4956</v>
      </c>
      <c r="F2425">
        <v>225</v>
      </c>
      <c r="G2425">
        <v>8</v>
      </c>
      <c r="H2425">
        <v>172</v>
      </c>
      <c r="I2425">
        <v>1</v>
      </c>
      <c r="J2425">
        <v>20</v>
      </c>
      <c r="K2425">
        <v>6</v>
      </c>
      <c r="L2425">
        <v>0</v>
      </c>
      <c r="M2425">
        <v>0</v>
      </c>
      <c r="N2425">
        <v>17</v>
      </c>
      <c r="O2425">
        <v>114</v>
      </c>
      <c r="P2425">
        <v>173</v>
      </c>
      <c r="Q2425">
        <v>197</v>
      </c>
      <c r="R2425">
        <v>98</v>
      </c>
      <c r="S2425">
        <v>209</v>
      </c>
      <c r="T2425">
        <v>17</v>
      </c>
      <c r="U2425">
        <v>17</v>
      </c>
      <c r="V2425">
        <v>18</v>
      </c>
      <c r="W2425">
        <v>14</v>
      </c>
      <c r="X2425">
        <v>16</v>
      </c>
      <c r="Y2425">
        <v>213</v>
      </c>
      <c r="Z2425">
        <v>18</v>
      </c>
      <c r="AA2425" t="s">
        <v>817</v>
      </c>
      <c r="AB2425" t="s">
        <v>803</v>
      </c>
      <c r="AC2425" t="s">
        <v>805</v>
      </c>
      <c r="AD2425" t="s">
        <v>806</v>
      </c>
    </row>
    <row r="2426" spans="1:30" x14ac:dyDescent="0.25">
      <c r="A2426" t="s">
        <v>1435</v>
      </c>
      <c r="B2426">
        <v>45352</v>
      </c>
      <c r="C2426">
        <v>45354</v>
      </c>
      <c r="D2426" t="s">
        <v>842</v>
      </c>
      <c r="E2426">
        <v>3757</v>
      </c>
      <c r="F2426">
        <v>184</v>
      </c>
      <c r="G2426">
        <v>0</v>
      </c>
      <c r="H2426">
        <v>42</v>
      </c>
      <c r="I2426">
        <v>0</v>
      </c>
      <c r="J2426">
        <v>17</v>
      </c>
      <c r="K2426">
        <v>0</v>
      </c>
      <c r="L2426">
        <v>0</v>
      </c>
      <c r="M2426">
        <v>0</v>
      </c>
      <c r="N2426">
        <v>0</v>
      </c>
      <c r="O2426">
        <v>32</v>
      </c>
      <c r="P2426">
        <v>40</v>
      </c>
      <c r="Q2426">
        <v>41</v>
      </c>
      <c r="R2426">
        <v>23</v>
      </c>
      <c r="S2426">
        <v>45</v>
      </c>
      <c r="T2426">
        <v>1</v>
      </c>
      <c r="U2426">
        <v>11</v>
      </c>
      <c r="V2426">
        <v>11</v>
      </c>
      <c r="W2426">
        <v>10</v>
      </c>
      <c r="X2426">
        <v>11</v>
      </c>
      <c r="Y2426">
        <v>45</v>
      </c>
      <c r="Z2426">
        <v>11</v>
      </c>
      <c r="AA2426" t="s">
        <v>843</v>
      </c>
      <c r="AB2426" t="s">
        <v>803</v>
      </c>
      <c r="AC2426" t="s">
        <v>805</v>
      </c>
      <c r="AD2426" t="s">
        <v>806</v>
      </c>
    </row>
    <row r="2427" spans="1:30" x14ac:dyDescent="0.25">
      <c r="A2427" t="s">
        <v>1435</v>
      </c>
      <c r="B2427">
        <v>45352</v>
      </c>
      <c r="C2427">
        <v>45354</v>
      </c>
      <c r="D2427" t="s">
        <v>871</v>
      </c>
      <c r="E2427">
        <v>6680</v>
      </c>
      <c r="F2427">
        <v>241</v>
      </c>
      <c r="G2427">
        <v>75</v>
      </c>
      <c r="H2427">
        <v>221</v>
      </c>
      <c r="I2427">
        <v>7</v>
      </c>
      <c r="J2427">
        <v>64</v>
      </c>
      <c r="K2427">
        <v>11</v>
      </c>
      <c r="L2427">
        <v>32</v>
      </c>
      <c r="M2427">
        <v>34</v>
      </c>
      <c r="N2427">
        <v>61</v>
      </c>
      <c r="O2427">
        <v>197</v>
      </c>
      <c r="P2427">
        <v>224</v>
      </c>
      <c r="Q2427">
        <v>173</v>
      </c>
      <c r="R2427">
        <v>132</v>
      </c>
      <c r="S2427">
        <v>224</v>
      </c>
      <c r="T2427">
        <v>61</v>
      </c>
      <c r="U2427">
        <v>55</v>
      </c>
      <c r="V2427">
        <v>61</v>
      </c>
      <c r="W2427">
        <v>60</v>
      </c>
      <c r="X2427">
        <v>60</v>
      </c>
      <c r="Y2427">
        <v>224</v>
      </c>
      <c r="Z2427">
        <v>61</v>
      </c>
      <c r="AA2427" t="s">
        <v>872</v>
      </c>
      <c r="AB2427" t="s">
        <v>803</v>
      </c>
      <c r="AC2427" t="s">
        <v>849</v>
      </c>
      <c r="AD2427" t="s">
        <v>850</v>
      </c>
    </row>
    <row r="2428" spans="1:30" x14ac:dyDescent="0.25">
      <c r="A2428" t="s">
        <v>1435</v>
      </c>
      <c r="B2428">
        <v>45352</v>
      </c>
      <c r="C2428">
        <v>45354</v>
      </c>
      <c r="D2428" t="s">
        <v>821</v>
      </c>
      <c r="E2428">
        <v>6746</v>
      </c>
      <c r="F2428">
        <v>339</v>
      </c>
      <c r="G2428">
        <v>28</v>
      </c>
      <c r="H2428">
        <v>287</v>
      </c>
      <c r="I2428">
        <v>107</v>
      </c>
      <c r="J2428">
        <v>24</v>
      </c>
      <c r="K2428">
        <v>7</v>
      </c>
      <c r="L2428">
        <v>0</v>
      </c>
      <c r="M2428">
        <v>4</v>
      </c>
      <c r="N2428">
        <v>23</v>
      </c>
      <c r="O2428">
        <v>150</v>
      </c>
      <c r="P2428">
        <v>288</v>
      </c>
      <c r="Q2428">
        <v>199</v>
      </c>
      <c r="R2428">
        <v>152</v>
      </c>
      <c r="S2428">
        <v>288</v>
      </c>
      <c r="T2428">
        <v>23</v>
      </c>
      <c r="U2428">
        <v>20</v>
      </c>
      <c r="V2428">
        <v>23</v>
      </c>
      <c r="W2428">
        <v>21</v>
      </c>
      <c r="X2428">
        <v>23</v>
      </c>
      <c r="Y2428">
        <v>288</v>
      </c>
      <c r="Z2428">
        <v>23</v>
      </c>
      <c r="AA2428" t="s">
        <v>822</v>
      </c>
      <c r="AB2428" t="s">
        <v>803</v>
      </c>
      <c r="AC2428" t="s">
        <v>805</v>
      </c>
      <c r="AD2428" t="s">
        <v>806</v>
      </c>
    </row>
    <row r="2429" spans="1:30" x14ac:dyDescent="0.25">
      <c r="A2429" t="s">
        <v>1435</v>
      </c>
      <c r="B2429">
        <v>45352</v>
      </c>
      <c r="C2429">
        <v>45354</v>
      </c>
      <c r="D2429" t="s">
        <v>34</v>
      </c>
      <c r="E2429">
        <v>21234</v>
      </c>
      <c r="F2429">
        <v>443</v>
      </c>
      <c r="G2429">
        <v>8</v>
      </c>
      <c r="H2429">
        <v>289</v>
      </c>
      <c r="I2429">
        <v>1</v>
      </c>
      <c r="J2429">
        <v>104</v>
      </c>
      <c r="K2429">
        <v>11</v>
      </c>
      <c r="L2429">
        <v>7</v>
      </c>
      <c r="M2429">
        <v>2</v>
      </c>
      <c r="N2429">
        <v>28</v>
      </c>
      <c r="O2429">
        <v>221</v>
      </c>
      <c r="P2429">
        <v>299</v>
      </c>
      <c r="Q2429">
        <v>280</v>
      </c>
      <c r="R2429">
        <v>131</v>
      </c>
      <c r="S2429">
        <v>305</v>
      </c>
      <c r="T2429">
        <v>54</v>
      </c>
      <c r="U2429">
        <v>69</v>
      </c>
      <c r="V2429">
        <v>68</v>
      </c>
      <c r="W2429">
        <v>61</v>
      </c>
      <c r="X2429">
        <v>68</v>
      </c>
      <c r="Y2429">
        <v>306</v>
      </c>
      <c r="Z2429">
        <v>71</v>
      </c>
      <c r="AA2429" t="s">
        <v>35</v>
      </c>
      <c r="AB2429" t="s">
        <v>16</v>
      </c>
      <c r="AC2429" t="s">
        <v>18</v>
      </c>
      <c r="AD2429" t="s">
        <v>19</v>
      </c>
    </row>
    <row r="2430" spans="1:30" x14ac:dyDescent="0.25">
      <c r="A2430" t="s">
        <v>1435</v>
      </c>
      <c r="B2430">
        <v>45352</v>
      </c>
      <c r="C2430">
        <v>45354</v>
      </c>
      <c r="D2430" t="s">
        <v>486</v>
      </c>
      <c r="E2430">
        <v>8856</v>
      </c>
      <c r="F2430">
        <v>309</v>
      </c>
      <c r="G2430">
        <v>1</v>
      </c>
      <c r="H2430">
        <v>163</v>
      </c>
      <c r="I2430">
        <v>58</v>
      </c>
      <c r="J2430">
        <v>66</v>
      </c>
      <c r="K2430">
        <v>3</v>
      </c>
      <c r="L2430">
        <v>9</v>
      </c>
      <c r="M2430">
        <v>7</v>
      </c>
      <c r="N2430">
        <v>15</v>
      </c>
      <c r="O2430">
        <v>63</v>
      </c>
      <c r="P2430">
        <v>164</v>
      </c>
      <c r="Q2430">
        <v>78</v>
      </c>
      <c r="R2430">
        <v>55</v>
      </c>
      <c r="S2430">
        <v>166</v>
      </c>
      <c r="T2430">
        <v>31</v>
      </c>
      <c r="U2430">
        <v>22</v>
      </c>
      <c r="V2430">
        <v>37</v>
      </c>
      <c r="W2430">
        <v>35</v>
      </c>
      <c r="X2430">
        <v>35</v>
      </c>
      <c r="Y2430">
        <v>167</v>
      </c>
      <c r="Z2430">
        <v>37</v>
      </c>
      <c r="AA2430" t="s">
        <v>1454</v>
      </c>
      <c r="AB2430" t="s">
        <v>387</v>
      </c>
      <c r="AC2430" t="s">
        <v>448</v>
      </c>
      <c r="AD2430" t="s">
        <v>449</v>
      </c>
    </row>
    <row r="2431" spans="1:30" x14ac:dyDescent="0.25">
      <c r="A2431" t="s">
        <v>1435</v>
      </c>
      <c r="B2431">
        <v>45352</v>
      </c>
      <c r="C2431">
        <v>45354</v>
      </c>
      <c r="D2431" t="s">
        <v>1008</v>
      </c>
      <c r="E2431">
        <v>32564</v>
      </c>
      <c r="F2431">
        <v>674</v>
      </c>
      <c r="G2431">
        <v>1</v>
      </c>
      <c r="H2431">
        <v>460</v>
      </c>
      <c r="I2431">
        <v>1</v>
      </c>
      <c r="J2431">
        <v>95</v>
      </c>
      <c r="K2431">
        <v>8</v>
      </c>
      <c r="L2431">
        <v>63</v>
      </c>
      <c r="M2431">
        <v>0</v>
      </c>
      <c r="N2431">
        <v>62</v>
      </c>
      <c r="O2431">
        <v>358</v>
      </c>
      <c r="P2431">
        <v>488</v>
      </c>
      <c r="Q2431">
        <v>336</v>
      </c>
      <c r="R2431">
        <v>146</v>
      </c>
      <c r="S2431">
        <v>491</v>
      </c>
      <c r="T2431">
        <v>86</v>
      </c>
      <c r="U2431">
        <v>69</v>
      </c>
      <c r="V2431">
        <v>87</v>
      </c>
      <c r="W2431">
        <v>66</v>
      </c>
      <c r="X2431">
        <v>83</v>
      </c>
      <c r="Y2431">
        <v>492</v>
      </c>
      <c r="Z2431">
        <v>90</v>
      </c>
      <c r="AA2431" t="s">
        <v>1009</v>
      </c>
      <c r="AB2431" t="s">
        <v>803</v>
      </c>
      <c r="AC2431" t="s">
        <v>998</v>
      </c>
      <c r="AD2431" t="s">
        <v>999</v>
      </c>
    </row>
    <row r="2432" spans="1:30" x14ac:dyDescent="0.25">
      <c r="A2432" t="s">
        <v>1435</v>
      </c>
      <c r="B2432">
        <v>45352</v>
      </c>
      <c r="C2432">
        <v>45354</v>
      </c>
      <c r="D2432" t="s">
        <v>83</v>
      </c>
      <c r="E2432">
        <v>2432</v>
      </c>
      <c r="F2432">
        <v>49</v>
      </c>
      <c r="G2432">
        <v>0</v>
      </c>
      <c r="H2432">
        <v>47</v>
      </c>
      <c r="I2432">
        <v>0</v>
      </c>
      <c r="J2432">
        <v>7</v>
      </c>
      <c r="K2432">
        <v>0</v>
      </c>
      <c r="L2432">
        <v>0</v>
      </c>
      <c r="M2432">
        <v>0</v>
      </c>
      <c r="N2432">
        <v>4</v>
      </c>
      <c r="O2432">
        <v>2</v>
      </c>
      <c r="P2432">
        <v>47</v>
      </c>
      <c r="Q2432">
        <v>25</v>
      </c>
      <c r="R2432">
        <v>16</v>
      </c>
      <c r="S2432">
        <v>47</v>
      </c>
      <c r="T2432">
        <v>6</v>
      </c>
      <c r="U2432">
        <v>6</v>
      </c>
      <c r="V2432">
        <v>7</v>
      </c>
      <c r="W2432">
        <v>6</v>
      </c>
      <c r="X2432">
        <v>6</v>
      </c>
      <c r="Y2432">
        <v>47</v>
      </c>
      <c r="Z2432">
        <v>7</v>
      </c>
      <c r="AA2432" t="s">
        <v>84</v>
      </c>
      <c r="AB2432" t="s">
        <v>16</v>
      </c>
      <c r="AC2432" t="s">
        <v>69</v>
      </c>
      <c r="AD2432" t="s">
        <v>1583</v>
      </c>
    </row>
    <row r="2433" spans="1:30" x14ac:dyDescent="0.25">
      <c r="A2433" t="s">
        <v>1435</v>
      </c>
      <c r="B2433">
        <v>45352</v>
      </c>
      <c r="C2433">
        <v>45354</v>
      </c>
      <c r="D2433" t="s">
        <v>29</v>
      </c>
      <c r="E2433">
        <v>8536</v>
      </c>
      <c r="F2433">
        <v>277</v>
      </c>
      <c r="G2433">
        <v>17</v>
      </c>
      <c r="H2433">
        <v>182</v>
      </c>
      <c r="I2433">
        <v>0</v>
      </c>
      <c r="J2433">
        <v>84</v>
      </c>
      <c r="K2433">
        <v>9</v>
      </c>
      <c r="L2433">
        <v>11</v>
      </c>
      <c r="M2433">
        <v>7</v>
      </c>
      <c r="N2433">
        <v>67</v>
      </c>
      <c r="O2433">
        <v>82</v>
      </c>
      <c r="P2433">
        <v>182</v>
      </c>
      <c r="Q2433">
        <v>155</v>
      </c>
      <c r="R2433">
        <v>71</v>
      </c>
      <c r="S2433">
        <v>181</v>
      </c>
      <c r="T2433">
        <v>65</v>
      </c>
      <c r="U2433">
        <v>70</v>
      </c>
      <c r="V2433">
        <v>74</v>
      </c>
      <c r="W2433">
        <v>59</v>
      </c>
      <c r="X2433">
        <v>73</v>
      </c>
      <c r="Y2433">
        <v>182</v>
      </c>
      <c r="Z2433">
        <v>75</v>
      </c>
      <c r="AA2433" t="s">
        <v>30</v>
      </c>
      <c r="AB2433" t="s">
        <v>16</v>
      </c>
      <c r="AC2433" t="s">
        <v>18</v>
      </c>
      <c r="AD2433" t="s">
        <v>19</v>
      </c>
    </row>
    <row r="2434" spans="1:30" x14ac:dyDescent="0.25">
      <c r="A2434" t="s">
        <v>1435</v>
      </c>
      <c r="B2434">
        <v>45352</v>
      </c>
      <c r="C2434">
        <v>45354</v>
      </c>
      <c r="D2434" t="s">
        <v>162</v>
      </c>
      <c r="E2434">
        <v>6903</v>
      </c>
      <c r="F2434">
        <v>232</v>
      </c>
      <c r="G2434">
        <v>28</v>
      </c>
      <c r="H2434">
        <v>180</v>
      </c>
      <c r="I2434">
        <v>0</v>
      </c>
      <c r="J2434">
        <v>78</v>
      </c>
      <c r="K2434">
        <v>6</v>
      </c>
      <c r="L2434">
        <v>2</v>
      </c>
      <c r="M2434">
        <v>4</v>
      </c>
      <c r="N2434">
        <v>76</v>
      </c>
      <c r="O2434">
        <v>90</v>
      </c>
      <c r="P2434">
        <v>179</v>
      </c>
      <c r="Q2434">
        <v>160</v>
      </c>
      <c r="R2434">
        <v>97</v>
      </c>
      <c r="S2434">
        <v>179</v>
      </c>
      <c r="T2434">
        <v>76</v>
      </c>
      <c r="U2434">
        <v>71</v>
      </c>
      <c r="V2434">
        <v>76</v>
      </c>
      <c r="W2434">
        <v>73</v>
      </c>
      <c r="X2434">
        <v>73</v>
      </c>
      <c r="Y2434">
        <v>180</v>
      </c>
      <c r="Z2434">
        <v>77</v>
      </c>
      <c r="AA2434" t="s">
        <v>1584</v>
      </c>
      <c r="AB2434" t="s">
        <v>16</v>
      </c>
      <c r="AC2434" t="s">
        <v>127</v>
      </c>
      <c r="AD2434" t="s">
        <v>128</v>
      </c>
    </row>
    <row r="2435" spans="1:30" x14ac:dyDescent="0.25">
      <c r="A2435" t="s">
        <v>1435</v>
      </c>
      <c r="B2435">
        <v>45352</v>
      </c>
      <c r="C2435">
        <v>45354</v>
      </c>
      <c r="D2435" t="s">
        <v>831</v>
      </c>
      <c r="E2435">
        <v>5950</v>
      </c>
      <c r="F2435">
        <v>280</v>
      </c>
      <c r="G2435">
        <v>182</v>
      </c>
      <c r="H2435">
        <v>224</v>
      </c>
      <c r="I2435">
        <v>1</v>
      </c>
      <c r="J2435">
        <v>33</v>
      </c>
      <c r="K2435">
        <v>13</v>
      </c>
      <c r="L2435">
        <v>7</v>
      </c>
      <c r="M2435">
        <v>23</v>
      </c>
      <c r="N2435">
        <v>25</v>
      </c>
      <c r="O2435">
        <v>189</v>
      </c>
      <c r="P2435">
        <v>225</v>
      </c>
      <c r="Q2435">
        <v>179</v>
      </c>
      <c r="R2435">
        <v>122</v>
      </c>
      <c r="S2435">
        <v>225</v>
      </c>
      <c r="T2435">
        <v>25</v>
      </c>
      <c r="U2435">
        <v>25</v>
      </c>
      <c r="V2435">
        <v>25</v>
      </c>
      <c r="W2435">
        <v>24</v>
      </c>
      <c r="X2435">
        <v>24</v>
      </c>
      <c r="Y2435">
        <v>225</v>
      </c>
      <c r="Z2435">
        <v>25</v>
      </c>
      <c r="AA2435" t="s">
        <v>832</v>
      </c>
      <c r="AB2435" t="s">
        <v>803</v>
      </c>
      <c r="AC2435" t="s">
        <v>805</v>
      </c>
      <c r="AD2435" t="s">
        <v>806</v>
      </c>
    </row>
    <row r="2436" spans="1:30" x14ac:dyDescent="0.25">
      <c r="A2436" t="s">
        <v>1435</v>
      </c>
      <c r="B2436">
        <v>45352</v>
      </c>
      <c r="C2436">
        <v>45354</v>
      </c>
      <c r="D2436" t="s">
        <v>908</v>
      </c>
      <c r="E2436">
        <v>7361</v>
      </c>
      <c r="F2436">
        <v>211</v>
      </c>
      <c r="G2436">
        <v>3</v>
      </c>
      <c r="H2436">
        <v>146</v>
      </c>
      <c r="I2436">
        <v>0</v>
      </c>
      <c r="J2436">
        <v>39</v>
      </c>
      <c r="K2436">
        <v>4</v>
      </c>
      <c r="L2436">
        <v>2</v>
      </c>
      <c r="M2436">
        <v>0</v>
      </c>
      <c r="N2436">
        <v>29</v>
      </c>
      <c r="O2436">
        <v>74</v>
      </c>
      <c r="P2436">
        <v>146</v>
      </c>
      <c r="Q2436">
        <v>109</v>
      </c>
      <c r="R2436">
        <v>89</v>
      </c>
      <c r="S2436">
        <v>146</v>
      </c>
      <c r="T2436">
        <v>31</v>
      </c>
      <c r="U2436">
        <v>30</v>
      </c>
      <c r="V2436">
        <v>33</v>
      </c>
      <c r="W2436">
        <v>29</v>
      </c>
      <c r="X2436">
        <v>29</v>
      </c>
      <c r="Y2436">
        <v>146</v>
      </c>
      <c r="Z2436">
        <v>33</v>
      </c>
      <c r="AA2436" t="s">
        <v>909</v>
      </c>
      <c r="AB2436" t="s">
        <v>803</v>
      </c>
      <c r="AC2436" t="s">
        <v>897</v>
      </c>
      <c r="AD2436" t="s">
        <v>898</v>
      </c>
    </row>
    <row r="2437" spans="1:30" x14ac:dyDescent="0.25">
      <c r="A2437" t="s">
        <v>1435</v>
      </c>
      <c r="B2437">
        <v>45352</v>
      </c>
      <c r="C2437">
        <v>45354</v>
      </c>
      <c r="D2437" t="s">
        <v>859</v>
      </c>
      <c r="E2437">
        <v>3273</v>
      </c>
      <c r="F2437">
        <v>147</v>
      </c>
      <c r="G2437">
        <v>4</v>
      </c>
      <c r="H2437">
        <v>73</v>
      </c>
      <c r="I2437">
        <v>0</v>
      </c>
      <c r="J2437">
        <v>24</v>
      </c>
      <c r="K2437">
        <v>0</v>
      </c>
      <c r="L2437">
        <v>0</v>
      </c>
      <c r="M2437">
        <v>0</v>
      </c>
      <c r="N2437">
        <v>5</v>
      </c>
      <c r="O2437">
        <v>35</v>
      </c>
      <c r="P2437">
        <v>77</v>
      </c>
      <c r="Q2437">
        <v>70</v>
      </c>
      <c r="R2437">
        <v>34</v>
      </c>
      <c r="S2437">
        <v>79</v>
      </c>
      <c r="T2437">
        <v>13</v>
      </c>
      <c r="U2437">
        <v>14</v>
      </c>
      <c r="V2437">
        <v>14</v>
      </c>
      <c r="W2437">
        <v>14</v>
      </c>
      <c r="X2437">
        <v>15</v>
      </c>
      <c r="Y2437">
        <v>79</v>
      </c>
      <c r="Z2437">
        <v>15</v>
      </c>
      <c r="AA2437" t="s">
        <v>860</v>
      </c>
      <c r="AB2437" t="s">
        <v>803</v>
      </c>
      <c r="AC2437" t="s">
        <v>849</v>
      </c>
      <c r="AD2437" t="s">
        <v>850</v>
      </c>
    </row>
    <row r="2438" spans="1:30" x14ac:dyDescent="0.25">
      <c r="A2438" t="s">
        <v>1435</v>
      </c>
      <c r="B2438">
        <v>45352</v>
      </c>
      <c r="C2438">
        <v>45354</v>
      </c>
      <c r="D2438" t="s">
        <v>865</v>
      </c>
      <c r="E2438">
        <v>3247</v>
      </c>
      <c r="F2438">
        <v>124</v>
      </c>
      <c r="G2438">
        <v>0</v>
      </c>
      <c r="H2438">
        <v>100</v>
      </c>
      <c r="I2438">
        <v>11</v>
      </c>
      <c r="J2438">
        <v>16</v>
      </c>
      <c r="K2438">
        <v>1</v>
      </c>
      <c r="L2438">
        <v>0</v>
      </c>
      <c r="M2438">
        <v>0</v>
      </c>
      <c r="N2438">
        <v>8</v>
      </c>
      <c r="O2438">
        <v>38</v>
      </c>
      <c r="P2438">
        <v>102</v>
      </c>
      <c r="Q2438">
        <v>94</v>
      </c>
      <c r="R2438">
        <v>42</v>
      </c>
      <c r="S2438">
        <v>102</v>
      </c>
      <c r="T2438">
        <v>9</v>
      </c>
      <c r="U2438">
        <v>10</v>
      </c>
      <c r="V2438">
        <v>11</v>
      </c>
      <c r="W2438">
        <v>10</v>
      </c>
      <c r="X2438">
        <v>11</v>
      </c>
      <c r="Y2438">
        <v>102</v>
      </c>
      <c r="Z2438">
        <v>11</v>
      </c>
      <c r="AA2438" t="s">
        <v>866</v>
      </c>
      <c r="AB2438" t="s">
        <v>803</v>
      </c>
      <c r="AC2438" t="s">
        <v>849</v>
      </c>
      <c r="AD2438" t="s">
        <v>850</v>
      </c>
    </row>
    <row r="2439" spans="1:30" x14ac:dyDescent="0.25">
      <c r="A2439" t="s">
        <v>1435</v>
      </c>
      <c r="B2439">
        <v>45352</v>
      </c>
      <c r="C2439">
        <v>45354</v>
      </c>
      <c r="D2439" t="s">
        <v>847</v>
      </c>
      <c r="E2439">
        <v>6667</v>
      </c>
      <c r="F2439">
        <v>263</v>
      </c>
      <c r="G2439">
        <v>107</v>
      </c>
      <c r="H2439">
        <v>210</v>
      </c>
      <c r="I2439">
        <v>0</v>
      </c>
      <c r="J2439">
        <v>36</v>
      </c>
      <c r="K2439">
        <v>0</v>
      </c>
      <c r="L2439">
        <v>4</v>
      </c>
      <c r="M2439">
        <v>13</v>
      </c>
      <c r="N2439">
        <v>32</v>
      </c>
      <c r="O2439">
        <v>165</v>
      </c>
      <c r="P2439">
        <v>210</v>
      </c>
      <c r="Q2439">
        <v>182</v>
      </c>
      <c r="R2439">
        <v>120</v>
      </c>
      <c r="S2439">
        <v>211</v>
      </c>
      <c r="T2439">
        <v>32</v>
      </c>
      <c r="U2439">
        <v>30</v>
      </c>
      <c r="V2439">
        <v>32</v>
      </c>
      <c r="W2439">
        <v>31</v>
      </c>
      <c r="X2439">
        <v>32</v>
      </c>
      <c r="Y2439">
        <v>211</v>
      </c>
      <c r="Z2439">
        <v>32</v>
      </c>
      <c r="AA2439" t="s">
        <v>848</v>
      </c>
      <c r="AB2439" t="s">
        <v>803</v>
      </c>
      <c r="AC2439" t="s">
        <v>849</v>
      </c>
      <c r="AD2439" t="s">
        <v>850</v>
      </c>
    </row>
    <row r="2440" spans="1:30" x14ac:dyDescent="0.25">
      <c r="A2440" t="s">
        <v>1435</v>
      </c>
      <c r="B2440">
        <v>45352</v>
      </c>
      <c r="C2440">
        <v>45354</v>
      </c>
      <c r="D2440" t="s">
        <v>854</v>
      </c>
      <c r="E2440">
        <v>6850</v>
      </c>
      <c r="F2440">
        <v>305</v>
      </c>
      <c r="G2440">
        <v>65</v>
      </c>
      <c r="H2440">
        <v>240</v>
      </c>
      <c r="I2440">
        <v>2</v>
      </c>
      <c r="J2440">
        <v>32</v>
      </c>
      <c r="K2440">
        <v>2</v>
      </c>
      <c r="L2440">
        <v>0</v>
      </c>
      <c r="M2440">
        <v>2</v>
      </c>
      <c r="N2440">
        <v>17</v>
      </c>
      <c r="O2440">
        <v>173</v>
      </c>
      <c r="P2440">
        <v>240</v>
      </c>
      <c r="Q2440">
        <v>235</v>
      </c>
      <c r="R2440">
        <v>132</v>
      </c>
      <c r="S2440">
        <v>243</v>
      </c>
      <c r="T2440">
        <v>19</v>
      </c>
      <c r="U2440">
        <v>21</v>
      </c>
      <c r="V2440">
        <v>20</v>
      </c>
      <c r="W2440">
        <v>21</v>
      </c>
      <c r="X2440">
        <v>20</v>
      </c>
      <c r="Y2440">
        <v>243</v>
      </c>
      <c r="Z2440">
        <v>21</v>
      </c>
      <c r="AA2440" t="s">
        <v>855</v>
      </c>
      <c r="AB2440" t="s">
        <v>803</v>
      </c>
      <c r="AC2440" t="s">
        <v>849</v>
      </c>
      <c r="AD2440" t="s">
        <v>850</v>
      </c>
    </row>
    <row r="2441" spans="1:30" x14ac:dyDescent="0.25">
      <c r="A2441" t="s">
        <v>1435</v>
      </c>
      <c r="B2441">
        <v>45352</v>
      </c>
      <c r="C2441">
        <v>45354</v>
      </c>
      <c r="D2441" t="s">
        <v>881</v>
      </c>
      <c r="E2441">
        <v>3533</v>
      </c>
      <c r="F2441">
        <v>111</v>
      </c>
      <c r="G2441">
        <v>1</v>
      </c>
      <c r="H2441">
        <v>74</v>
      </c>
      <c r="I2441">
        <v>0</v>
      </c>
      <c r="J2441">
        <v>28</v>
      </c>
      <c r="K2441">
        <v>5</v>
      </c>
      <c r="L2441">
        <v>6</v>
      </c>
      <c r="M2441">
        <v>4</v>
      </c>
      <c r="N2441">
        <v>20</v>
      </c>
      <c r="O2441">
        <v>31</v>
      </c>
      <c r="P2441">
        <v>74</v>
      </c>
      <c r="Q2441">
        <v>71</v>
      </c>
      <c r="R2441">
        <v>45</v>
      </c>
      <c r="S2441">
        <v>73</v>
      </c>
      <c r="T2441">
        <v>20</v>
      </c>
      <c r="U2441">
        <v>20</v>
      </c>
      <c r="V2441">
        <v>20</v>
      </c>
      <c r="W2441">
        <v>20</v>
      </c>
      <c r="X2441">
        <v>19</v>
      </c>
      <c r="Y2441">
        <v>74</v>
      </c>
      <c r="Z2441">
        <v>20</v>
      </c>
      <c r="AA2441" t="s">
        <v>882</v>
      </c>
      <c r="AB2441" t="s">
        <v>803</v>
      </c>
      <c r="AC2441" t="s">
        <v>1451</v>
      </c>
      <c r="AD2441" t="s">
        <v>1452</v>
      </c>
    </row>
    <row r="2442" spans="1:30" x14ac:dyDescent="0.25">
      <c r="A2442" t="s">
        <v>1435</v>
      </c>
      <c r="B2442">
        <v>45352</v>
      </c>
      <c r="C2442">
        <v>45354</v>
      </c>
      <c r="D2442" t="s">
        <v>914</v>
      </c>
      <c r="E2442">
        <v>4953</v>
      </c>
      <c r="F2442">
        <v>246</v>
      </c>
      <c r="G2442">
        <v>13</v>
      </c>
      <c r="H2442">
        <v>136</v>
      </c>
      <c r="I2442">
        <v>0</v>
      </c>
      <c r="J2442">
        <v>29</v>
      </c>
      <c r="K2442">
        <v>2</v>
      </c>
      <c r="L2442">
        <v>0</v>
      </c>
      <c r="M2442">
        <v>4</v>
      </c>
      <c r="N2442">
        <v>5</v>
      </c>
      <c r="O2442">
        <v>89</v>
      </c>
      <c r="P2442">
        <v>145</v>
      </c>
      <c r="Q2442">
        <v>92</v>
      </c>
      <c r="R2442">
        <v>65</v>
      </c>
      <c r="S2442">
        <v>143</v>
      </c>
      <c r="T2442">
        <v>17</v>
      </c>
      <c r="U2442">
        <v>17</v>
      </c>
      <c r="V2442">
        <v>21</v>
      </c>
      <c r="W2442">
        <v>20</v>
      </c>
      <c r="X2442">
        <v>18</v>
      </c>
      <c r="Y2442">
        <v>145</v>
      </c>
      <c r="Z2442">
        <v>21</v>
      </c>
      <c r="AA2442" t="s">
        <v>915</v>
      </c>
      <c r="AB2442" t="s">
        <v>803</v>
      </c>
      <c r="AC2442" t="s">
        <v>897</v>
      </c>
      <c r="AD2442" t="s">
        <v>898</v>
      </c>
    </row>
    <row r="2443" spans="1:30" x14ac:dyDescent="0.25">
      <c r="A2443" t="s">
        <v>1435</v>
      </c>
      <c r="B2443">
        <v>45352</v>
      </c>
      <c r="C2443">
        <v>45354</v>
      </c>
      <c r="D2443" t="s">
        <v>978</v>
      </c>
      <c r="E2443">
        <v>5959</v>
      </c>
      <c r="F2443">
        <v>226</v>
      </c>
      <c r="G2443">
        <v>1</v>
      </c>
      <c r="H2443">
        <v>154</v>
      </c>
      <c r="I2443">
        <v>1</v>
      </c>
      <c r="J2443">
        <v>25</v>
      </c>
      <c r="K2443">
        <v>6</v>
      </c>
      <c r="L2443">
        <v>6</v>
      </c>
      <c r="M2443">
        <v>1</v>
      </c>
      <c r="N2443">
        <v>14</v>
      </c>
      <c r="O2443">
        <v>88</v>
      </c>
      <c r="P2443">
        <v>156</v>
      </c>
      <c r="Q2443">
        <v>116</v>
      </c>
      <c r="R2443">
        <v>68</v>
      </c>
      <c r="S2443">
        <v>155</v>
      </c>
      <c r="T2443">
        <v>16</v>
      </c>
      <c r="U2443">
        <v>24</v>
      </c>
      <c r="V2443">
        <v>23</v>
      </c>
      <c r="W2443">
        <v>23</v>
      </c>
      <c r="X2443">
        <v>20</v>
      </c>
      <c r="Y2443">
        <v>157</v>
      </c>
      <c r="Z2443">
        <v>24</v>
      </c>
      <c r="AA2443" t="s">
        <v>979</v>
      </c>
      <c r="AB2443" t="s">
        <v>803</v>
      </c>
      <c r="AC2443" t="s">
        <v>942</v>
      </c>
      <c r="AD2443" t="s">
        <v>943</v>
      </c>
    </row>
    <row r="2444" spans="1:30" x14ac:dyDescent="0.25">
      <c r="A2444" t="s">
        <v>1435</v>
      </c>
      <c r="B2444">
        <v>45352</v>
      </c>
      <c r="C2444">
        <v>45354</v>
      </c>
      <c r="D2444" t="s">
        <v>980</v>
      </c>
      <c r="E2444">
        <v>10865</v>
      </c>
      <c r="F2444">
        <v>644</v>
      </c>
      <c r="G2444">
        <v>4</v>
      </c>
      <c r="H2444">
        <v>514</v>
      </c>
      <c r="I2444">
        <v>1</v>
      </c>
      <c r="J2444">
        <v>94</v>
      </c>
      <c r="K2444">
        <v>0</v>
      </c>
      <c r="L2444">
        <v>0</v>
      </c>
      <c r="M2444">
        <v>0</v>
      </c>
      <c r="N2444">
        <v>80</v>
      </c>
      <c r="O2444">
        <v>354</v>
      </c>
      <c r="P2444">
        <v>514</v>
      </c>
      <c r="Q2444">
        <v>264</v>
      </c>
      <c r="R2444">
        <v>242</v>
      </c>
      <c r="S2444">
        <v>510</v>
      </c>
      <c r="T2444">
        <v>82</v>
      </c>
      <c r="U2444">
        <v>64</v>
      </c>
      <c r="V2444">
        <v>83</v>
      </c>
      <c r="W2444">
        <v>77</v>
      </c>
      <c r="X2444">
        <v>67</v>
      </c>
      <c r="Y2444">
        <v>520</v>
      </c>
      <c r="Z2444">
        <v>83</v>
      </c>
      <c r="AA2444" t="s">
        <v>981</v>
      </c>
      <c r="AB2444" t="s">
        <v>803</v>
      </c>
      <c r="AC2444" t="s">
        <v>942</v>
      </c>
      <c r="AD2444" t="s">
        <v>943</v>
      </c>
    </row>
    <row r="2445" spans="1:30" x14ac:dyDescent="0.25">
      <c r="A2445" t="s">
        <v>1435</v>
      </c>
      <c r="B2445">
        <v>45352</v>
      </c>
      <c r="C2445">
        <v>45354</v>
      </c>
      <c r="D2445" t="s">
        <v>1010</v>
      </c>
      <c r="E2445">
        <v>11257</v>
      </c>
      <c r="F2445">
        <v>448</v>
      </c>
      <c r="G2445">
        <v>318</v>
      </c>
      <c r="H2445">
        <v>351</v>
      </c>
      <c r="I2445">
        <v>0</v>
      </c>
      <c r="J2445">
        <v>43</v>
      </c>
      <c r="K2445">
        <v>1</v>
      </c>
      <c r="L2445">
        <v>17</v>
      </c>
      <c r="M2445">
        <v>31</v>
      </c>
      <c r="N2445">
        <v>33</v>
      </c>
      <c r="O2445">
        <v>230</v>
      </c>
      <c r="P2445">
        <v>350</v>
      </c>
      <c r="Q2445">
        <v>253</v>
      </c>
      <c r="R2445">
        <v>184</v>
      </c>
      <c r="S2445">
        <v>351</v>
      </c>
      <c r="T2445">
        <v>35</v>
      </c>
      <c r="U2445">
        <v>31</v>
      </c>
      <c r="V2445">
        <v>35</v>
      </c>
      <c r="W2445">
        <v>35</v>
      </c>
      <c r="X2445">
        <v>32</v>
      </c>
      <c r="Y2445">
        <v>351</v>
      </c>
      <c r="Z2445">
        <v>35</v>
      </c>
      <c r="AA2445" t="s">
        <v>1011</v>
      </c>
      <c r="AB2445" t="s">
        <v>803</v>
      </c>
      <c r="AC2445" t="s">
        <v>998</v>
      </c>
      <c r="AD2445" t="s">
        <v>999</v>
      </c>
    </row>
    <row r="2446" spans="1:30" x14ac:dyDescent="0.25">
      <c r="A2446" t="s">
        <v>1435</v>
      </c>
      <c r="B2446">
        <v>45352</v>
      </c>
      <c r="C2446">
        <v>45354</v>
      </c>
      <c r="D2446" t="s">
        <v>965</v>
      </c>
      <c r="E2446">
        <v>8243</v>
      </c>
      <c r="F2446">
        <v>380</v>
      </c>
      <c r="G2446">
        <v>46</v>
      </c>
      <c r="H2446">
        <v>317</v>
      </c>
      <c r="I2446">
        <v>2</v>
      </c>
      <c r="J2446">
        <v>62</v>
      </c>
      <c r="K2446">
        <v>6</v>
      </c>
      <c r="L2446">
        <v>32</v>
      </c>
      <c r="M2446">
        <v>3</v>
      </c>
      <c r="N2446">
        <v>49</v>
      </c>
      <c r="O2446">
        <v>89</v>
      </c>
      <c r="P2446">
        <v>321</v>
      </c>
      <c r="Q2446">
        <v>202</v>
      </c>
      <c r="R2446">
        <v>124</v>
      </c>
      <c r="S2446">
        <v>315</v>
      </c>
      <c r="T2446">
        <v>53</v>
      </c>
      <c r="U2446">
        <v>46</v>
      </c>
      <c r="V2446">
        <v>55</v>
      </c>
      <c r="W2446">
        <v>51</v>
      </c>
      <c r="X2446">
        <v>45</v>
      </c>
      <c r="Y2446">
        <v>321</v>
      </c>
      <c r="Z2446">
        <v>55</v>
      </c>
      <c r="AA2446" t="s">
        <v>966</v>
      </c>
      <c r="AB2446" t="s">
        <v>803</v>
      </c>
      <c r="AC2446" t="s">
        <v>942</v>
      </c>
      <c r="AD2446" t="s">
        <v>943</v>
      </c>
    </row>
    <row r="2447" spans="1:30" x14ac:dyDescent="0.25">
      <c r="A2447" t="s">
        <v>1435</v>
      </c>
      <c r="B2447">
        <v>45352</v>
      </c>
      <c r="C2447">
        <v>45354</v>
      </c>
      <c r="D2447" t="s">
        <v>929</v>
      </c>
      <c r="E2447">
        <v>5401</v>
      </c>
      <c r="F2447">
        <v>194</v>
      </c>
      <c r="G2447">
        <v>1</v>
      </c>
      <c r="H2447">
        <v>98</v>
      </c>
      <c r="I2447">
        <v>0</v>
      </c>
      <c r="J2447">
        <v>21</v>
      </c>
      <c r="K2447">
        <v>0</v>
      </c>
      <c r="L2447">
        <v>0</v>
      </c>
      <c r="M2447">
        <v>0</v>
      </c>
      <c r="N2447">
        <v>8</v>
      </c>
      <c r="O2447">
        <v>84</v>
      </c>
      <c r="P2447">
        <v>100</v>
      </c>
      <c r="Q2447">
        <v>81</v>
      </c>
      <c r="R2447">
        <v>55</v>
      </c>
      <c r="S2447">
        <v>100</v>
      </c>
      <c r="T2447">
        <v>8</v>
      </c>
      <c r="U2447">
        <v>9</v>
      </c>
      <c r="V2447">
        <v>9</v>
      </c>
      <c r="W2447">
        <v>8</v>
      </c>
      <c r="X2447">
        <v>8</v>
      </c>
      <c r="Y2447">
        <v>100</v>
      </c>
      <c r="Z2447">
        <v>9</v>
      </c>
    </row>
    <row r="2448" spans="1:30" x14ac:dyDescent="0.25">
      <c r="A2448" t="s">
        <v>1435</v>
      </c>
      <c r="B2448">
        <v>45352</v>
      </c>
      <c r="C2448">
        <v>45354</v>
      </c>
      <c r="D2448" t="s">
        <v>801</v>
      </c>
      <c r="E2448">
        <v>7366</v>
      </c>
      <c r="F2448">
        <v>362</v>
      </c>
      <c r="G2448">
        <v>110</v>
      </c>
      <c r="H2448">
        <v>250</v>
      </c>
      <c r="I2448">
        <v>9</v>
      </c>
      <c r="J2448">
        <v>37</v>
      </c>
      <c r="K2448">
        <v>29</v>
      </c>
      <c r="L2448">
        <v>0</v>
      </c>
      <c r="M2448">
        <v>33</v>
      </c>
      <c r="N2448">
        <v>35</v>
      </c>
      <c r="O2448">
        <v>152</v>
      </c>
      <c r="P2448">
        <v>252</v>
      </c>
      <c r="Q2448">
        <v>175</v>
      </c>
      <c r="R2448">
        <v>127</v>
      </c>
      <c r="S2448">
        <v>253</v>
      </c>
      <c r="T2448">
        <v>35</v>
      </c>
      <c r="U2448">
        <v>32</v>
      </c>
      <c r="V2448">
        <v>35</v>
      </c>
      <c r="W2448">
        <v>35</v>
      </c>
      <c r="X2448">
        <v>34</v>
      </c>
      <c r="Y2448">
        <v>253</v>
      </c>
      <c r="Z2448">
        <v>35</v>
      </c>
      <c r="AA2448" t="s">
        <v>802</v>
      </c>
      <c r="AB2448" t="s">
        <v>803</v>
      </c>
      <c r="AC2448" t="s">
        <v>805</v>
      </c>
      <c r="AD2448" t="s">
        <v>806</v>
      </c>
    </row>
    <row r="2449" spans="1:30" x14ac:dyDescent="0.25">
      <c r="A2449" t="s">
        <v>1435</v>
      </c>
      <c r="B2449">
        <v>45352</v>
      </c>
      <c r="C2449">
        <v>45354</v>
      </c>
      <c r="D2449" t="s">
        <v>173</v>
      </c>
      <c r="E2449">
        <v>20718</v>
      </c>
      <c r="F2449">
        <v>871</v>
      </c>
      <c r="G2449">
        <v>32</v>
      </c>
      <c r="H2449">
        <v>508</v>
      </c>
      <c r="I2449">
        <v>9</v>
      </c>
      <c r="J2449">
        <v>411</v>
      </c>
      <c r="K2449">
        <v>80</v>
      </c>
      <c r="L2449">
        <v>119</v>
      </c>
      <c r="M2449">
        <v>12</v>
      </c>
      <c r="N2449">
        <v>237</v>
      </c>
      <c r="O2449">
        <v>366</v>
      </c>
      <c r="P2449">
        <v>559</v>
      </c>
      <c r="Q2449">
        <v>452</v>
      </c>
      <c r="R2449">
        <v>340</v>
      </c>
      <c r="S2449">
        <v>575</v>
      </c>
      <c r="T2449">
        <v>297</v>
      </c>
      <c r="U2449">
        <v>268</v>
      </c>
      <c r="V2449">
        <v>317</v>
      </c>
      <c r="W2449">
        <v>305</v>
      </c>
      <c r="X2449">
        <v>307</v>
      </c>
      <c r="Y2449">
        <v>576</v>
      </c>
      <c r="Z2449">
        <v>317</v>
      </c>
      <c r="AA2449" t="s">
        <v>174</v>
      </c>
      <c r="AB2449" t="s">
        <v>16</v>
      </c>
      <c r="AC2449" t="s">
        <v>168</v>
      </c>
      <c r="AD2449" t="s">
        <v>1473</v>
      </c>
    </row>
    <row r="2450" spans="1:30" x14ac:dyDescent="0.25">
      <c r="A2450" t="s">
        <v>1435</v>
      </c>
      <c r="B2450">
        <v>45352</v>
      </c>
      <c r="C2450">
        <v>45354</v>
      </c>
      <c r="D2450" t="s">
        <v>400</v>
      </c>
      <c r="E2450">
        <v>6672</v>
      </c>
      <c r="F2450">
        <v>314</v>
      </c>
      <c r="G2450">
        <v>22</v>
      </c>
      <c r="H2450">
        <v>152</v>
      </c>
      <c r="I2450">
        <v>0</v>
      </c>
      <c r="J2450">
        <v>92</v>
      </c>
      <c r="K2450">
        <v>3</v>
      </c>
      <c r="L2450">
        <v>9</v>
      </c>
      <c r="M2450">
        <v>7</v>
      </c>
      <c r="N2450">
        <v>14</v>
      </c>
      <c r="O2450">
        <v>124</v>
      </c>
      <c r="P2450">
        <v>151</v>
      </c>
      <c r="Q2450">
        <v>119</v>
      </c>
      <c r="R2450">
        <v>89</v>
      </c>
      <c r="S2450">
        <v>153</v>
      </c>
      <c r="T2450">
        <v>37</v>
      </c>
      <c r="U2450">
        <v>39</v>
      </c>
      <c r="V2450">
        <v>44</v>
      </c>
      <c r="W2450">
        <v>42</v>
      </c>
      <c r="X2450">
        <v>41</v>
      </c>
      <c r="Y2450">
        <v>154</v>
      </c>
      <c r="Z2450">
        <v>45</v>
      </c>
      <c r="AA2450" t="s">
        <v>401</v>
      </c>
      <c r="AB2450" t="s">
        <v>387</v>
      </c>
      <c r="AC2450" t="s">
        <v>389</v>
      </c>
      <c r="AD2450" t="s">
        <v>390</v>
      </c>
    </row>
    <row r="2451" spans="1:30" x14ac:dyDescent="0.25">
      <c r="A2451" t="s">
        <v>1435</v>
      </c>
      <c r="B2451">
        <v>45352</v>
      </c>
      <c r="C2451">
        <v>45354</v>
      </c>
      <c r="D2451" t="s">
        <v>437</v>
      </c>
      <c r="E2451">
        <v>9844</v>
      </c>
      <c r="F2451">
        <v>444</v>
      </c>
      <c r="G2451">
        <v>0</v>
      </c>
      <c r="H2451">
        <v>155</v>
      </c>
      <c r="I2451">
        <v>2</v>
      </c>
      <c r="J2451">
        <v>118</v>
      </c>
      <c r="K2451">
        <v>1</v>
      </c>
      <c r="L2451">
        <v>0</v>
      </c>
      <c r="M2451">
        <v>0</v>
      </c>
      <c r="N2451">
        <v>5</v>
      </c>
      <c r="O2451">
        <v>27</v>
      </c>
      <c r="P2451">
        <v>314</v>
      </c>
      <c r="Q2451">
        <v>231</v>
      </c>
      <c r="R2451">
        <v>196</v>
      </c>
      <c r="S2451">
        <v>316</v>
      </c>
      <c r="T2451">
        <v>82</v>
      </c>
      <c r="U2451">
        <v>93</v>
      </c>
      <c r="V2451">
        <v>99</v>
      </c>
      <c r="W2451">
        <v>98</v>
      </c>
      <c r="X2451">
        <v>98</v>
      </c>
      <c r="Y2451">
        <v>316</v>
      </c>
      <c r="Z2451">
        <v>100</v>
      </c>
      <c r="AA2451" t="s">
        <v>438</v>
      </c>
      <c r="AB2451" t="s">
        <v>387</v>
      </c>
      <c r="AC2451" t="s">
        <v>432</v>
      </c>
      <c r="AD2451" t="s">
        <v>433</v>
      </c>
    </row>
    <row r="2452" spans="1:30" x14ac:dyDescent="0.25">
      <c r="A2452" t="s">
        <v>1435</v>
      </c>
      <c r="B2452">
        <v>45352</v>
      </c>
      <c r="C2452">
        <v>45354</v>
      </c>
      <c r="D2452" t="s">
        <v>536</v>
      </c>
      <c r="E2452">
        <v>13681</v>
      </c>
      <c r="F2452">
        <v>632</v>
      </c>
      <c r="G2452">
        <v>145</v>
      </c>
      <c r="H2452">
        <v>359</v>
      </c>
      <c r="I2452">
        <v>1</v>
      </c>
      <c r="J2452">
        <v>232</v>
      </c>
      <c r="K2452">
        <v>40</v>
      </c>
      <c r="L2452">
        <v>65</v>
      </c>
      <c r="M2452">
        <v>39</v>
      </c>
      <c r="N2452">
        <v>130</v>
      </c>
      <c r="O2452">
        <v>244</v>
      </c>
      <c r="P2452">
        <v>362</v>
      </c>
      <c r="Q2452">
        <v>306</v>
      </c>
      <c r="R2452">
        <v>219</v>
      </c>
      <c r="S2452">
        <v>363</v>
      </c>
      <c r="T2452">
        <v>154</v>
      </c>
      <c r="U2452">
        <v>150</v>
      </c>
      <c r="V2452">
        <v>161</v>
      </c>
      <c r="W2452">
        <v>151</v>
      </c>
      <c r="X2452">
        <v>160</v>
      </c>
      <c r="Y2452">
        <v>363</v>
      </c>
      <c r="Z2452">
        <v>161</v>
      </c>
      <c r="AA2452" t="s">
        <v>537</v>
      </c>
      <c r="AB2452" t="s">
        <v>387</v>
      </c>
      <c r="AC2452" t="s">
        <v>508</v>
      </c>
      <c r="AD2452" t="s">
        <v>509</v>
      </c>
    </row>
    <row r="2453" spans="1:30" x14ac:dyDescent="0.25">
      <c r="A2453" t="s">
        <v>1435</v>
      </c>
      <c r="B2453">
        <v>45352</v>
      </c>
      <c r="C2453">
        <v>45354</v>
      </c>
      <c r="D2453" t="s">
        <v>471</v>
      </c>
      <c r="E2453">
        <v>6780</v>
      </c>
      <c r="F2453">
        <v>286</v>
      </c>
      <c r="G2453">
        <v>62</v>
      </c>
      <c r="H2453">
        <v>237</v>
      </c>
      <c r="I2453">
        <v>3</v>
      </c>
      <c r="J2453">
        <v>122</v>
      </c>
      <c r="K2453">
        <v>25</v>
      </c>
      <c r="L2453">
        <v>30</v>
      </c>
      <c r="M2453">
        <v>57</v>
      </c>
      <c r="N2453">
        <v>96</v>
      </c>
      <c r="O2453">
        <v>67</v>
      </c>
      <c r="P2453">
        <v>240</v>
      </c>
      <c r="Q2453">
        <v>175</v>
      </c>
      <c r="R2453">
        <v>97</v>
      </c>
      <c r="S2453">
        <v>245</v>
      </c>
      <c r="T2453">
        <v>103</v>
      </c>
      <c r="U2453">
        <v>90</v>
      </c>
      <c r="V2453">
        <v>103</v>
      </c>
      <c r="W2453">
        <v>99</v>
      </c>
      <c r="X2453">
        <v>100</v>
      </c>
      <c r="Y2453">
        <v>247</v>
      </c>
      <c r="Z2453">
        <v>104</v>
      </c>
      <c r="AA2453" t="s">
        <v>472</v>
      </c>
      <c r="AB2453" t="s">
        <v>387</v>
      </c>
      <c r="AC2453" t="s">
        <v>448</v>
      </c>
      <c r="AD2453" t="s">
        <v>449</v>
      </c>
    </row>
    <row r="2454" spans="1:30" x14ac:dyDescent="0.25">
      <c r="A2454" t="s">
        <v>1435</v>
      </c>
      <c r="B2454">
        <v>45352</v>
      </c>
      <c r="C2454">
        <v>45354</v>
      </c>
      <c r="D2454" t="s">
        <v>51</v>
      </c>
      <c r="E2454">
        <v>8716</v>
      </c>
      <c r="F2454">
        <v>385</v>
      </c>
      <c r="G2454">
        <v>14</v>
      </c>
      <c r="H2454">
        <v>268</v>
      </c>
      <c r="I2454">
        <v>0</v>
      </c>
      <c r="J2454">
        <v>215</v>
      </c>
      <c r="K2454">
        <v>53</v>
      </c>
      <c r="L2454">
        <v>96</v>
      </c>
      <c r="M2454">
        <v>0</v>
      </c>
      <c r="N2454">
        <v>162</v>
      </c>
      <c r="O2454">
        <v>235</v>
      </c>
      <c r="P2454">
        <v>268</v>
      </c>
      <c r="Q2454">
        <v>257</v>
      </c>
      <c r="R2454">
        <v>163</v>
      </c>
      <c r="S2454">
        <v>268</v>
      </c>
      <c r="T2454">
        <v>165</v>
      </c>
      <c r="U2454">
        <v>151</v>
      </c>
      <c r="V2454">
        <v>165</v>
      </c>
      <c r="W2454">
        <v>160</v>
      </c>
      <c r="X2454">
        <v>160</v>
      </c>
      <c r="Y2454">
        <v>268</v>
      </c>
      <c r="Z2454">
        <v>165</v>
      </c>
      <c r="AA2454" t="s">
        <v>52</v>
      </c>
      <c r="AB2454" t="s">
        <v>16</v>
      </c>
      <c r="AC2454" t="s">
        <v>41</v>
      </c>
      <c r="AD2454" t="s">
        <v>42</v>
      </c>
    </row>
    <row r="2455" spans="1:30" x14ac:dyDescent="0.25">
      <c r="A2455" t="s">
        <v>1435</v>
      </c>
      <c r="B2455">
        <v>45352</v>
      </c>
      <c r="C2455">
        <v>45354</v>
      </c>
      <c r="D2455" t="s">
        <v>88</v>
      </c>
      <c r="E2455">
        <v>11548</v>
      </c>
      <c r="F2455">
        <v>510</v>
      </c>
      <c r="G2455">
        <v>42</v>
      </c>
      <c r="H2455">
        <v>446</v>
      </c>
      <c r="I2455">
        <v>1</v>
      </c>
      <c r="J2455">
        <v>80</v>
      </c>
      <c r="K2455">
        <v>1</v>
      </c>
      <c r="L2455">
        <v>8</v>
      </c>
      <c r="M2455">
        <v>2</v>
      </c>
      <c r="N2455">
        <v>62</v>
      </c>
      <c r="O2455">
        <v>124</v>
      </c>
      <c r="P2455">
        <v>444</v>
      </c>
      <c r="Q2455">
        <v>391</v>
      </c>
      <c r="R2455">
        <v>229</v>
      </c>
      <c r="S2455">
        <v>441</v>
      </c>
      <c r="T2455">
        <v>62</v>
      </c>
      <c r="U2455">
        <v>62</v>
      </c>
      <c r="V2455">
        <v>66</v>
      </c>
      <c r="W2455">
        <v>65</v>
      </c>
      <c r="X2455">
        <v>63</v>
      </c>
      <c r="Y2455">
        <v>446</v>
      </c>
      <c r="Z2455">
        <v>66</v>
      </c>
      <c r="AA2455" t="s">
        <v>89</v>
      </c>
      <c r="AB2455" t="s">
        <v>16</v>
      </c>
      <c r="AC2455" t="s">
        <v>90</v>
      </c>
      <c r="AD2455" t="s">
        <v>91</v>
      </c>
    </row>
    <row r="2456" spans="1:30" x14ac:dyDescent="0.25">
      <c r="A2456" t="s">
        <v>1435</v>
      </c>
      <c r="B2456">
        <v>45352</v>
      </c>
      <c r="C2456">
        <v>45354</v>
      </c>
      <c r="D2456" t="s">
        <v>419</v>
      </c>
      <c r="E2456">
        <v>3565</v>
      </c>
      <c r="F2456">
        <v>116</v>
      </c>
      <c r="G2456">
        <v>53</v>
      </c>
      <c r="H2456">
        <v>106</v>
      </c>
      <c r="I2456">
        <v>0</v>
      </c>
      <c r="J2456">
        <v>56</v>
      </c>
      <c r="K2456">
        <v>12</v>
      </c>
      <c r="L2456">
        <v>0</v>
      </c>
      <c r="M2456">
        <v>14</v>
      </c>
      <c r="N2456">
        <v>50</v>
      </c>
      <c r="O2456">
        <v>54</v>
      </c>
      <c r="P2456">
        <v>107</v>
      </c>
      <c r="Q2456">
        <v>83</v>
      </c>
      <c r="R2456">
        <v>48</v>
      </c>
      <c r="S2456">
        <v>107</v>
      </c>
      <c r="T2456">
        <v>51</v>
      </c>
      <c r="U2456">
        <v>50</v>
      </c>
      <c r="V2456">
        <v>50</v>
      </c>
      <c r="W2456">
        <v>51</v>
      </c>
      <c r="X2456">
        <v>51</v>
      </c>
      <c r="Y2456">
        <v>107</v>
      </c>
      <c r="Z2456">
        <v>51</v>
      </c>
      <c r="AA2456" t="s">
        <v>420</v>
      </c>
      <c r="AB2456" t="s">
        <v>387</v>
      </c>
      <c r="AC2456" t="s">
        <v>389</v>
      </c>
      <c r="AD2456" t="s">
        <v>390</v>
      </c>
    </row>
    <row r="2457" spans="1:30" x14ac:dyDescent="0.25">
      <c r="A2457" t="s">
        <v>1435</v>
      </c>
      <c r="B2457">
        <v>45352</v>
      </c>
      <c r="C2457">
        <v>45354</v>
      </c>
      <c r="D2457" t="s">
        <v>490</v>
      </c>
      <c r="E2457">
        <v>14673</v>
      </c>
      <c r="F2457">
        <v>630</v>
      </c>
      <c r="G2457">
        <v>1</v>
      </c>
      <c r="H2457">
        <v>354</v>
      </c>
      <c r="I2457">
        <v>2</v>
      </c>
      <c r="J2457">
        <v>275</v>
      </c>
      <c r="K2457">
        <v>1</v>
      </c>
      <c r="L2457">
        <v>7</v>
      </c>
      <c r="M2457">
        <v>6</v>
      </c>
      <c r="N2457">
        <v>173</v>
      </c>
      <c r="O2457">
        <v>330</v>
      </c>
      <c r="P2457">
        <v>356</v>
      </c>
      <c r="Q2457">
        <v>234</v>
      </c>
      <c r="R2457">
        <v>251</v>
      </c>
      <c r="S2457">
        <v>361</v>
      </c>
      <c r="T2457">
        <v>176</v>
      </c>
      <c r="U2457">
        <v>141</v>
      </c>
      <c r="V2457">
        <v>175</v>
      </c>
      <c r="W2457">
        <v>159</v>
      </c>
      <c r="X2457">
        <v>172</v>
      </c>
      <c r="Y2457">
        <v>361</v>
      </c>
      <c r="Z2457">
        <v>176</v>
      </c>
      <c r="AA2457" t="s">
        <v>491</v>
      </c>
      <c r="AB2457" t="s">
        <v>387</v>
      </c>
      <c r="AC2457" t="s">
        <v>448</v>
      </c>
      <c r="AD2457" t="s">
        <v>449</v>
      </c>
    </row>
    <row r="2458" spans="1:30" x14ac:dyDescent="0.25">
      <c r="A2458" t="s">
        <v>1435</v>
      </c>
      <c r="B2458">
        <v>45352</v>
      </c>
      <c r="C2458">
        <v>45354</v>
      </c>
      <c r="D2458" t="s">
        <v>417</v>
      </c>
      <c r="E2458">
        <v>4315</v>
      </c>
      <c r="F2458">
        <v>205</v>
      </c>
      <c r="G2458">
        <v>90</v>
      </c>
      <c r="H2458">
        <v>129</v>
      </c>
      <c r="I2458">
        <v>1</v>
      </c>
      <c r="J2458">
        <v>76</v>
      </c>
      <c r="K2458">
        <v>19</v>
      </c>
      <c r="L2458">
        <v>48</v>
      </c>
      <c r="M2458">
        <v>59</v>
      </c>
      <c r="N2458">
        <v>63</v>
      </c>
      <c r="O2458">
        <v>112</v>
      </c>
      <c r="P2458">
        <v>130</v>
      </c>
      <c r="Q2458">
        <v>152</v>
      </c>
      <c r="R2458">
        <v>117</v>
      </c>
      <c r="S2458">
        <v>182</v>
      </c>
      <c r="T2458">
        <v>71</v>
      </c>
      <c r="U2458">
        <v>72</v>
      </c>
      <c r="V2458">
        <v>71</v>
      </c>
      <c r="W2458">
        <v>75</v>
      </c>
      <c r="X2458">
        <v>73</v>
      </c>
      <c r="Y2458">
        <v>189</v>
      </c>
      <c r="Z2458">
        <v>76</v>
      </c>
      <c r="AA2458" t="s">
        <v>418</v>
      </c>
      <c r="AB2458" t="s">
        <v>387</v>
      </c>
      <c r="AC2458" t="s">
        <v>389</v>
      </c>
      <c r="AD2458" t="s">
        <v>390</v>
      </c>
    </row>
    <row r="2459" spans="1:30" x14ac:dyDescent="0.25">
      <c r="A2459" t="s">
        <v>1435</v>
      </c>
      <c r="B2459">
        <v>45352</v>
      </c>
      <c r="C2459">
        <v>45354</v>
      </c>
      <c r="D2459" t="s">
        <v>506</v>
      </c>
      <c r="E2459">
        <v>3523</v>
      </c>
      <c r="F2459">
        <v>155</v>
      </c>
      <c r="G2459">
        <v>2</v>
      </c>
      <c r="H2459">
        <v>78</v>
      </c>
      <c r="I2459">
        <v>2</v>
      </c>
      <c r="J2459">
        <v>50</v>
      </c>
      <c r="K2459">
        <v>0</v>
      </c>
      <c r="L2459">
        <v>3</v>
      </c>
      <c r="M2459">
        <v>1</v>
      </c>
      <c r="N2459">
        <v>38</v>
      </c>
      <c r="O2459">
        <v>43</v>
      </c>
      <c r="P2459">
        <v>112</v>
      </c>
      <c r="Q2459">
        <v>88</v>
      </c>
      <c r="R2459">
        <v>71</v>
      </c>
      <c r="S2459">
        <v>111</v>
      </c>
      <c r="T2459">
        <v>41</v>
      </c>
      <c r="U2459">
        <v>40</v>
      </c>
      <c r="V2459">
        <v>43</v>
      </c>
      <c r="W2459">
        <v>41</v>
      </c>
      <c r="X2459">
        <v>41</v>
      </c>
      <c r="Y2459">
        <v>112</v>
      </c>
      <c r="Z2459">
        <v>43</v>
      </c>
      <c r="AA2459" t="s">
        <v>1456</v>
      </c>
      <c r="AB2459" t="s">
        <v>387</v>
      </c>
      <c r="AC2459" t="s">
        <v>508</v>
      </c>
      <c r="AD2459" t="s">
        <v>509</v>
      </c>
    </row>
    <row r="2460" spans="1:30" x14ac:dyDescent="0.25">
      <c r="A2460" t="s">
        <v>1435</v>
      </c>
      <c r="B2460">
        <v>45352</v>
      </c>
      <c r="C2460">
        <v>45354</v>
      </c>
      <c r="D2460" t="s">
        <v>132</v>
      </c>
      <c r="E2460">
        <v>5970</v>
      </c>
      <c r="F2460">
        <v>205</v>
      </c>
      <c r="G2460">
        <v>164</v>
      </c>
      <c r="H2460">
        <v>149</v>
      </c>
      <c r="I2460">
        <v>0</v>
      </c>
      <c r="J2460">
        <v>88</v>
      </c>
      <c r="K2460">
        <v>0</v>
      </c>
      <c r="L2460">
        <v>1</v>
      </c>
      <c r="M2460">
        <v>30</v>
      </c>
      <c r="N2460">
        <v>64</v>
      </c>
      <c r="O2460">
        <v>152</v>
      </c>
      <c r="P2460">
        <v>158</v>
      </c>
      <c r="Q2460">
        <v>164</v>
      </c>
      <c r="R2460">
        <v>131</v>
      </c>
      <c r="S2460">
        <v>178</v>
      </c>
      <c r="T2460">
        <v>69</v>
      </c>
      <c r="U2460">
        <v>68</v>
      </c>
      <c r="V2460">
        <v>68</v>
      </c>
      <c r="W2460">
        <v>69</v>
      </c>
      <c r="X2460">
        <v>69</v>
      </c>
      <c r="Y2460">
        <v>178</v>
      </c>
      <c r="Z2460">
        <v>69</v>
      </c>
      <c r="AA2460" t="s">
        <v>133</v>
      </c>
      <c r="AB2460" t="s">
        <v>16</v>
      </c>
      <c r="AC2460" t="s">
        <v>127</v>
      </c>
      <c r="AD2460" t="s">
        <v>128</v>
      </c>
    </row>
    <row r="2461" spans="1:30" x14ac:dyDescent="0.25">
      <c r="A2461" t="s">
        <v>1435</v>
      </c>
      <c r="B2461">
        <v>45352</v>
      </c>
      <c r="C2461">
        <v>45354</v>
      </c>
      <c r="D2461" t="s">
        <v>95</v>
      </c>
      <c r="E2461">
        <v>2146</v>
      </c>
      <c r="F2461">
        <v>72</v>
      </c>
      <c r="G2461">
        <v>49</v>
      </c>
      <c r="H2461">
        <v>51</v>
      </c>
      <c r="I2461">
        <v>0</v>
      </c>
      <c r="J2461">
        <v>21</v>
      </c>
      <c r="K2461">
        <v>3</v>
      </c>
      <c r="L2461">
        <v>14</v>
      </c>
      <c r="M2461">
        <v>17</v>
      </c>
      <c r="N2461">
        <v>14</v>
      </c>
      <c r="O2461">
        <v>48</v>
      </c>
      <c r="P2461">
        <v>53</v>
      </c>
      <c r="Q2461">
        <v>52</v>
      </c>
      <c r="R2461">
        <v>41</v>
      </c>
      <c r="S2461">
        <v>54</v>
      </c>
      <c r="T2461">
        <v>17</v>
      </c>
      <c r="U2461">
        <v>18</v>
      </c>
      <c r="V2461">
        <v>18</v>
      </c>
      <c r="W2461">
        <v>17</v>
      </c>
      <c r="X2461">
        <v>17</v>
      </c>
      <c r="Y2461">
        <v>54</v>
      </c>
      <c r="Z2461">
        <v>18</v>
      </c>
      <c r="AA2461" t="s">
        <v>96</v>
      </c>
      <c r="AB2461" t="s">
        <v>16</v>
      </c>
      <c r="AC2461" t="s">
        <v>69</v>
      </c>
      <c r="AD2461" t="s">
        <v>1583</v>
      </c>
    </row>
    <row r="2462" spans="1:30" x14ac:dyDescent="0.25">
      <c r="A2462" t="s">
        <v>1435</v>
      </c>
      <c r="B2462">
        <v>45352</v>
      </c>
      <c r="C2462">
        <v>45354</v>
      </c>
      <c r="D2462" t="s">
        <v>531</v>
      </c>
      <c r="E2462">
        <v>10523</v>
      </c>
      <c r="F2462">
        <v>409</v>
      </c>
      <c r="G2462">
        <v>28</v>
      </c>
      <c r="H2462">
        <v>306</v>
      </c>
      <c r="I2462">
        <v>4</v>
      </c>
      <c r="J2462">
        <v>146</v>
      </c>
      <c r="K2462">
        <v>13</v>
      </c>
      <c r="L2462">
        <v>42</v>
      </c>
      <c r="M2462">
        <v>3</v>
      </c>
      <c r="N2462">
        <v>127</v>
      </c>
      <c r="O2462">
        <v>153</v>
      </c>
      <c r="P2462">
        <v>310</v>
      </c>
      <c r="Q2462">
        <v>182</v>
      </c>
      <c r="R2462">
        <v>122</v>
      </c>
      <c r="S2462">
        <v>311</v>
      </c>
      <c r="T2462">
        <v>128</v>
      </c>
      <c r="U2462">
        <v>108</v>
      </c>
      <c r="V2462">
        <v>130</v>
      </c>
      <c r="W2462">
        <v>123</v>
      </c>
      <c r="X2462">
        <v>127</v>
      </c>
      <c r="Y2462">
        <v>311</v>
      </c>
      <c r="Z2462">
        <v>131</v>
      </c>
      <c r="AA2462" t="s">
        <v>1455</v>
      </c>
      <c r="AB2462" t="s">
        <v>387</v>
      </c>
      <c r="AC2462" t="s">
        <v>508</v>
      </c>
      <c r="AD2462" t="s">
        <v>509</v>
      </c>
    </row>
    <row r="2463" spans="1:30" x14ac:dyDescent="0.25">
      <c r="A2463" t="s">
        <v>1435</v>
      </c>
      <c r="B2463">
        <v>45352</v>
      </c>
      <c r="C2463">
        <v>45354</v>
      </c>
      <c r="D2463" t="s">
        <v>46</v>
      </c>
      <c r="E2463">
        <v>5293</v>
      </c>
      <c r="F2463">
        <v>203</v>
      </c>
      <c r="G2463">
        <v>7</v>
      </c>
      <c r="H2463">
        <v>195</v>
      </c>
      <c r="I2463">
        <v>0</v>
      </c>
      <c r="J2463">
        <v>95</v>
      </c>
      <c r="K2463">
        <v>19</v>
      </c>
      <c r="L2463">
        <v>39</v>
      </c>
      <c r="M2463">
        <v>11</v>
      </c>
      <c r="N2463">
        <v>92</v>
      </c>
      <c r="O2463">
        <v>125</v>
      </c>
      <c r="P2463">
        <v>195</v>
      </c>
      <c r="Q2463">
        <v>168</v>
      </c>
      <c r="R2463">
        <v>105</v>
      </c>
      <c r="S2463">
        <v>195</v>
      </c>
      <c r="T2463">
        <v>92</v>
      </c>
      <c r="U2463">
        <v>90</v>
      </c>
      <c r="V2463">
        <v>92</v>
      </c>
      <c r="W2463">
        <v>91</v>
      </c>
      <c r="X2463">
        <v>74</v>
      </c>
      <c r="Y2463">
        <v>195</v>
      </c>
      <c r="Z2463">
        <v>92</v>
      </c>
      <c r="AA2463" t="s">
        <v>47</v>
      </c>
      <c r="AB2463" t="s">
        <v>16</v>
      </c>
      <c r="AC2463" t="s">
        <v>41</v>
      </c>
      <c r="AD2463" t="s">
        <v>42</v>
      </c>
    </row>
    <row r="2464" spans="1:30" x14ac:dyDescent="0.25">
      <c r="A2464" t="s">
        <v>1435</v>
      </c>
      <c r="B2464">
        <v>45352</v>
      </c>
      <c r="C2464">
        <v>45354</v>
      </c>
      <c r="D2464" t="s">
        <v>24</v>
      </c>
      <c r="E2464">
        <v>6989</v>
      </c>
      <c r="F2464">
        <v>228</v>
      </c>
      <c r="G2464">
        <v>128</v>
      </c>
      <c r="H2464">
        <v>181</v>
      </c>
      <c r="I2464">
        <v>35</v>
      </c>
      <c r="J2464">
        <v>115</v>
      </c>
      <c r="K2464">
        <v>7</v>
      </c>
      <c r="L2464">
        <v>45</v>
      </c>
      <c r="M2464">
        <v>69</v>
      </c>
      <c r="N2464">
        <v>93</v>
      </c>
      <c r="O2464">
        <v>159</v>
      </c>
      <c r="P2464">
        <v>183</v>
      </c>
      <c r="Q2464">
        <v>176</v>
      </c>
      <c r="R2464">
        <v>108</v>
      </c>
      <c r="S2464">
        <v>185</v>
      </c>
      <c r="T2464">
        <v>92</v>
      </c>
      <c r="U2464">
        <v>98</v>
      </c>
      <c r="V2464">
        <v>102</v>
      </c>
      <c r="W2464">
        <v>102</v>
      </c>
      <c r="X2464">
        <v>99</v>
      </c>
      <c r="Y2464">
        <v>185</v>
      </c>
      <c r="Z2464">
        <v>102</v>
      </c>
      <c r="AA2464" t="s">
        <v>25</v>
      </c>
      <c r="AB2464" t="s">
        <v>16</v>
      </c>
      <c r="AC2464" t="s">
        <v>18</v>
      </c>
      <c r="AD2464" t="s">
        <v>19</v>
      </c>
    </row>
    <row r="2465" spans="1:30" x14ac:dyDescent="0.25">
      <c r="A2465" t="s">
        <v>1435</v>
      </c>
      <c r="B2465">
        <v>45352</v>
      </c>
      <c r="C2465">
        <v>45354</v>
      </c>
      <c r="D2465" t="s">
        <v>566</v>
      </c>
      <c r="E2465">
        <v>12715</v>
      </c>
      <c r="F2465">
        <v>632</v>
      </c>
      <c r="G2465">
        <v>38</v>
      </c>
      <c r="H2465">
        <v>448</v>
      </c>
      <c r="I2465">
        <v>2</v>
      </c>
      <c r="J2465">
        <v>177</v>
      </c>
      <c r="K2465">
        <v>10</v>
      </c>
      <c r="L2465">
        <v>59</v>
      </c>
      <c r="M2465">
        <v>37</v>
      </c>
      <c r="N2465">
        <v>5</v>
      </c>
      <c r="O2465">
        <v>410</v>
      </c>
      <c r="P2465">
        <v>441</v>
      </c>
      <c r="Q2465">
        <v>375</v>
      </c>
      <c r="R2465">
        <v>253</v>
      </c>
      <c r="S2465">
        <v>450</v>
      </c>
      <c r="T2465">
        <v>103</v>
      </c>
      <c r="U2465">
        <v>134</v>
      </c>
      <c r="V2465">
        <v>142</v>
      </c>
      <c r="W2465">
        <v>141</v>
      </c>
      <c r="X2465">
        <v>130</v>
      </c>
      <c r="Y2465">
        <v>450</v>
      </c>
      <c r="Z2465">
        <v>143</v>
      </c>
      <c r="AA2465" t="s">
        <v>567</v>
      </c>
      <c r="AB2465" t="s">
        <v>387</v>
      </c>
      <c r="AC2465" t="s">
        <v>508</v>
      </c>
      <c r="AD2465" t="s">
        <v>509</v>
      </c>
    </row>
    <row r="2466" spans="1:30" x14ac:dyDescent="0.25">
      <c r="A2466" t="s">
        <v>1435</v>
      </c>
      <c r="B2466">
        <v>45352</v>
      </c>
      <c r="C2466">
        <v>45354</v>
      </c>
      <c r="D2466" t="s">
        <v>475</v>
      </c>
      <c r="E2466">
        <v>10753</v>
      </c>
      <c r="F2466">
        <v>486</v>
      </c>
      <c r="G2466">
        <v>103</v>
      </c>
      <c r="H2466">
        <v>253</v>
      </c>
      <c r="I2466">
        <v>2</v>
      </c>
      <c r="J2466">
        <v>177</v>
      </c>
      <c r="K2466">
        <v>9</v>
      </c>
      <c r="L2466">
        <v>27</v>
      </c>
      <c r="M2466">
        <v>31</v>
      </c>
      <c r="N2466">
        <v>34</v>
      </c>
      <c r="O2466">
        <v>224</v>
      </c>
      <c r="P2466">
        <v>277</v>
      </c>
      <c r="Q2466">
        <v>218</v>
      </c>
      <c r="R2466">
        <v>177</v>
      </c>
      <c r="S2466">
        <v>278</v>
      </c>
      <c r="T2466">
        <v>113</v>
      </c>
      <c r="U2466">
        <v>103</v>
      </c>
      <c r="V2466">
        <v>115</v>
      </c>
      <c r="W2466">
        <v>114</v>
      </c>
      <c r="X2466">
        <v>114</v>
      </c>
      <c r="Y2466">
        <v>278</v>
      </c>
      <c r="Z2466">
        <v>116</v>
      </c>
      <c r="AA2466" t="s">
        <v>476</v>
      </c>
      <c r="AB2466" t="s">
        <v>387</v>
      </c>
      <c r="AC2466" t="s">
        <v>448</v>
      </c>
      <c r="AD2466" t="s">
        <v>449</v>
      </c>
    </row>
    <row r="2467" spans="1:30" x14ac:dyDescent="0.25">
      <c r="A2467" t="s">
        <v>1435</v>
      </c>
      <c r="B2467">
        <v>45352</v>
      </c>
      <c r="C2467">
        <v>45354</v>
      </c>
      <c r="D2467" t="s">
        <v>14</v>
      </c>
      <c r="E2467">
        <v>5943</v>
      </c>
      <c r="F2467">
        <v>197</v>
      </c>
      <c r="G2467">
        <v>123</v>
      </c>
      <c r="H2467">
        <v>145</v>
      </c>
      <c r="I2467">
        <v>0</v>
      </c>
      <c r="J2467">
        <v>72</v>
      </c>
      <c r="K2467">
        <v>25</v>
      </c>
      <c r="L2467">
        <v>31</v>
      </c>
      <c r="M2467">
        <v>56</v>
      </c>
      <c r="N2467">
        <v>57</v>
      </c>
      <c r="O2467">
        <v>121</v>
      </c>
      <c r="P2467">
        <v>145</v>
      </c>
      <c r="Q2467">
        <v>136</v>
      </c>
      <c r="R2467">
        <v>61</v>
      </c>
      <c r="S2467">
        <v>145</v>
      </c>
      <c r="T2467">
        <v>57</v>
      </c>
      <c r="U2467">
        <v>57</v>
      </c>
      <c r="V2467">
        <v>57</v>
      </c>
      <c r="W2467">
        <v>48</v>
      </c>
      <c r="X2467">
        <v>57</v>
      </c>
      <c r="Y2467">
        <v>145</v>
      </c>
      <c r="Z2467">
        <v>57</v>
      </c>
      <c r="AA2467" t="s">
        <v>15</v>
      </c>
      <c r="AB2467" t="s">
        <v>16</v>
      </c>
      <c r="AC2467" t="s">
        <v>90</v>
      </c>
      <c r="AD2467" t="s">
        <v>91</v>
      </c>
    </row>
    <row r="2468" spans="1:30" x14ac:dyDescent="0.25">
      <c r="A2468" t="s">
        <v>1435</v>
      </c>
      <c r="B2468">
        <v>45352</v>
      </c>
      <c r="C2468">
        <v>45354</v>
      </c>
      <c r="D2468" t="s">
        <v>519</v>
      </c>
      <c r="E2468">
        <v>6681</v>
      </c>
      <c r="F2468">
        <v>311</v>
      </c>
      <c r="G2468">
        <v>135</v>
      </c>
      <c r="H2468">
        <v>240</v>
      </c>
      <c r="I2468">
        <v>4</v>
      </c>
      <c r="J2468">
        <v>74</v>
      </c>
      <c r="K2468">
        <v>19</v>
      </c>
      <c r="L2468">
        <v>36</v>
      </c>
      <c r="M2468">
        <v>38</v>
      </c>
      <c r="N2468">
        <v>60</v>
      </c>
      <c r="O2468">
        <v>223</v>
      </c>
      <c r="P2468">
        <v>244</v>
      </c>
      <c r="Q2468">
        <v>194</v>
      </c>
      <c r="R2468">
        <v>139</v>
      </c>
      <c r="S2468">
        <v>244</v>
      </c>
      <c r="T2468">
        <v>60</v>
      </c>
      <c r="U2468">
        <v>57</v>
      </c>
      <c r="V2468">
        <v>60</v>
      </c>
      <c r="W2468">
        <v>58</v>
      </c>
      <c r="X2468">
        <v>59</v>
      </c>
      <c r="Y2468">
        <v>244</v>
      </c>
      <c r="Z2468">
        <v>60</v>
      </c>
      <c r="AA2468" t="s">
        <v>520</v>
      </c>
      <c r="AB2468" t="s">
        <v>387</v>
      </c>
      <c r="AC2468" t="s">
        <v>508</v>
      </c>
      <c r="AD2468" t="s">
        <v>509</v>
      </c>
    </row>
    <row r="2469" spans="1:30" x14ac:dyDescent="0.25">
      <c r="A2469" t="s">
        <v>1435</v>
      </c>
      <c r="B2469">
        <v>45352</v>
      </c>
      <c r="C2469">
        <v>45354</v>
      </c>
      <c r="D2469" t="s">
        <v>39</v>
      </c>
      <c r="E2469">
        <v>5890</v>
      </c>
      <c r="F2469">
        <v>260</v>
      </c>
      <c r="G2469">
        <v>195</v>
      </c>
      <c r="H2469">
        <v>213</v>
      </c>
      <c r="I2469">
        <v>5</v>
      </c>
      <c r="J2469">
        <v>79</v>
      </c>
      <c r="K2469">
        <v>41</v>
      </c>
      <c r="L2469">
        <v>24</v>
      </c>
      <c r="M2469">
        <v>64</v>
      </c>
      <c r="N2469">
        <v>65</v>
      </c>
      <c r="O2469">
        <v>205</v>
      </c>
      <c r="P2469">
        <v>213</v>
      </c>
      <c r="Q2469">
        <v>155</v>
      </c>
      <c r="R2469">
        <v>120</v>
      </c>
      <c r="S2469">
        <v>215</v>
      </c>
      <c r="T2469">
        <v>67</v>
      </c>
      <c r="U2469">
        <v>58</v>
      </c>
      <c r="V2469">
        <v>67</v>
      </c>
      <c r="W2469">
        <v>64</v>
      </c>
      <c r="X2469">
        <v>62</v>
      </c>
      <c r="Y2469">
        <v>215</v>
      </c>
      <c r="Z2469">
        <v>67</v>
      </c>
      <c r="AA2469" t="s">
        <v>40</v>
      </c>
      <c r="AB2469" t="s">
        <v>16</v>
      </c>
      <c r="AC2469" t="s">
        <v>41</v>
      </c>
      <c r="AD2469" t="s">
        <v>42</v>
      </c>
    </row>
    <row r="2470" spans="1:30" x14ac:dyDescent="0.25">
      <c r="A2470" t="s">
        <v>1435</v>
      </c>
      <c r="B2470">
        <v>45352</v>
      </c>
      <c r="C2470">
        <v>45354</v>
      </c>
      <c r="D2470" t="s">
        <v>525</v>
      </c>
      <c r="E2470">
        <v>13720</v>
      </c>
      <c r="F2470">
        <v>645</v>
      </c>
      <c r="G2470">
        <v>18</v>
      </c>
      <c r="H2470">
        <v>454</v>
      </c>
      <c r="I2470">
        <v>0</v>
      </c>
      <c r="J2470">
        <v>259</v>
      </c>
      <c r="K2470">
        <v>12</v>
      </c>
      <c r="L2470">
        <v>40</v>
      </c>
      <c r="M2470">
        <v>44</v>
      </c>
      <c r="N2470">
        <v>217</v>
      </c>
      <c r="O2470">
        <v>408</v>
      </c>
      <c r="P2470">
        <v>454</v>
      </c>
      <c r="Q2470">
        <v>375</v>
      </c>
      <c r="R2470">
        <v>315</v>
      </c>
      <c r="S2470">
        <v>454</v>
      </c>
      <c r="T2470">
        <v>220</v>
      </c>
      <c r="U2470">
        <v>200</v>
      </c>
      <c r="V2470">
        <v>218</v>
      </c>
      <c r="W2470">
        <v>219</v>
      </c>
      <c r="X2470">
        <v>209</v>
      </c>
      <c r="Y2470">
        <v>454</v>
      </c>
      <c r="Z2470">
        <v>220</v>
      </c>
      <c r="AA2470" t="s">
        <v>526</v>
      </c>
      <c r="AB2470" t="s">
        <v>387</v>
      </c>
      <c r="AC2470" t="s">
        <v>508</v>
      </c>
      <c r="AD2470" t="s">
        <v>509</v>
      </c>
    </row>
    <row r="2471" spans="1:30" x14ac:dyDescent="0.25">
      <c r="A2471" t="s">
        <v>1435</v>
      </c>
      <c r="B2471">
        <v>45352</v>
      </c>
      <c r="C2471">
        <v>45354</v>
      </c>
      <c r="D2471" t="s">
        <v>125</v>
      </c>
      <c r="E2471">
        <v>4141</v>
      </c>
      <c r="F2471">
        <v>132</v>
      </c>
      <c r="G2471">
        <v>93</v>
      </c>
      <c r="H2471">
        <v>97</v>
      </c>
      <c r="I2471">
        <v>0</v>
      </c>
      <c r="J2471">
        <v>99</v>
      </c>
      <c r="K2471">
        <v>2</v>
      </c>
      <c r="L2471">
        <v>1</v>
      </c>
      <c r="M2471">
        <v>82</v>
      </c>
      <c r="N2471">
        <v>79</v>
      </c>
      <c r="O2471">
        <v>21</v>
      </c>
      <c r="P2471">
        <v>96</v>
      </c>
      <c r="Q2471">
        <v>77</v>
      </c>
      <c r="R2471">
        <v>63</v>
      </c>
      <c r="S2471">
        <v>103</v>
      </c>
      <c r="T2471">
        <v>85</v>
      </c>
      <c r="U2471">
        <v>69</v>
      </c>
      <c r="V2471">
        <v>86</v>
      </c>
      <c r="W2471">
        <v>79</v>
      </c>
      <c r="X2471">
        <v>74</v>
      </c>
      <c r="Y2471">
        <v>103</v>
      </c>
      <c r="Z2471">
        <v>86</v>
      </c>
      <c r="AA2471" t="s">
        <v>126</v>
      </c>
      <c r="AB2471" t="s">
        <v>16</v>
      </c>
      <c r="AC2471" t="s">
        <v>127</v>
      </c>
      <c r="AD2471" t="s">
        <v>128</v>
      </c>
    </row>
    <row r="2472" spans="1:30" x14ac:dyDescent="0.25">
      <c r="A2472" t="s">
        <v>1435</v>
      </c>
      <c r="B2472">
        <v>45352</v>
      </c>
      <c r="C2472">
        <v>45354</v>
      </c>
      <c r="D2472" t="s">
        <v>430</v>
      </c>
      <c r="E2472">
        <v>18004</v>
      </c>
      <c r="F2472">
        <v>685</v>
      </c>
      <c r="G2472">
        <v>29</v>
      </c>
      <c r="H2472">
        <v>401</v>
      </c>
      <c r="I2472">
        <v>1</v>
      </c>
      <c r="J2472">
        <v>189</v>
      </c>
      <c r="K2472">
        <v>11</v>
      </c>
      <c r="L2472">
        <v>6</v>
      </c>
      <c r="M2472">
        <v>14</v>
      </c>
      <c r="N2472">
        <v>50</v>
      </c>
      <c r="O2472">
        <v>131</v>
      </c>
      <c r="P2472">
        <v>406</v>
      </c>
      <c r="Q2472">
        <v>317</v>
      </c>
      <c r="R2472">
        <v>145</v>
      </c>
      <c r="S2472">
        <v>408</v>
      </c>
      <c r="T2472">
        <v>61</v>
      </c>
      <c r="U2472">
        <v>54</v>
      </c>
      <c r="V2472">
        <v>69</v>
      </c>
      <c r="W2472">
        <v>61</v>
      </c>
      <c r="X2472">
        <v>69</v>
      </c>
      <c r="Y2472">
        <v>408</v>
      </c>
      <c r="Z2472">
        <v>70</v>
      </c>
      <c r="AA2472" t="s">
        <v>431</v>
      </c>
      <c r="AB2472" t="s">
        <v>387</v>
      </c>
      <c r="AC2472" t="s">
        <v>432</v>
      </c>
      <c r="AD2472" t="s">
        <v>433</v>
      </c>
    </row>
    <row r="2473" spans="1:30" x14ac:dyDescent="0.25">
      <c r="A2473" t="s">
        <v>1435</v>
      </c>
      <c r="B2473">
        <v>45352</v>
      </c>
      <c r="C2473">
        <v>45354</v>
      </c>
      <c r="D2473" t="s">
        <v>469</v>
      </c>
      <c r="E2473">
        <v>7637</v>
      </c>
      <c r="F2473">
        <v>348</v>
      </c>
      <c r="G2473">
        <v>58</v>
      </c>
      <c r="H2473">
        <v>281</v>
      </c>
      <c r="I2473">
        <v>2</v>
      </c>
      <c r="J2473">
        <v>162</v>
      </c>
      <c r="K2473">
        <v>3</v>
      </c>
      <c r="L2473">
        <v>127</v>
      </c>
      <c r="M2473">
        <v>43</v>
      </c>
      <c r="N2473">
        <v>154</v>
      </c>
      <c r="O2473">
        <v>101</v>
      </c>
      <c r="P2473">
        <v>281</v>
      </c>
      <c r="Q2473">
        <v>212</v>
      </c>
      <c r="R2473">
        <v>160</v>
      </c>
      <c r="S2473">
        <v>279</v>
      </c>
      <c r="T2473">
        <v>154</v>
      </c>
      <c r="U2473">
        <v>130</v>
      </c>
      <c r="V2473">
        <v>154</v>
      </c>
      <c r="W2473">
        <v>151</v>
      </c>
      <c r="X2473">
        <v>129</v>
      </c>
      <c r="Y2473">
        <v>281</v>
      </c>
      <c r="Z2473">
        <v>154</v>
      </c>
      <c r="AA2473" t="s">
        <v>470</v>
      </c>
      <c r="AB2473" t="s">
        <v>387</v>
      </c>
      <c r="AC2473" t="s">
        <v>448</v>
      </c>
      <c r="AD2473" t="s">
        <v>449</v>
      </c>
    </row>
    <row r="2474" spans="1:30" x14ac:dyDescent="0.25">
      <c r="A2474" t="s">
        <v>1435</v>
      </c>
      <c r="B2474">
        <v>45352</v>
      </c>
      <c r="C2474">
        <v>45354</v>
      </c>
      <c r="D2474" t="s">
        <v>442</v>
      </c>
      <c r="E2474">
        <v>20845</v>
      </c>
      <c r="F2474">
        <v>879</v>
      </c>
      <c r="G2474">
        <v>105</v>
      </c>
      <c r="H2474">
        <v>523</v>
      </c>
      <c r="I2474">
        <v>30</v>
      </c>
      <c r="J2474">
        <v>274</v>
      </c>
      <c r="K2474">
        <v>35</v>
      </c>
      <c r="L2474">
        <v>60</v>
      </c>
      <c r="M2474">
        <v>43</v>
      </c>
      <c r="N2474">
        <v>192</v>
      </c>
      <c r="O2474">
        <v>418</v>
      </c>
      <c r="P2474">
        <v>541</v>
      </c>
      <c r="Q2474">
        <v>424</v>
      </c>
      <c r="R2474">
        <v>268</v>
      </c>
      <c r="S2474">
        <v>541</v>
      </c>
      <c r="T2474">
        <v>190</v>
      </c>
      <c r="U2474">
        <v>183</v>
      </c>
      <c r="V2474">
        <v>198</v>
      </c>
      <c r="W2474">
        <v>188</v>
      </c>
      <c r="X2474">
        <v>193</v>
      </c>
      <c r="Y2474">
        <v>543</v>
      </c>
      <c r="Z2474">
        <v>201</v>
      </c>
      <c r="AA2474" t="s">
        <v>443</v>
      </c>
      <c r="AB2474" t="s">
        <v>387</v>
      </c>
      <c r="AC2474" t="s">
        <v>432</v>
      </c>
      <c r="AD2474" t="s">
        <v>433</v>
      </c>
    </row>
    <row r="2475" spans="1:30" x14ac:dyDescent="0.25">
      <c r="A2475" t="s">
        <v>1435</v>
      </c>
      <c r="B2475">
        <v>45352</v>
      </c>
      <c r="C2475">
        <v>45354</v>
      </c>
      <c r="D2475" t="s">
        <v>451</v>
      </c>
      <c r="E2475">
        <v>8547</v>
      </c>
      <c r="F2475">
        <v>365</v>
      </c>
      <c r="G2475">
        <v>4</v>
      </c>
      <c r="H2475">
        <v>77</v>
      </c>
      <c r="I2475">
        <v>0</v>
      </c>
      <c r="J2475">
        <v>255</v>
      </c>
      <c r="K2475">
        <v>3</v>
      </c>
      <c r="L2475">
        <v>2</v>
      </c>
      <c r="M2475">
        <v>5</v>
      </c>
      <c r="N2475">
        <v>9</v>
      </c>
      <c r="O2475">
        <v>10</v>
      </c>
      <c r="P2475">
        <v>99</v>
      </c>
      <c r="Q2475">
        <v>86</v>
      </c>
      <c r="R2475">
        <v>70</v>
      </c>
      <c r="S2475">
        <v>208</v>
      </c>
      <c r="T2475">
        <v>167</v>
      </c>
      <c r="U2475">
        <v>123</v>
      </c>
      <c r="V2475">
        <v>174</v>
      </c>
      <c r="W2475">
        <v>162</v>
      </c>
      <c r="X2475">
        <v>168</v>
      </c>
      <c r="Y2475">
        <v>219</v>
      </c>
      <c r="Z2475">
        <v>175</v>
      </c>
      <c r="AA2475" t="s">
        <v>452</v>
      </c>
      <c r="AB2475" t="s">
        <v>387</v>
      </c>
      <c r="AC2475" t="s">
        <v>448</v>
      </c>
      <c r="AD2475" t="s">
        <v>449</v>
      </c>
    </row>
    <row r="2476" spans="1:30" x14ac:dyDescent="0.25">
      <c r="A2476" t="s">
        <v>1435</v>
      </c>
      <c r="B2476">
        <v>45352</v>
      </c>
      <c r="C2476">
        <v>45354</v>
      </c>
      <c r="D2476" t="s">
        <v>385</v>
      </c>
      <c r="E2476">
        <v>9989</v>
      </c>
      <c r="F2476">
        <v>435</v>
      </c>
      <c r="G2476">
        <v>2</v>
      </c>
      <c r="H2476">
        <v>192</v>
      </c>
      <c r="I2476">
        <v>1</v>
      </c>
      <c r="J2476">
        <v>182</v>
      </c>
      <c r="K2476">
        <v>2</v>
      </c>
      <c r="L2476">
        <v>4</v>
      </c>
      <c r="M2476">
        <v>0</v>
      </c>
      <c r="N2476">
        <v>21</v>
      </c>
      <c r="O2476">
        <v>101</v>
      </c>
      <c r="P2476">
        <v>196</v>
      </c>
      <c r="Q2476">
        <v>169</v>
      </c>
      <c r="R2476">
        <v>107</v>
      </c>
      <c r="S2476">
        <v>196</v>
      </c>
      <c r="T2476">
        <v>66</v>
      </c>
      <c r="U2476">
        <v>66</v>
      </c>
      <c r="V2476">
        <v>72</v>
      </c>
      <c r="W2476">
        <v>70</v>
      </c>
      <c r="X2476">
        <v>70</v>
      </c>
      <c r="Y2476">
        <v>196</v>
      </c>
      <c r="Z2476">
        <v>74</v>
      </c>
      <c r="AA2476" t="s">
        <v>386</v>
      </c>
      <c r="AB2476" t="s">
        <v>387</v>
      </c>
      <c r="AC2476" t="s">
        <v>389</v>
      </c>
      <c r="AD2476" t="s">
        <v>390</v>
      </c>
    </row>
    <row r="2477" spans="1:30" x14ac:dyDescent="0.25">
      <c r="A2477" t="s">
        <v>1435</v>
      </c>
      <c r="B2477">
        <v>45352</v>
      </c>
      <c r="C2477">
        <v>45354</v>
      </c>
      <c r="D2477" t="s">
        <v>78</v>
      </c>
      <c r="E2477">
        <v>7595</v>
      </c>
      <c r="F2477">
        <v>295</v>
      </c>
      <c r="G2477">
        <v>26</v>
      </c>
      <c r="H2477">
        <v>255</v>
      </c>
      <c r="I2477">
        <v>3</v>
      </c>
      <c r="J2477">
        <v>60</v>
      </c>
      <c r="K2477">
        <v>5</v>
      </c>
      <c r="L2477">
        <v>37</v>
      </c>
      <c r="M2477">
        <v>8</v>
      </c>
      <c r="N2477">
        <v>57</v>
      </c>
      <c r="O2477">
        <v>166</v>
      </c>
      <c r="P2477">
        <v>255</v>
      </c>
      <c r="Q2477">
        <v>208</v>
      </c>
      <c r="R2477">
        <v>115</v>
      </c>
      <c r="S2477">
        <v>257</v>
      </c>
      <c r="T2477">
        <v>58</v>
      </c>
      <c r="U2477">
        <v>56</v>
      </c>
      <c r="V2477">
        <v>58</v>
      </c>
      <c r="W2477">
        <v>52</v>
      </c>
      <c r="X2477">
        <v>54</v>
      </c>
      <c r="Y2477">
        <v>257</v>
      </c>
      <c r="Z2477">
        <v>58</v>
      </c>
      <c r="AA2477" t="s">
        <v>79</v>
      </c>
      <c r="AB2477" t="s">
        <v>16</v>
      </c>
      <c r="AC2477" t="s">
        <v>69</v>
      </c>
      <c r="AD2477" t="s">
        <v>1583</v>
      </c>
    </row>
    <row r="2478" spans="1:30" x14ac:dyDescent="0.25">
      <c r="A2478" t="s">
        <v>1435</v>
      </c>
      <c r="B2478">
        <v>45352</v>
      </c>
      <c r="C2478">
        <v>45354</v>
      </c>
      <c r="D2478" t="s">
        <v>546</v>
      </c>
      <c r="E2478">
        <v>6227</v>
      </c>
      <c r="F2478">
        <v>212</v>
      </c>
      <c r="G2478">
        <v>2</v>
      </c>
      <c r="H2478">
        <v>118</v>
      </c>
      <c r="I2478">
        <v>0</v>
      </c>
      <c r="J2478">
        <v>81</v>
      </c>
      <c r="K2478">
        <v>7</v>
      </c>
      <c r="L2478">
        <v>0</v>
      </c>
      <c r="M2478">
        <v>0</v>
      </c>
      <c r="N2478">
        <v>28</v>
      </c>
      <c r="O2478">
        <v>92</v>
      </c>
      <c r="P2478">
        <v>120</v>
      </c>
      <c r="Q2478">
        <v>121</v>
      </c>
      <c r="R2478">
        <v>70</v>
      </c>
      <c r="S2478">
        <v>128</v>
      </c>
      <c r="T2478">
        <v>49</v>
      </c>
      <c r="U2478">
        <v>54</v>
      </c>
      <c r="V2478">
        <v>53</v>
      </c>
      <c r="W2478">
        <v>52</v>
      </c>
      <c r="X2478">
        <v>53</v>
      </c>
      <c r="Y2478">
        <v>128</v>
      </c>
      <c r="Z2478">
        <v>55</v>
      </c>
      <c r="AA2478" t="s">
        <v>1476</v>
      </c>
      <c r="AB2478" t="s">
        <v>387</v>
      </c>
      <c r="AC2478" t="s">
        <v>508</v>
      </c>
      <c r="AD2478" t="s">
        <v>509</v>
      </c>
    </row>
    <row r="2479" spans="1:30" x14ac:dyDescent="0.25">
      <c r="A2479" t="s">
        <v>1435</v>
      </c>
      <c r="B2479">
        <v>45352</v>
      </c>
      <c r="C2479">
        <v>45354</v>
      </c>
      <c r="D2479" t="s">
        <v>496</v>
      </c>
      <c r="E2479">
        <v>7548</v>
      </c>
      <c r="F2479">
        <v>350</v>
      </c>
      <c r="G2479">
        <v>145</v>
      </c>
      <c r="H2479">
        <v>229</v>
      </c>
      <c r="I2479">
        <v>7</v>
      </c>
      <c r="J2479">
        <v>150</v>
      </c>
      <c r="K2479">
        <v>27</v>
      </c>
      <c r="L2479">
        <v>33</v>
      </c>
      <c r="M2479">
        <v>67</v>
      </c>
      <c r="N2479">
        <v>68</v>
      </c>
      <c r="O2479">
        <v>73</v>
      </c>
      <c r="P2479">
        <v>231</v>
      </c>
      <c r="Q2479">
        <v>140</v>
      </c>
      <c r="R2479">
        <v>104</v>
      </c>
      <c r="S2479">
        <v>229</v>
      </c>
      <c r="T2479">
        <v>112</v>
      </c>
      <c r="U2479">
        <v>90</v>
      </c>
      <c r="V2479">
        <v>115</v>
      </c>
      <c r="W2479">
        <v>113</v>
      </c>
      <c r="X2479">
        <v>115</v>
      </c>
      <c r="Y2479">
        <v>231</v>
      </c>
      <c r="Z2479">
        <v>116</v>
      </c>
      <c r="AA2479" t="s">
        <v>497</v>
      </c>
      <c r="AB2479" t="s">
        <v>387</v>
      </c>
      <c r="AC2479" t="s">
        <v>448</v>
      </c>
      <c r="AD2479" t="s">
        <v>449</v>
      </c>
    </row>
    <row r="2480" spans="1:30" x14ac:dyDescent="0.25">
      <c r="A2480" t="s">
        <v>1435</v>
      </c>
      <c r="B2480">
        <v>45352</v>
      </c>
      <c r="C2480">
        <v>45354</v>
      </c>
      <c r="D2480" t="s">
        <v>542</v>
      </c>
      <c r="E2480">
        <v>4323</v>
      </c>
      <c r="F2480">
        <v>133</v>
      </c>
      <c r="G2480">
        <v>17</v>
      </c>
      <c r="H2480">
        <v>89</v>
      </c>
      <c r="I2480">
        <v>1</v>
      </c>
      <c r="J2480">
        <v>81</v>
      </c>
      <c r="K2480">
        <v>16</v>
      </c>
      <c r="L2480">
        <v>18</v>
      </c>
      <c r="M2480">
        <v>8</v>
      </c>
      <c r="N2480">
        <v>73</v>
      </c>
      <c r="O2480">
        <v>46</v>
      </c>
      <c r="P2480">
        <v>88</v>
      </c>
      <c r="Q2480">
        <v>63</v>
      </c>
      <c r="R2480">
        <v>53</v>
      </c>
      <c r="S2480">
        <v>87</v>
      </c>
      <c r="T2480">
        <v>72</v>
      </c>
      <c r="U2480">
        <v>67</v>
      </c>
      <c r="V2480">
        <v>73</v>
      </c>
      <c r="W2480">
        <v>63</v>
      </c>
      <c r="X2480">
        <v>69</v>
      </c>
      <c r="Y2480">
        <v>89</v>
      </c>
      <c r="Z2480">
        <v>73</v>
      </c>
      <c r="AA2480" t="s">
        <v>1475</v>
      </c>
      <c r="AB2480" t="s">
        <v>387</v>
      </c>
      <c r="AC2480" t="s">
        <v>508</v>
      </c>
      <c r="AD2480" t="s">
        <v>509</v>
      </c>
    </row>
    <row r="2481" spans="1:30" x14ac:dyDescent="0.25">
      <c r="A2481" t="s">
        <v>1435</v>
      </c>
      <c r="B2481">
        <v>45352</v>
      </c>
      <c r="C2481">
        <v>45354</v>
      </c>
      <c r="D2481" t="s">
        <v>56</v>
      </c>
      <c r="E2481">
        <v>1</v>
      </c>
      <c r="F2481">
        <v>0</v>
      </c>
      <c r="G2481">
        <v>0</v>
      </c>
      <c r="H2481">
        <v>0</v>
      </c>
      <c r="I2481">
        <v>0</v>
      </c>
      <c r="J2481">
        <v>0</v>
      </c>
      <c r="K2481">
        <v>0</v>
      </c>
      <c r="L2481">
        <v>0</v>
      </c>
      <c r="M2481">
        <v>0</v>
      </c>
      <c r="N2481">
        <v>0</v>
      </c>
      <c r="O2481">
        <v>0</v>
      </c>
      <c r="P2481">
        <v>0</v>
      </c>
      <c r="Q2481">
        <v>0</v>
      </c>
      <c r="R2481">
        <v>0</v>
      </c>
      <c r="S2481">
        <v>0</v>
      </c>
      <c r="T2481">
        <v>0</v>
      </c>
      <c r="U2481">
        <v>0</v>
      </c>
      <c r="V2481">
        <v>0</v>
      </c>
      <c r="W2481">
        <v>0</v>
      </c>
      <c r="X2481">
        <v>0</v>
      </c>
      <c r="Y2481">
        <v>0</v>
      </c>
      <c r="Z2481">
        <v>0</v>
      </c>
    </row>
    <row r="2482" spans="1:30" x14ac:dyDescent="0.25">
      <c r="A2482" t="s">
        <v>1435</v>
      </c>
      <c r="B2482">
        <v>45352</v>
      </c>
      <c r="C2482">
        <v>45354</v>
      </c>
      <c r="D2482" t="s">
        <v>576</v>
      </c>
      <c r="E2482">
        <v>4306</v>
      </c>
      <c r="F2482">
        <v>241</v>
      </c>
      <c r="G2482">
        <v>14</v>
      </c>
      <c r="H2482">
        <v>202</v>
      </c>
      <c r="I2482">
        <v>0</v>
      </c>
      <c r="J2482">
        <v>68</v>
      </c>
      <c r="K2482">
        <v>4</v>
      </c>
      <c r="L2482">
        <v>0</v>
      </c>
      <c r="M2482">
        <v>2</v>
      </c>
      <c r="N2482">
        <v>61</v>
      </c>
      <c r="O2482">
        <v>8</v>
      </c>
      <c r="P2482">
        <v>201</v>
      </c>
      <c r="Q2482">
        <v>165</v>
      </c>
      <c r="R2482">
        <v>83</v>
      </c>
      <c r="S2482">
        <v>201</v>
      </c>
      <c r="T2482">
        <v>61</v>
      </c>
      <c r="U2482">
        <v>64</v>
      </c>
      <c r="V2482">
        <v>63</v>
      </c>
      <c r="W2482">
        <v>59</v>
      </c>
      <c r="X2482">
        <v>62</v>
      </c>
      <c r="Y2482">
        <v>202</v>
      </c>
      <c r="Z2482">
        <v>65</v>
      </c>
      <c r="AA2482" t="s">
        <v>577</v>
      </c>
      <c r="AB2482" t="s">
        <v>387</v>
      </c>
      <c r="AC2482" t="s">
        <v>508</v>
      </c>
      <c r="AD2482" t="s">
        <v>509</v>
      </c>
    </row>
    <row r="2483" spans="1:30" x14ac:dyDescent="0.25">
      <c r="A2483" t="s">
        <v>1435</v>
      </c>
      <c r="B2483">
        <v>45352</v>
      </c>
      <c r="C2483">
        <v>45354</v>
      </c>
      <c r="D2483" t="s">
        <v>57</v>
      </c>
      <c r="E2483">
        <v>6241</v>
      </c>
      <c r="F2483">
        <v>140</v>
      </c>
      <c r="G2483">
        <v>2</v>
      </c>
      <c r="H2483">
        <v>96</v>
      </c>
      <c r="I2483">
        <v>0</v>
      </c>
      <c r="J2483">
        <v>74</v>
      </c>
      <c r="K2483">
        <v>2</v>
      </c>
      <c r="L2483">
        <v>0</v>
      </c>
      <c r="M2483">
        <v>2</v>
      </c>
      <c r="N2483">
        <v>23</v>
      </c>
      <c r="O2483">
        <v>53</v>
      </c>
      <c r="P2483">
        <v>94</v>
      </c>
      <c r="Q2483">
        <v>91</v>
      </c>
      <c r="R2483">
        <v>44</v>
      </c>
      <c r="S2483">
        <v>96</v>
      </c>
      <c r="T2483">
        <v>41</v>
      </c>
      <c r="U2483">
        <v>49</v>
      </c>
      <c r="V2483">
        <v>50</v>
      </c>
      <c r="W2483">
        <v>40</v>
      </c>
      <c r="X2483">
        <v>46</v>
      </c>
      <c r="Y2483">
        <v>97</v>
      </c>
      <c r="Z2483">
        <v>50</v>
      </c>
      <c r="AA2483" t="s">
        <v>58</v>
      </c>
      <c r="AB2483" t="s">
        <v>16</v>
      </c>
      <c r="AC2483" t="s">
        <v>41</v>
      </c>
      <c r="AD2483" t="s">
        <v>42</v>
      </c>
    </row>
    <row r="2484" spans="1:30" x14ac:dyDescent="0.25">
      <c r="A2484" t="s">
        <v>1435</v>
      </c>
      <c r="B2484">
        <v>45352</v>
      </c>
      <c r="C2484">
        <v>45354</v>
      </c>
      <c r="D2484" t="s">
        <v>457</v>
      </c>
      <c r="E2484">
        <v>3775</v>
      </c>
      <c r="F2484">
        <v>134</v>
      </c>
      <c r="G2484">
        <v>1</v>
      </c>
      <c r="H2484">
        <v>92</v>
      </c>
      <c r="I2484">
        <v>1</v>
      </c>
      <c r="J2484">
        <v>62</v>
      </c>
      <c r="K2484">
        <v>1</v>
      </c>
      <c r="L2484">
        <v>8</v>
      </c>
      <c r="M2484">
        <v>1</v>
      </c>
      <c r="N2484">
        <v>6</v>
      </c>
      <c r="O2484">
        <v>41</v>
      </c>
      <c r="P2484">
        <v>102</v>
      </c>
      <c r="Q2484">
        <v>83</v>
      </c>
      <c r="R2484">
        <v>65</v>
      </c>
      <c r="S2484">
        <v>118</v>
      </c>
      <c r="T2484">
        <v>43</v>
      </c>
      <c r="U2484">
        <v>44</v>
      </c>
      <c r="V2484">
        <v>48</v>
      </c>
      <c r="W2484">
        <v>47</v>
      </c>
      <c r="X2484">
        <v>46</v>
      </c>
      <c r="Y2484">
        <v>121</v>
      </c>
      <c r="Z2484">
        <v>48</v>
      </c>
      <c r="AA2484" t="s">
        <v>458</v>
      </c>
      <c r="AB2484" t="s">
        <v>387</v>
      </c>
      <c r="AC2484" t="s">
        <v>448</v>
      </c>
      <c r="AD2484" t="s">
        <v>449</v>
      </c>
    </row>
    <row r="2485" spans="1:30" x14ac:dyDescent="0.25">
      <c r="A2485" t="s">
        <v>1435</v>
      </c>
      <c r="B2485">
        <v>45352</v>
      </c>
      <c r="C2485">
        <v>45354</v>
      </c>
      <c r="D2485" t="s">
        <v>550</v>
      </c>
      <c r="E2485">
        <v>4471</v>
      </c>
      <c r="F2485">
        <v>224</v>
      </c>
      <c r="G2485">
        <v>4</v>
      </c>
      <c r="H2485">
        <v>211</v>
      </c>
      <c r="I2485">
        <v>0</v>
      </c>
      <c r="J2485">
        <v>79</v>
      </c>
      <c r="K2485">
        <v>7</v>
      </c>
      <c r="L2485">
        <v>26</v>
      </c>
      <c r="M2485">
        <v>0</v>
      </c>
      <c r="N2485">
        <v>75</v>
      </c>
      <c r="O2485">
        <v>37</v>
      </c>
      <c r="P2485">
        <v>210</v>
      </c>
      <c r="Q2485">
        <v>205</v>
      </c>
      <c r="R2485">
        <v>113</v>
      </c>
      <c r="S2485">
        <v>210</v>
      </c>
      <c r="T2485">
        <v>76</v>
      </c>
      <c r="U2485">
        <v>75</v>
      </c>
      <c r="V2485">
        <v>75</v>
      </c>
      <c r="W2485">
        <v>75</v>
      </c>
      <c r="X2485">
        <v>70</v>
      </c>
      <c r="Y2485">
        <v>211</v>
      </c>
      <c r="Z2485">
        <v>76</v>
      </c>
      <c r="AA2485" t="s">
        <v>551</v>
      </c>
      <c r="AB2485" t="s">
        <v>387</v>
      </c>
      <c r="AC2485" t="s">
        <v>508</v>
      </c>
      <c r="AD2485" t="s">
        <v>509</v>
      </c>
    </row>
    <row r="2486" spans="1:30" x14ac:dyDescent="0.25">
      <c r="A2486" t="s">
        <v>1435</v>
      </c>
      <c r="B2486">
        <v>45352</v>
      </c>
      <c r="C2486">
        <v>45354</v>
      </c>
      <c r="D2486" t="s">
        <v>115</v>
      </c>
      <c r="E2486">
        <v>9860</v>
      </c>
      <c r="F2486">
        <v>319</v>
      </c>
      <c r="G2486">
        <v>30</v>
      </c>
      <c r="H2486">
        <v>238</v>
      </c>
      <c r="I2486">
        <v>4</v>
      </c>
      <c r="J2486">
        <v>88</v>
      </c>
      <c r="K2486">
        <v>4</v>
      </c>
      <c r="L2486">
        <v>53</v>
      </c>
      <c r="M2486">
        <v>7</v>
      </c>
      <c r="N2486">
        <v>74</v>
      </c>
      <c r="O2486">
        <v>168</v>
      </c>
      <c r="P2486">
        <v>235</v>
      </c>
      <c r="Q2486">
        <v>168</v>
      </c>
      <c r="R2486">
        <v>108</v>
      </c>
      <c r="S2486">
        <v>239</v>
      </c>
      <c r="T2486">
        <v>76</v>
      </c>
      <c r="U2486">
        <v>66</v>
      </c>
      <c r="V2486">
        <v>75</v>
      </c>
      <c r="W2486">
        <v>70</v>
      </c>
      <c r="X2486">
        <v>70</v>
      </c>
      <c r="Y2486">
        <v>239</v>
      </c>
      <c r="Z2486">
        <v>77</v>
      </c>
      <c r="AA2486" t="s">
        <v>116</v>
      </c>
      <c r="AB2486" t="s">
        <v>16</v>
      </c>
      <c r="AC2486" t="s">
        <v>90</v>
      </c>
      <c r="AD2486" t="s">
        <v>91</v>
      </c>
    </row>
    <row r="2487" spans="1:30" x14ac:dyDescent="0.25">
      <c r="A2487" t="s">
        <v>1435</v>
      </c>
      <c r="B2487">
        <v>45352</v>
      </c>
      <c r="C2487">
        <v>45354</v>
      </c>
      <c r="D2487" t="s">
        <v>406</v>
      </c>
      <c r="E2487">
        <v>7317</v>
      </c>
      <c r="F2487">
        <v>243</v>
      </c>
      <c r="G2487">
        <v>24</v>
      </c>
      <c r="H2487">
        <v>170</v>
      </c>
      <c r="I2487">
        <v>0</v>
      </c>
      <c r="J2487">
        <v>78</v>
      </c>
      <c r="K2487">
        <v>6</v>
      </c>
      <c r="L2487">
        <v>8</v>
      </c>
      <c r="M2487">
        <v>8</v>
      </c>
      <c r="N2487">
        <v>59</v>
      </c>
      <c r="O2487">
        <v>90</v>
      </c>
      <c r="P2487">
        <v>170</v>
      </c>
      <c r="Q2487">
        <v>146</v>
      </c>
      <c r="R2487">
        <v>97</v>
      </c>
      <c r="S2487">
        <v>169</v>
      </c>
      <c r="T2487">
        <v>62</v>
      </c>
      <c r="U2487">
        <v>61</v>
      </c>
      <c r="V2487">
        <v>63</v>
      </c>
      <c r="W2487">
        <v>63</v>
      </c>
      <c r="X2487">
        <v>59</v>
      </c>
      <c r="Y2487">
        <v>170</v>
      </c>
      <c r="Z2487">
        <v>64</v>
      </c>
      <c r="AA2487" t="s">
        <v>407</v>
      </c>
      <c r="AB2487" t="s">
        <v>387</v>
      </c>
      <c r="AC2487" t="s">
        <v>389</v>
      </c>
      <c r="AD2487" t="s">
        <v>390</v>
      </c>
    </row>
    <row r="2488" spans="1:30" x14ac:dyDescent="0.25">
      <c r="A2488" t="s">
        <v>1435</v>
      </c>
      <c r="B2488">
        <v>45352</v>
      </c>
      <c r="C2488">
        <v>45354</v>
      </c>
      <c r="D2488" t="s">
        <v>147</v>
      </c>
      <c r="E2488">
        <v>7127</v>
      </c>
      <c r="F2488">
        <v>304</v>
      </c>
      <c r="G2488">
        <v>0</v>
      </c>
      <c r="H2488">
        <v>93</v>
      </c>
      <c r="I2488">
        <v>0</v>
      </c>
      <c r="J2488">
        <v>143</v>
      </c>
      <c r="K2488">
        <v>2</v>
      </c>
      <c r="L2488">
        <v>0</v>
      </c>
      <c r="M2488">
        <v>0</v>
      </c>
      <c r="N2488">
        <v>53</v>
      </c>
      <c r="O2488">
        <v>58</v>
      </c>
      <c r="P2488">
        <v>95</v>
      </c>
      <c r="Q2488">
        <v>146</v>
      </c>
      <c r="R2488">
        <v>148</v>
      </c>
      <c r="S2488">
        <v>263</v>
      </c>
      <c r="T2488">
        <v>55</v>
      </c>
      <c r="U2488">
        <v>71</v>
      </c>
      <c r="V2488">
        <v>71</v>
      </c>
      <c r="W2488">
        <v>83</v>
      </c>
      <c r="X2488">
        <v>80</v>
      </c>
      <c r="Y2488">
        <v>289</v>
      </c>
      <c r="Z2488">
        <v>97</v>
      </c>
      <c r="AA2488" t="s">
        <v>148</v>
      </c>
      <c r="AB2488" t="s">
        <v>16</v>
      </c>
      <c r="AC2488" t="s">
        <v>127</v>
      </c>
      <c r="AD2488" t="s">
        <v>128</v>
      </c>
    </row>
    <row r="2489" spans="1:30" x14ac:dyDescent="0.25">
      <c r="A2489" t="s">
        <v>1435</v>
      </c>
      <c r="B2489">
        <v>45352</v>
      </c>
      <c r="C2489">
        <v>45354</v>
      </c>
      <c r="D2489" t="s">
        <v>110</v>
      </c>
      <c r="E2489">
        <v>4844</v>
      </c>
      <c r="F2489">
        <v>144</v>
      </c>
      <c r="G2489">
        <v>91</v>
      </c>
      <c r="H2489">
        <v>133</v>
      </c>
      <c r="I2489">
        <v>1</v>
      </c>
      <c r="J2489">
        <v>27</v>
      </c>
      <c r="K2489">
        <v>3</v>
      </c>
      <c r="L2489">
        <v>9</v>
      </c>
      <c r="M2489">
        <v>17</v>
      </c>
      <c r="N2489">
        <v>25</v>
      </c>
      <c r="O2489">
        <v>104</v>
      </c>
      <c r="P2489">
        <v>133</v>
      </c>
      <c r="Q2489">
        <v>85</v>
      </c>
      <c r="R2489">
        <v>90</v>
      </c>
      <c r="S2489">
        <v>134</v>
      </c>
      <c r="T2489">
        <v>25</v>
      </c>
      <c r="U2489">
        <v>18</v>
      </c>
      <c r="V2489">
        <v>25</v>
      </c>
      <c r="W2489">
        <v>25</v>
      </c>
      <c r="X2489">
        <v>25</v>
      </c>
      <c r="Y2489">
        <v>134</v>
      </c>
      <c r="Z2489">
        <v>25</v>
      </c>
      <c r="AA2489" t="s">
        <v>111</v>
      </c>
      <c r="AB2489" t="s">
        <v>16</v>
      </c>
      <c r="AC2489" t="s">
        <v>90</v>
      </c>
      <c r="AD2489" t="s">
        <v>91</v>
      </c>
    </row>
    <row r="2490" spans="1:30" x14ac:dyDescent="0.25">
      <c r="A2490" t="s">
        <v>1435</v>
      </c>
      <c r="B2490">
        <v>45352</v>
      </c>
      <c r="C2490">
        <v>45354</v>
      </c>
      <c r="D2490" t="s">
        <v>105</v>
      </c>
      <c r="E2490">
        <v>11809</v>
      </c>
      <c r="F2490">
        <v>447</v>
      </c>
      <c r="G2490">
        <v>46</v>
      </c>
      <c r="H2490">
        <v>299</v>
      </c>
      <c r="I2490">
        <v>1</v>
      </c>
      <c r="J2490">
        <v>111</v>
      </c>
      <c r="K2490">
        <v>4</v>
      </c>
      <c r="L2490">
        <v>4</v>
      </c>
      <c r="M2490">
        <v>12</v>
      </c>
      <c r="N2490">
        <v>78</v>
      </c>
      <c r="O2490">
        <v>152</v>
      </c>
      <c r="P2490">
        <v>301</v>
      </c>
      <c r="Q2490">
        <v>240</v>
      </c>
      <c r="R2490">
        <v>130</v>
      </c>
      <c r="S2490">
        <v>302</v>
      </c>
      <c r="T2490">
        <v>80</v>
      </c>
      <c r="U2490">
        <v>78</v>
      </c>
      <c r="V2490">
        <v>84</v>
      </c>
      <c r="W2490">
        <v>59</v>
      </c>
      <c r="X2490">
        <v>79</v>
      </c>
      <c r="Y2490">
        <v>302</v>
      </c>
      <c r="Z2490">
        <v>84</v>
      </c>
      <c r="AA2490" t="s">
        <v>106</v>
      </c>
      <c r="AB2490" t="s">
        <v>16</v>
      </c>
      <c r="AC2490" t="s">
        <v>90</v>
      </c>
      <c r="AD2490" t="s">
        <v>91</v>
      </c>
    </row>
    <row r="2491" spans="1:30" x14ac:dyDescent="0.25">
      <c r="A2491" t="s">
        <v>1435</v>
      </c>
      <c r="B2491">
        <v>45352</v>
      </c>
      <c r="C2491">
        <v>45354</v>
      </c>
      <c r="D2491" t="s">
        <v>100</v>
      </c>
      <c r="E2491">
        <v>3795</v>
      </c>
      <c r="F2491">
        <v>96</v>
      </c>
      <c r="G2491">
        <v>6</v>
      </c>
      <c r="H2491">
        <v>74</v>
      </c>
      <c r="I2491">
        <v>0</v>
      </c>
      <c r="J2491">
        <v>41</v>
      </c>
      <c r="K2491">
        <v>0</v>
      </c>
      <c r="L2491">
        <v>16</v>
      </c>
      <c r="M2491">
        <v>3</v>
      </c>
      <c r="N2491">
        <v>21</v>
      </c>
      <c r="O2491">
        <v>32</v>
      </c>
      <c r="P2491">
        <v>75</v>
      </c>
      <c r="Q2491">
        <v>73</v>
      </c>
      <c r="R2491">
        <v>41</v>
      </c>
      <c r="S2491">
        <v>75</v>
      </c>
      <c r="T2491">
        <v>29</v>
      </c>
      <c r="U2491">
        <v>38</v>
      </c>
      <c r="V2491">
        <v>34</v>
      </c>
      <c r="W2491">
        <v>38</v>
      </c>
      <c r="X2491">
        <v>35</v>
      </c>
      <c r="Y2491">
        <v>75</v>
      </c>
      <c r="Z2491">
        <v>38</v>
      </c>
      <c r="AA2491" t="s">
        <v>101</v>
      </c>
      <c r="AB2491" t="s">
        <v>16</v>
      </c>
      <c r="AC2491" t="s">
        <v>90</v>
      </c>
      <c r="AD2491" t="s">
        <v>91</v>
      </c>
    </row>
    <row r="2492" spans="1:30" x14ac:dyDescent="0.25">
      <c r="A2492" t="s">
        <v>1435</v>
      </c>
      <c r="B2492">
        <v>45352</v>
      </c>
      <c r="C2492">
        <v>45354</v>
      </c>
      <c r="D2492" t="s">
        <v>74</v>
      </c>
      <c r="E2492">
        <v>20342</v>
      </c>
      <c r="F2492">
        <v>648</v>
      </c>
      <c r="G2492">
        <v>3</v>
      </c>
      <c r="H2492">
        <v>371</v>
      </c>
      <c r="I2492">
        <v>3</v>
      </c>
      <c r="J2492">
        <v>188</v>
      </c>
      <c r="K2492">
        <v>28</v>
      </c>
      <c r="L2492">
        <v>18</v>
      </c>
      <c r="M2492">
        <v>0</v>
      </c>
      <c r="N2492">
        <v>138</v>
      </c>
      <c r="O2492">
        <v>76</v>
      </c>
      <c r="P2492">
        <v>361</v>
      </c>
      <c r="Q2492">
        <v>455</v>
      </c>
      <c r="R2492">
        <v>302</v>
      </c>
      <c r="S2492">
        <v>586</v>
      </c>
      <c r="T2492">
        <v>141</v>
      </c>
      <c r="U2492">
        <v>122</v>
      </c>
      <c r="V2492">
        <v>147</v>
      </c>
      <c r="W2492">
        <v>141</v>
      </c>
      <c r="X2492">
        <v>140</v>
      </c>
      <c r="Y2492">
        <v>601</v>
      </c>
      <c r="Z2492">
        <v>148</v>
      </c>
      <c r="AA2492" t="s">
        <v>1412</v>
      </c>
      <c r="AB2492" t="s">
        <v>16</v>
      </c>
      <c r="AC2492" t="s">
        <v>69</v>
      </c>
      <c r="AD2492" t="s">
        <v>1583</v>
      </c>
    </row>
    <row r="2493" spans="1:30" x14ac:dyDescent="0.25">
      <c r="A2493" t="s">
        <v>1435</v>
      </c>
      <c r="B2493">
        <v>45352</v>
      </c>
      <c r="C2493">
        <v>45354</v>
      </c>
      <c r="D2493" t="s">
        <v>481</v>
      </c>
      <c r="E2493">
        <v>3529</v>
      </c>
      <c r="F2493">
        <v>147</v>
      </c>
      <c r="G2493">
        <v>1</v>
      </c>
      <c r="H2493">
        <v>72</v>
      </c>
      <c r="I2493">
        <v>0</v>
      </c>
      <c r="J2493">
        <v>49</v>
      </c>
      <c r="K2493">
        <v>1</v>
      </c>
      <c r="L2493">
        <v>2</v>
      </c>
      <c r="M2493">
        <v>0</v>
      </c>
      <c r="N2493">
        <v>3</v>
      </c>
      <c r="O2493">
        <v>4</v>
      </c>
      <c r="P2493">
        <v>73</v>
      </c>
      <c r="Q2493">
        <v>39</v>
      </c>
      <c r="R2493">
        <v>27</v>
      </c>
      <c r="S2493">
        <v>73</v>
      </c>
      <c r="T2493">
        <v>2</v>
      </c>
      <c r="U2493">
        <v>30</v>
      </c>
      <c r="V2493">
        <v>33</v>
      </c>
      <c r="W2493">
        <v>29</v>
      </c>
      <c r="X2493">
        <v>30</v>
      </c>
      <c r="Y2493">
        <v>73</v>
      </c>
      <c r="Z2493">
        <v>35</v>
      </c>
      <c r="AA2493" t="s">
        <v>482</v>
      </c>
      <c r="AB2493" t="s">
        <v>387</v>
      </c>
      <c r="AC2493" t="s">
        <v>448</v>
      </c>
      <c r="AD2493" t="s">
        <v>449</v>
      </c>
    </row>
    <row r="2494" spans="1:30" x14ac:dyDescent="0.25">
      <c r="A2494" t="s">
        <v>1435</v>
      </c>
      <c r="B2494">
        <v>45352</v>
      </c>
      <c r="C2494">
        <v>45354</v>
      </c>
      <c r="D2494" t="s">
        <v>67</v>
      </c>
      <c r="E2494">
        <v>6298</v>
      </c>
      <c r="F2494">
        <v>157</v>
      </c>
      <c r="G2494">
        <v>75</v>
      </c>
      <c r="H2494">
        <v>125</v>
      </c>
      <c r="I2494">
        <v>27</v>
      </c>
      <c r="J2494">
        <v>38</v>
      </c>
      <c r="K2494">
        <v>4</v>
      </c>
      <c r="L2494">
        <v>19</v>
      </c>
      <c r="M2494">
        <v>13</v>
      </c>
      <c r="N2494">
        <v>17</v>
      </c>
      <c r="O2494">
        <v>125</v>
      </c>
      <c r="P2494">
        <v>133</v>
      </c>
      <c r="Q2494">
        <v>110</v>
      </c>
      <c r="R2494">
        <v>42</v>
      </c>
      <c r="S2494">
        <v>134</v>
      </c>
      <c r="T2494">
        <v>29</v>
      </c>
      <c r="U2494">
        <v>28</v>
      </c>
      <c r="V2494">
        <v>30</v>
      </c>
      <c r="W2494">
        <v>29</v>
      </c>
      <c r="X2494">
        <v>30</v>
      </c>
      <c r="Y2494">
        <v>134</v>
      </c>
      <c r="Z2494">
        <v>30</v>
      </c>
      <c r="AA2494" t="s">
        <v>68</v>
      </c>
      <c r="AB2494" t="s">
        <v>16</v>
      </c>
      <c r="AC2494" t="s">
        <v>69</v>
      </c>
      <c r="AD2494" t="s">
        <v>1583</v>
      </c>
    </row>
    <row r="2495" spans="1:30" x14ac:dyDescent="0.25">
      <c r="A2495" t="s">
        <v>1435</v>
      </c>
      <c r="B2495">
        <v>45352</v>
      </c>
      <c r="C2495">
        <v>45354</v>
      </c>
      <c r="D2495" t="s">
        <v>137</v>
      </c>
      <c r="E2495">
        <v>5350</v>
      </c>
      <c r="F2495">
        <v>204</v>
      </c>
      <c r="G2495">
        <v>2</v>
      </c>
      <c r="H2495">
        <v>103</v>
      </c>
      <c r="I2495">
        <v>0</v>
      </c>
      <c r="J2495">
        <v>87</v>
      </c>
      <c r="K2495">
        <v>1</v>
      </c>
      <c r="L2495">
        <v>1</v>
      </c>
      <c r="M2495">
        <v>2</v>
      </c>
      <c r="N2495">
        <v>7</v>
      </c>
      <c r="O2495">
        <v>23</v>
      </c>
      <c r="P2495">
        <v>103</v>
      </c>
      <c r="Q2495">
        <v>84</v>
      </c>
      <c r="R2495">
        <v>66</v>
      </c>
      <c r="S2495">
        <v>117</v>
      </c>
      <c r="T2495">
        <v>23</v>
      </c>
      <c r="U2495">
        <v>31</v>
      </c>
      <c r="V2495">
        <v>30</v>
      </c>
      <c r="W2495">
        <v>40</v>
      </c>
      <c r="X2495">
        <v>39</v>
      </c>
      <c r="Y2495">
        <v>118</v>
      </c>
      <c r="Z2495">
        <v>41</v>
      </c>
      <c r="AA2495" t="s">
        <v>138</v>
      </c>
      <c r="AB2495" t="s">
        <v>16</v>
      </c>
      <c r="AC2495" t="s">
        <v>127</v>
      </c>
      <c r="AD2495" t="s">
        <v>128</v>
      </c>
    </row>
    <row r="2496" spans="1:30" x14ac:dyDescent="0.25">
      <c r="A2496" t="s">
        <v>1435</v>
      </c>
      <c r="B2496">
        <v>45352</v>
      </c>
      <c r="C2496">
        <v>45354</v>
      </c>
      <c r="D2496" t="s">
        <v>412</v>
      </c>
      <c r="E2496">
        <v>4255</v>
      </c>
      <c r="F2496">
        <v>119</v>
      </c>
      <c r="G2496">
        <v>0</v>
      </c>
      <c r="H2496">
        <v>78</v>
      </c>
      <c r="I2496">
        <v>1</v>
      </c>
      <c r="J2496">
        <v>52</v>
      </c>
      <c r="K2496">
        <v>5</v>
      </c>
      <c r="L2496">
        <v>7</v>
      </c>
      <c r="M2496">
        <v>1</v>
      </c>
      <c r="N2496">
        <v>34</v>
      </c>
      <c r="O2496">
        <v>67</v>
      </c>
      <c r="P2496">
        <v>78</v>
      </c>
      <c r="Q2496">
        <v>67</v>
      </c>
      <c r="R2496">
        <v>40</v>
      </c>
      <c r="S2496">
        <v>81</v>
      </c>
      <c r="T2496">
        <v>42</v>
      </c>
      <c r="U2496">
        <v>34</v>
      </c>
      <c r="V2496">
        <v>42</v>
      </c>
      <c r="W2496">
        <v>41</v>
      </c>
      <c r="X2496">
        <v>39</v>
      </c>
      <c r="Y2496">
        <v>81</v>
      </c>
      <c r="Z2496">
        <v>42</v>
      </c>
      <c r="AA2496" t="s">
        <v>413</v>
      </c>
      <c r="AB2496" t="s">
        <v>387</v>
      </c>
      <c r="AC2496" t="s">
        <v>389</v>
      </c>
      <c r="AD2496" t="s">
        <v>390</v>
      </c>
    </row>
    <row r="2497" spans="1:30" x14ac:dyDescent="0.25">
      <c r="A2497" t="s">
        <v>1435</v>
      </c>
      <c r="B2497">
        <v>45352</v>
      </c>
      <c r="C2497">
        <v>45354</v>
      </c>
      <c r="D2497" t="s">
        <v>142</v>
      </c>
      <c r="E2497">
        <v>11388</v>
      </c>
      <c r="F2497">
        <v>433</v>
      </c>
      <c r="G2497">
        <v>2</v>
      </c>
      <c r="H2497">
        <v>263</v>
      </c>
      <c r="I2497">
        <v>1</v>
      </c>
      <c r="J2497">
        <v>176</v>
      </c>
      <c r="K2497">
        <v>8</v>
      </c>
      <c r="L2497">
        <v>8</v>
      </c>
      <c r="M2497">
        <v>8</v>
      </c>
      <c r="N2497">
        <v>127</v>
      </c>
      <c r="O2497">
        <v>142</v>
      </c>
      <c r="P2497">
        <v>263</v>
      </c>
      <c r="Q2497">
        <v>154</v>
      </c>
      <c r="R2497">
        <v>173</v>
      </c>
      <c r="S2497">
        <v>297</v>
      </c>
      <c r="T2497">
        <v>130</v>
      </c>
      <c r="U2497">
        <v>90</v>
      </c>
      <c r="V2497">
        <v>129</v>
      </c>
      <c r="W2497">
        <v>114</v>
      </c>
      <c r="X2497">
        <v>118</v>
      </c>
      <c r="Y2497">
        <v>307</v>
      </c>
      <c r="Z2497">
        <v>132</v>
      </c>
      <c r="AA2497" t="s">
        <v>143</v>
      </c>
      <c r="AB2497" t="s">
        <v>16</v>
      </c>
      <c r="AC2497" t="s">
        <v>127</v>
      </c>
      <c r="AD2497" t="s">
        <v>128</v>
      </c>
    </row>
    <row r="2498" spans="1:30" x14ac:dyDescent="0.25">
      <c r="A2498" t="s">
        <v>1435</v>
      </c>
      <c r="B2498">
        <v>45352</v>
      </c>
      <c r="C2498">
        <v>45354</v>
      </c>
      <c r="D2498" t="s">
        <v>555</v>
      </c>
      <c r="E2498">
        <v>5633</v>
      </c>
      <c r="F2498">
        <v>238</v>
      </c>
      <c r="G2498">
        <v>102</v>
      </c>
      <c r="H2498">
        <v>166</v>
      </c>
      <c r="I2498">
        <v>0</v>
      </c>
      <c r="J2498">
        <v>71</v>
      </c>
      <c r="K2498">
        <v>20</v>
      </c>
      <c r="L2498">
        <v>6</v>
      </c>
      <c r="M2498">
        <v>36</v>
      </c>
      <c r="N2498">
        <v>67</v>
      </c>
      <c r="O2498">
        <v>28</v>
      </c>
      <c r="P2498">
        <v>166</v>
      </c>
      <c r="Q2498">
        <v>144</v>
      </c>
      <c r="R2498">
        <v>101</v>
      </c>
      <c r="S2498">
        <v>168</v>
      </c>
      <c r="T2498">
        <v>64</v>
      </c>
      <c r="U2498">
        <v>65</v>
      </c>
      <c r="V2498">
        <v>66</v>
      </c>
      <c r="W2498">
        <v>67</v>
      </c>
      <c r="X2498">
        <v>67</v>
      </c>
      <c r="Y2498">
        <v>169</v>
      </c>
      <c r="Z2498">
        <v>67</v>
      </c>
      <c r="AA2498" t="s">
        <v>1450</v>
      </c>
      <c r="AB2498" t="s">
        <v>387</v>
      </c>
      <c r="AC2498" t="s">
        <v>508</v>
      </c>
      <c r="AD2498" t="s">
        <v>509</v>
      </c>
    </row>
    <row r="2499" spans="1:30" x14ac:dyDescent="0.25">
      <c r="A2499" t="s">
        <v>1435</v>
      </c>
      <c r="B2499">
        <v>45352</v>
      </c>
      <c r="C2499">
        <v>45354</v>
      </c>
      <c r="D2499" t="s">
        <v>515</v>
      </c>
      <c r="E2499">
        <v>5050</v>
      </c>
      <c r="F2499">
        <v>246</v>
      </c>
      <c r="G2499">
        <v>141</v>
      </c>
      <c r="H2499">
        <v>160</v>
      </c>
      <c r="I2499">
        <v>1</v>
      </c>
      <c r="J2499">
        <v>106</v>
      </c>
      <c r="K2499">
        <v>2</v>
      </c>
      <c r="L2499">
        <v>13</v>
      </c>
      <c r="M2499">
        <v>77</v>
      </c>
      <c r="N2499">
        <v>73</v>
      </c>
      <c r="O2499">
        <v>56</v>
      </c>
      <c r="P2499">
        <v>166</v>
      </c>
      <c r="Q2499">
        <v>153</v>
      </c>
      <c r="R2499">
        <v>90</v>
      </c>
      <c r="S2499">
        <v>167</v>
      </c>
      <c r="T2499">
        <v>87</v>
      </c>
      <c r="U2499">
        <v>88</v>
      </c>
      <c r="V2499">
        <v>88</v>
      </c>
      <c r="W2499">
        <v>87</v>
      </c>
      <c r="X2499">
        <v>88</v>
      </c>
      <c r="Y2499">
        <v>167</v>
      </c>
      <c r="Z2499">
        <v>88</v>
      </c>
      <c r="AA2499" t="s">
        <v>1598</v>
      </c>
      <c r="AB2499" t="s">
        <v>387</v>
      </c>
      <c r="AC2499" t="s">
        <v>508</v>
      </c>
      <c r="AD2499" t="s">
        <v>509</v>
      </c>
    </row>
    <row r="2500" spans="1:30" x14ac:dyDescent="0.25">
      <c r="A2500" t="s">
        <v>1435</v>
      </c>
      <c r="B2500">
        <v>45352</v>
      </c>
      <c r="C2500">
        <v>45354</v>
      </c>
      <c r="D2500" t="s">
        <v>501</v>
      </c>
      <c r="E2500">
        <v>2803</v>
      </c>
      <c r="F2500">
        <v>118</v>
      </c>
      <c r="G2500">
        <v>62</v>
      </c>
      <c r="H2500">
        <v>91</v>
      </c>
      <c r="I2500">
        <v>0</v>
      </c>
      <c r="J2500">
        <v>43</v>
      </c>
      <c r="K2500">
        <v>6</v>
      </c>
      <c r="L2500">
        <v>2</v>
      </c>
      <c r="M2500">
        <v>25</v>
      </c>
      <c r="N2500">
        <v>31</v>
      </c>
      <c r="O2500">
        <v>58</v>
      </c>
      <c r="P2500">
        <v>96</v>
      </c>
      <c r="Q2500">
        <v>76</v>
      </c>
      <c r="R2500">
        <v>50</v>
      </c>
      <c r="S2500">
        <v>97</v>
      </c>
      <c r="T2500">
        <v>34</v>
      </c>
      <c r="U2500">
        <v>35</v>
      </c>
      <c r="V2500">
        <v>40</v>
      </c>
      <c r="W2500">
        <v>38</v>
      </c>
      <c r="X2500">
        <v>38</v>
      </c>
      <c r="Y2500">
        <v>97</v>
      </c>
      <c r="Z2500">
        <v>40</v>
      </c>
      <c r="AA2500" t="s">
        <v>502</v>
      </c>
      <c r="AB2500" t="s">
        <v>387</v>
      </c>
      <c r="AC2500" t="s">
        <v>448</v>
      </c>
      <c r="AD2500" t="s">
        <v>449</v>
      </c>
    </row>
    <row r="2501" spans="1:30" x14ac:dyDescent="0.25">
      <c r="A2501" t="s">
        <v>1435</v>
      </c>
      <c r="B2501">
        <v>45352</v>
      </c>
      <c r="C2501">
        <v>45354</v>
      </c>
      <c r="D2501" t="s">
        <v>571</v>
      </c>
      <c r="E2501">
        <v>3234</v>
      </c>
      <c r="F2501">
        <v>133</v>
      </c>
      <c r="G2501">
        <v>16</v>
      </c>
      <c r="H2501">
        <v>107</v>
      </c>
      <c r="I2501">
        <v>0</v>
      </c>
      <c r="J2501">
        <v>40</v>
      </c>
      <c r="K2501">
        <v>12</v>
      </c>
      <c r="L2501">
        <v>8</v>
      </c>
      <c r="M2501">
        <v>28</v>
      </c>
      <c r="N2501">
        <v>38</v>
      </c>
      <c r="O2501">
        <v>93</v>
      </c>
      <c r="P2501">
        <v>109</v>
      </c>
      <c r="Q2501">
        <v>88</v>
      </c>
      <c r="R2501">
        <v>58</v>
      </c>
      <c r="S2501">
        <v>109</v>
      </c>
      <c r="T2501">
        <v>38</v>
      </c>
      <c r="U2501">
        <v>33</v>
      </c>
      <c r="V2501">
        <v>38</v>
      </c>
      <c r="W2501">
        <v>37</v>
      </c>
      <c r="X2501">
        <v>38</v>
      </c>
      <c r="Y2501">
        <v>109</v>
      </c>
      <c r="Z2501">
        <v>38</v>
      </c>
      <c r="AA2501" t="s">
        <v>572</v>
      </c>
      <c r="AB2501" t="s">
        <v>387</v>
      </c>
      <c r="AC2501" t="s">
        <v>508</v>
      </c>
      <c r="AD2501" t="s">
        <v>509</v>
      </c>
    </row>
    <row r="2502" spans="1:30" x14ac:dyDescent="0.25">
      <c r="A2502" t="s">
        <v>1435</v>
      </c>
      <c r="B2502">
        <v>45352</v>
      </c>
      <c r="C2502">
        <v>45354</v>
      </c>
      <c r="D2502" t="s">
        <v>513</v>
      </c>
      <c r="E2502">
        <v>11966</v>
      </c>
      <c r="F2502">
        <v>477</v>
      </c>
      <c r="G2502">
        <v>6</v>
      </c>
      <c r="H2502">
        <v>349</v>
      </c>
      <c r="I2502">
        <v>1</v>
      </c>
      <c r="J2502">
        <v>126</v>
      </c>
      <c r="K2502">
        <v>25</v>
      </c>
      <c r="L2502">
        <v>38</v>
      </c>
      <c r="M2502">
        <v>0</v>
      </c>
      <c r="N2502">
        <v>103</v>
      </c>
      <c r="O2502">
        <v>73</v>
      </c>
      <c r="P2502">
        <v>347</v>
      </c>
      <c r="Q2502">
        <v>243</v>
      </c>
      <c r="R2502">
        <v>191</v>
      </c>
      <c r="S2502">
        <v>345</v>
      </c>
      <c r="T2502">
        <v>93</v>
      </c>
      <c r="U2502">
        <v>98</v>
      </c>
      <c r="V2502">
        <v>107</v>
      </c>
      <c r="W2502">
        <v>107</v>
      </c>
      <c r="X2502">
        <v>99</v>
      </c>
      <c r="Y2502">
        <v>350</v>
      </c>
      <c r="Z2502">
        <v>108</v>
      </c>
      <c r="AA2502" t="s">
        <v>514</v>
      </c>
      <c r="AB2502" t="s">
        <v>387</v>
      </c>
      <c r="AC2502" t="s">
        <v>508</v>
      </c>
      <c r="AD2502" t="s">
        <v>509</v>
      </c>
    </row>
    <row r="2503" spans="1:30" x14ac:dyDescent="0.25">
      <c r="A2503" t="s">
        <v>1435</v>
      </c>
      <c r="B2503">
        <v>45352</v>
      </c>
      <c r="C2503">
        <v>45354</v>
      </c>
      <c r="D2503" t="s">
        <v>166</v>
      </c>
      <c r="E2503">
        <v>5793</v>
      </c>
      <c r="F2503">
        <v>178</v>
      </c>
      <c r="G2503">
        <v>30</v>
      </c>
      <c r="H2503">
        <v>136</v>
      </c>
      <c r="I2503">
        <v>39</v>
      </c>
      <c r="J2503">
        <v>78</v>
      </c>
      <c r="K2503">
        <v>1</v>
      </c>
      <c r="L2503">
        <v>5</v>
      </c>
      <c r="M2503">
        <v>10</v>
      </c>
      <c r="N2503">
        <v>57</v>
      </c>
      <c r="O2503">
        <v>42</v>
      </c>
      <c r="P2503">
        <v>140</v>
      </c>
      <c r="Q2503">
        <v>137</v>
      </c>
      <c r="R2503">
        <v>72</v>
      </c>
      <c r="S2503">
        <v>139</v>
      </c>
      <c r="T2503">
        <v>57</v>
      </c>
      <c r="U2503">
        <v>63</v>
      </c>
      <c r="V2503">
        <v>61</v>
      </c>
      <c r="W2503">
        <v>61</v>
      </c>
      <c r="X2503">
        <v>59</v>
      </c>
      <c r="Y2503">
        <v>140</v>
      </c>
      <c r="Z2503">
        <v>63</v>
      </c>
      <c r="AA2503" t="s">
        <v>167</v>
      </c>
      <c r="AB2503" t="s">
        <v>16</v>
      </c>
      <c r="AC2503" t="s">
        <v>168</v>
      </c>
      <c r="AD2503" t="s">
        <v>1473</v>
      </c>
    </row>
    <row r="2504" spans="1:30" x14ac:dyDescent="0.25">
      <c r="A2504" t="s">
        <v>1435</v>
      </c>
      <c r="B2504">
        <v>45383</v>
      </c>
      <c r="C2504">
        <v>45384</v>
      </c>
      <c r="D2504" t="s">
        <v>996</v>
      </c>
      <c r="E2504">
        <v>15054</v>
      </c>
      <c r="F2504">
        <v>534</v>
      </c>
      <c r="G2504">
        <v>1</v>
      </c>
      <c r="H2504">
        <v>420</v>
      </c>
      <c r="I2504">
        <v>0</v>
      </c>
      <c r="J2504">
        <v>138</v>
      </c>
      <c r="K2504">
        <v>10</v>
      </c>
      <c r="L2504">
        <v>26</v>
      </c>
      <c r="M2504">
        <v>0</v>
      </c>
      <c r="N2504">
        <v>122</v>
      </c>
      <c r="O2504">
        <v>192</v>
      </c>
      <c r="P2504">
        <v>421</v>
      </c>
      <c r="Q2504">
        <v>265</v>
      </c>
      <c r="R2504">
        <v>184</v>
      </c>
      <c r="S2504">
        <v>420</v>
      </c>
      <c r="T2504">
        <v>120</v>
      </c>
      <c r="U2504">
        <v>107</v>
      </c>
      <c r="V2504">
        <v>124</v>
      </c>
      <c r="W2504">
        <v>110</v>
      </c>
      <c r="X2504">
        <v>117</v>
      </c>
      <c r="Y2504">
        <v>421</v>
      </c>
      <c r="Z2504">
        <v>124</v>
      </c>
      <c r="AA2504" t="s">
        <v>997</v>
      </c>
      <c r="AB2504" t="s">
        <v>803</v>
      </c>
      <c r="AC2504" t="s">
        <v>998</v>
      </c>
      <c r="AD2504" t="s">
        <v>999</v>
      </c>
    </row>
    <row r="2505" spans="1:30" x14ac:dyDescent="0.25">
      <c r="A2505" t="s">
        <v>1435</v>
      </c>
      <c r="B2505">
        <v>45383</v>
      </c>
      <c r="C2505">
        <v>45384</v>
      </c>
      <c r="D2505" t="s">
        <v>940</v>
      </c>
      <c r="E2505">
        <v>10292</v>
      </c>
      <c r="F2505">
        <v>485</v>
      </c>
      <c r="G2505">
        <v>138</v>
      </c>
      <c r="H2505">
        <v>370</v>
      </c>
      <c r="I2505">
        <v>6</v>
      </c>
      <c r="J2505">
        <v>86</v>
      </c>
      <c r="K2505">
        <v>19</v>
      </c>
      <c r="L2505">
        <v>1</v>
      </c>
      <c r="M2505">
        <v>3</v>
      </c>
      <c r="N2505">
        <v>67</v>
      </c>
      <c r="O2505">
        <v>206</v>
      </c>
      <c r="P2505">
        <v>388</v>
      </c>
      <c r="Q2505">
        <v>380</v>
      </c>
      <c r="R2505">
        <v>154</v>
      </c>
      <c r="S2505">
        <v>406</v>
      </c>
      <c r="T2505">
        <v>68</v>
      </c>
      <c r="U2505">
        <v>74</v>
      </c>
      <c r="V2505">
        <v>79</v>
      </c>
      <c r="W2505">
        <v>76</v>
      </c>
      <c r="X2505">
        <v>71</v>
      </c>
      <c r="Y2505">
        <v>415</v>
      </c>
      <c r="Z2505">
        <v>79</v>
      </c>
      <c r="AA2505" t="s">
        <v>941</v>
      </c>
      <c r="AB2505" t="s">
        <v>803</v>
      </c>
      <c r="AC2505" t="s">
        <v>942</v>
      </c>
      <c r="AD2505" t="s">
        <v>943</v>
      </c>
    </row>
    <row r="2506" spans="1:30" x14ac:dyDescent="0.25">
      <c r="A2506" t="s">
        <v>1435</v>
      </c>
      <c r="B2506">
        <v>45383</v>
      </c>
      <c r="C2506">
        <v>45384</v>
      </c>
      <c r="D2506" t="s">
        <v>930</v>
      </c>
      <c r="E2506">
        <v>10975</v>
      </c>
      <c r="F2506">
        <v>401</v>
      </c>
      <c r="G2506">
        <v>29</v>
      </c>
      <c r="H2506">
        <v>256</v>
      </c>
      <c r="I2506">
        <v>0</v>
      </c>
      <c r="J2506">
        <v>47</v>
      </c>
      <c r="K2506">
        <v>5</v>
      </c>
      <c r="L2506">
        <v>15</v>
      </c>
      <c r="M2506">
        <v>21</v>
      </c>
      <c r="N2506">
        <v>26</v>
      </c>
      <c r="O2506">
        <v>222</v>
      </c>
      <c r="P2506">
        <v>256</v>
      </c>
      <c r="Q2506">
        <v>253</v>
      </c>
      <c r="R2506">
        <v>113</v>
      </c>
      <c r="S2506">
        <v>259</v>
      </c>
      <c r="T2506">
        <v>28</v>
      </c>
      <c r="U2506">
        <v>29</v>
      </c>
      <c r="V2506">
        <v>28</v>
      </c>
      <c r="W2506">
        <v>28</v>
      </c>
      <c r="X2506">
        <v>26</v>
      </c>
      <c r="Y2506">
        <v>259</v>
      </c>
      <c r="Z2506">
        <v>29</v>
      </c>
      <c r="AA2506" t="s">
        <v>931</v>
      </c>
      <c r="AB2506" t="s">
        <v>803</v>
      </c>
      <c r="AC2506" t="s">
        <v>897</v>
      </c>
      <c r="AD2506" t="s">
        <v>898</v>
      </c>
    </row>
    <row r="2507" spans="1:30" x14ac:dyDescent="0.25">
      <c r="A2507" t="s">
        <v>1435</v>
      </c>
      <c r="B2507">
        <v>45383</v>
      </c>
      <c r="C2507">
        <v>45384</v>
      </c>
      <c r="D2507" t="s">
        <v>876</v>
      </c>
      <c r="E2507">
        <v>16688</v>
      </c>
      <c r="F2507">
        <v>554</v>
      </c>
      <c r="G2507">
        <v>9</v>
      </c>
      <c r="H2507">
        <v>358</v>
      </c>
      <c r="I2507">
        <v>1</v>
      </c>
      <c r="J2507">
        <v>121</v>
      </c>
      <c r="K2507">
        <v>6</v>
      </c>
      <c r="L2507">
        <v>1</v>
      </c>
      <c r="M2507">
        <v>3</v>
      </c>
      <c r="N2507">
        <v>74</v>
      </c>
      <c r="O2507">
        <v>119</v>
      </c>
      <c r="P2507">
        <v>361</v>
      </c>
      <c r="Q2507">
        <v>247</v>
      </c>
      <c r="R2507">
        <v>166</v>
      </c>
      <c r="S2507">
        <v>363</v>
      </c>
      <c r="T2507">
        <v>75</v>
      </c>
      <c r="U2507">
        <v>75</v>
      </c>
      <c r="V2507">
        <v>78</v>
      </c>
      <c r="W2507">
        <v>71</v>
      </c>
      <c r="X2507">
        <v>76</v>
      </c>
      <c r="Y2507">
        <v>363</v>
      </c>
      <c r="Z2507">
        <v>79</v>
      </c>
      <c r="AA2507" t="s">
        <v>877</v>
      </c>
      <c r="AB2507" t="s">
        <v>803</v>
      </c>
      <c r="AC2507" t="s">
        <v>1451</v>
      </c>
      <c r="AD2507" t="s">
        <v>1452</v>
      </c>
    </row>
    <row r="2508" spans="1:30" x14ac:dyDescent="0.25">
      <c r="A2508" t="s">
        <v>1435</v>
      </c>
      <c r="B2508">
        <v>45383</v>
      </c>
      <c r="C2508">
        <v>45384</v>
      </c>
      <c r="D2508" t="s">
        <v>991</v>
      </c>
      <c r="E2508">
        <v>9467</v>
      </c>
      <c r="F2508">
        <v>465</v>
      </c>
      <c r="G2508">
        <v>85</v>
      </c>
      <c r="H2508">
        <v>388</v>
      </c>
      <c r="I2508">
        <v>2</v>
      </c>
      <c r="J2508">
        <v>111</v>
      </c>
      <c r="K2508">
        <v>7</v>
      </c>
      <c r="L2508">
        <v>3</v>
      </c>
      <c r="M2508">
        <v>8</v>
      </c>
      <c r="N2508">
        <v>97</v>
      </c>
      <c r="O2508">
        <v>139</v>
      </c>
      <c r="P2508">
        <v>390</v>
      </c>
      <c r="Q2508">
        <v>274</v>
      </c>
      <c r="R2508">
        <v>194</v>
      </c>
      <c r="S2508">
        <v>386</v>
      </c>
      <c r="T2508">
        <v>104</v>
      </c>
      <c r="U2508">
        <v>92</v>
      </c>
      <c r="V2508">
        <v>105</v>
      </c>
      <c r="W2508">
        <v>104</v>
      </c>
      <c r="X2508">
        <v>103</v>
      </c>
      <c r="Y2508">
        <v>392</v>
      </c>
      <c r="Z2508">
        <v>106</v>
      </c>
      <c r="AA2508" t="s">
        <v>992</v>
      </c>
      <c r="AB2508" t="s">
        <v>803</v>
      </c>
      <c r="AC2508" t="s">
        <v>942</v>
      </c>
      <c r="AD2508" t="s">
        <v>943</v>
      </c>
    </row>
    <row r="2509" spans="1:30" x14ac:dyDescent="0.25">
      <c r="A2509" t="s">
        <v>1435</v>
      </c>
      <c r="B2509">
        <v>45383</v>
      </c>
      <c r="C2509">
        <v>45384</v>
      </c>
      <c r="D2509" t="s">
        <v>968</v>
      </c>
      <c r="E2509">
        <v>5982</v>
      </c>
      <c r="F2509">
        <v>307</v>
      </c>
      <c r="G2509">
        <v>49</v>
      </c>
      <c r="H2509">
        <v>281</v>
      </c>
      <c r="I2509">
        <v>1</v>
      </c>
      <c r="J2509">
        <v>46</v>
      </c>
      <c r="K2509">
        <v>5</v>
      </c>
      <c r="L2509">
        <v>21</v>
      </c>
      <c r="M2509">
        <v>12</v>
      </c>
      <c r="N2509">
        <v>42</v>
      </c>
      <c r="O2509">
        <v>197</v>
      </c>
      <c r="P2509">
        <v>282</v>
      </c>
      <c r="Q2509">
        <v>209</v>
      </c>
      <c r="R2509">
        <v>139</v>
      </c>
      <c r="S2509">
        <v>281</v>
      </c>
      <c r="T2509">
        <v>42</v>
      </c>
      <c r="U2509">
        <v>41</v>
      </c>
      <c r="V2509">
        <v>42</v>
      </c>
      <c r="W2509">
        <v>41</v>
      </c>
      <c r="X2509">
        <v>39</v>
      </c>
      <c r="Y2509">
        <v>283</v>
      </c>
      <c r="Z2509">
        <v>42</v>
      </c>
      <c r="AA2509" t="s">
        <v>969</v>
      </c>
      <c r="AB2509" t="s">
        <v>803</v>
      </c>
      <c r="AC2509" t="s">
        <v>942</v>
      </c>
      <c r="AD2509" t="s">
        <v>943</v>
      </c>
    </row>
    <row r="2510" spans="1:30" x14ac:dyDescent="0.25">
      <c r="A2510" t="s">
        <v>1435</v>
      </c>
      <c r="B2510">
        <v>45383</v>
      </c>
      <c r="C2510">
        <v>45384</v>
      </c>
      <c r="D2510" t="s">
        <v>948</v>
      </c>
      <c r="E2510">
        <v>9219</v>
      </c>
      <c r="F2510">
        <v>431</v>
      </c>
      <c r="G2510">
        <v>56</v>
      </c>
      <c r="H2510">
        <v>314</v>
      </c>
      <c r="I2510">
        <v>1</v>
      </c>
      <c r="J2510">
        <v>101</v>
      </c>
      <c r="K2510">
        <v>5</v>
      </c>
      <c r="L2510">
        <v>2</v>
      </c>
      <c r="M2510">
        <v>2</v>
      </c>
      <c r="N2510">
        <v>82</v>
      </c>
      <c r="O2510">
        <v>124</v>
      </c>
      <c r="P2510">
        <v>313</v>
      </c>
      <c r="Q2510">
        <v>295</v>
      </c>
      <c r="R2510">
        <v>138</v>
      </c>
      <c r="S2510">
        <v>312</v>
      </c>
      <c r="T2510">
        <v>82</v>
      </c>
      <c r="U2510">
        <v>80</v>
      </c>
      <c r="V2510">
        <v>83</v>
      </c>
      <c r="W2510">
        <v>70</v>
      </c>
      <c r="X2510">
        <v>78</v>
      </c>
      <c r="Y2510">
        <v>316</v>
      </c>
      <c r="Z2510">
        <v>83</v>
      </c>
      <c r="AA2510" t="s">
        <v>949</v>
      </c>
      <c r="AB2510" t="s">
        <v>803</v>
      </c>
      <c r="AC2510" t="s">
        <v>942</v>
      </c>
      <c r="AD2510" t="s">
        <v>943</v>
      </c>
    </row>
    <row r="2511" spans="1:30" x14ac:dyDescent="0.25">
      <c r="A2511" t="s">
        <v>1435</v>
      </c>
      <c r="B2511">
        <v>45383</v>
      </c>
      <c r="C2511">
        <v>45384</v>
      </c>
      <c r="D2511" t="s">
        <v>887</v>
      </c>
      <c r="E2511">
        <v>7014</v>
      </c>
      <c r="F2511">
        <v>301</v>
      </c>
      <c r="G2511">
        <v>72</v>
      </c>
      <c r="H2511">
        <v>247</v>
      </c>
      <c r="I2511">
        <v>29</v>
      </c>
      <c r="J2511">
        <v>84</v>
      </c>
      <c r="K2511">
        <v>28</v>
      </c>
      <c r="L2511">
        <v>16</v>
      </c>
      <c r="M2511">
        <v>34</v>
      </c>
      <c r="N2511">
        <v>73</v>
      </c>
      <c r="O2511">
        <v>139</v>
      </c>
      <c r="P2511">
        <v>257</v>
      </c>
      <c r="Q2511">
        <v>184</v>
      </c>
      <c r="R2511">
        <v>101</v>
      </c>
      <c r="S2511">
        <v>257</v>
      </c>
      <c r="T2511">
        <v>74</v>
      </c>
      <c r="U2511">
        <v>69</v>
      </c>
      <c r="V2511">
        <v>74</v>
      </c>
      <c r="W2511">
        <v>62</v>
      </c>
      <c r="X2511">
        <v>71</v>
      </c>
      <c r="Y2511">
        <v>257</v>
      </c>
      <c r="Z2511">
        <v>74</v>
      </c>
      <c r="AA2511" t="s">
        <v>888</v>
      </c>
      <c r="AB2511" t="s">
        <v>803</v>
      </c>
      <c r="AC2511" t="s">
        <v>849</v>
      </c>
      <c r="AD2511" t="s">
        <v>850</v>
      </c>
    </row>
    <row r="2512" spans="1:30" x14ac:dyDescent="0.25">
      <c r="A2512" t="s">
        <v>1435</v>
      </c>
      <c r="B2512">
        <v>45383</v>
      </c>
      <c r="C2512">
        <v>45384</v>
      </c>
      <c r="D2512" t="s">
        <v>903</v>
      </c>
      <c r="E2512">
        <v>15989</v>
      </c>
      <c r="F2512">
        <v>559</v>
      </c>
      <c r="G2512">
        <v>1</v>
      </c>
      <c r="H2512">
        <v>479</v>
      </c>
      <c r="I2512">
        <v>0</v>
      </c>
      <c r="J2512">
        <v>70</v>
      </c>
      <c r="K2512">
        <v>9</v>
      </c>
      <c r="L2512">
        <v>0</v>
      </c>
      <c r="M2512">
        <v>0</v>
      </c>
      <c r="N2512">
        <v>54</v>
      </c>
      <c r="O2512">
        <v>143</v>
      </c>
      <c r="P2512">
        <v>479</v>
      </c>
      <c r="Q2512">
        <v>458</v>
      </c>
      <c r="R2512">
        <v>253</v>
      </c>
      <c r="S2512">
        <v>483</v>
      </c>
      <c r="T2512">
        <v>54</v>
      </c>
      <c r="U2512">
        <v>54</v>
      </c>
      <c r="V2512">
        <v>54</v>
      </c>
      <c r="W2512">
        <v>50</v>
      </c>
      <c r="X2512">
        <v>52</v>
      </c>
      <c r="Y2512">
        <v>483</v>
      </c>
      <c r="Z2512">
        <v>54</v>
      </c>
      <c r="AA2512" t="s">
        <v>904</v>
      </c>
      <c r="AB2512" t="s">
        <v>803</v>
      </c>
      <c r="AC2512" t="s">
        <v>1451</v>
      </c>
      <c r="AD2512" t="s">
        <v>1452</v>
      </c>
    </row>
    <row r="2513" spans="1:30" x14ac:dyDescent="0.25">
      <c r="A2513" t="s">
        <v>1435</v>
      </c>
      <c r="B2513">
        <v>45383</v>
      </c>
      <c r="C2513">
        <v>45384</v>
      </c>
      <c r="D2513" t="s">
        <v>973</v>
      </c>
      <c r="E2513">
        <v>4756</v>
      </c>
      <c r="F2513">
        <v>231</v>
      </c>
      <c r="G2513">
        <v>28</v>
      </c>
      <c r="H2513">
        <v>207</v>
      </c>
      <c r="I2513">
        <v>4</v>
      </c>
      <c r="J2513">
        <v>44</v>
      </c>
      <c r="K2513">
        <v>9</v>
      </c>
      <c r="L2513">
        <v>8</v>
      </c>
      <c r="M2513">
        <v>15</v>
      </c>
      <c r="N2513">
        <v>37</v>
      </c>
      <c r="O2513">
        <v>91</v>
      </c>
      <c r="P2513">
        <v>210</v>
      </c>
      <c r="Q2513">
        <v>170</v>
      </c>
      <c r="R2513">
        <v>125</v>
      </c>
      <c r="S2513">
        <v>211</v>
      </c>
      <c r="T2513">
        <v>37</v>
      </c>
      <c r="U2513">
        <v>38</v>
      </c>
      <c r="V2513">
        <v>39</v>
      </c>
      <c r="W2513">
        <v>37</v>
      </c>
      <c r="X2513">
        <v>38</v>
      </c>
      <c r="Y2513">
        <v>211</v>
      </c>
      <c r="Z2513">
        <v>39</v>
      </c>
      <c r="AA2513" t="s">
        <v>974</v>
      </c>
      <c r="AB2513" t="s">
        <v>803</v>
      </c>
      <c r="AC2513" t="s">
        <v>942</v>
      </c>
      <c r="AD2513" t="s">
        <v>943</v>
      </c>
    </row>
    <row r="2514" spans="1:30" x14ac:dyDescent="0.25">
      <c r="A2514" t="s">
        <v>1435</v>
      </c>
      <c r="B2514">
        <v>45383</v>
      </c>
      <c r="C2514">
        <v>45384</v>
      </c>
      <c r="D2514" t="s">
        <v>924</v>
      </c>
      <c r="E2514">
        <v>7068</v>
      </c>
      <c r="F2514">
        <v>253</v>
      </c>
      <c r="G2514">
        <v>17</v>
      </c>
      <c r="H2514">
        <v>186</v>
      </c>
      <c r="I2514">
        <v>3</v>
      </c>
      <c r="J2514">
        <v>48</v>
      </c>
      <c r="K2514">
        <v>12</v>
      </c>
      <c r="L2514">
        <v>7</v>
      </c>
      <c r="M2514">
        <v>3</v>
      </c>
      <c r="N2514">
        <v>38</v>
      </c>
      <c r="O2514">
        <v>99</v>
      </c>
      <c r="P2514">
        <v>186</v>
      </c>
      <c r="Q2514">
        <v>169</v>
      </c>
      <c r="R2514">
        <v>96</v>
      </c>
      <c r="S2514">
        <v>186</v>
      </c>
      <c r="T2514">
        <v>38</v>
      </c>
      <c r="U2514">
        <v>40</v>
      </c>
      <c r="V2514">
        <v>39</v>
      </c>
      <c r="W2514">
        <v>41</v>
      </c>
      <c r="X2514">
        <v>43</v>
      </c>
      <c r="Y2514">
        <v>187</v>
      </c>
      <c r="Z2514">
        <v>47</v>
      </c>
      <c r="AA2514" t="s">
        <v>925</v>
      </c>
      <c r="AB2514" t="s">
        <v>803</v>
      </c>
      <c r="AC2514" t="s">
        <v>897</v>
      </c>
      <c r="AD2514" t="s">
        <v>898</v>
      </c>
    </row>
    <row r="2515" spans="1:30" x14ac:dyDescent="0.25">
      <c r="A2515" t="s">
        <v>1435</v>
      </c>
      <c r="B2515">
        <v>45383</v>
      </c>
      <c r="C2515">
        <v>45384</v>
      </c>
      <c r="D2515" t="s">
        <v>157</v>
      </c>
      <c r="E2515">
        <v>5817</v>
      </c>
      <c r="F2515">
        <v>154</v>
      </c>
      <c r="G2515">
        <v>1</v>
      </c>
      <c r="H2515">
        <v>150</v>
      </c>
      <c r="I2515">
        <v>0</v>
      </c>
      <c r="J2515">
        <v>59</v>
      </c>
      <c r="K2515">
        <v>7</v>
      </c>
      <c r="L2515">
        <v>0</v>
      </c>
      <c r="M2515">
        <v>3</v>
      </c>
      <c r="N2515">
        <v>59</v>
      </c>
      <c r="O2515">
        <v>14</v>
      </c>
      <c r="P2515">
        <v>150</v>
      </c>
      <c r="Q2515">
        <v>140</v>
      </c>
      <c r="R2515">
        <v>66</v>
      </c>
      <c r="S2515">
        <v>149</v>
      </c>
      <c r="T2515">
        <v>59</v>
      </c>
      <c r="U2515">
        <v>59</v>
      </c>
      <c r="V2515">
        <v>59</v>
      </c>
      <c r="W2515">
        <v>53</v>
      </c>
      <c r="X2515">
        <v>58</v>
      </c>
      <c r="Y2515">
        <v>150</v>
      </c>
      <c r="Z2515">
        <v>59</v>
      </c>
      <c r="AA2515" t="s">
        <v>158</v>
      </c>
      <c r="AB2515" t="s">
        <v>16</v>
      </c>
      <c r="AC2515" t="s">
        <v>127</v>
      </c>
      <c r="AD2515" t="s">
        <v>128</v>
      </c>
    </row>
    <row r="2516" spans="1:30" x14ac:dyDescent="0.25">
      <c r="A2516" t="s">
        <v>1435</v>
      </c>
      <c r="B2516">
        <v>45383</v>
      </c>
      <c r="C2516">
        <v>45384</v>
      </c>
      <c r="D2516" t="s">
        <v>826</v>
      </c>
      <c r="E2516">
        <v>6118</v>
      </c>
      <c r="F2516">
        <v>193</v>
      </c>
      <c r="G2516">
        <v>153</v>
      </c>
      <c r="H2516">
        <v>193</v>
      </c>
      <c r="I2516">
        <v>0</v>
      </c>
      <c r="J2516">
        <v>16</v>
      </c>
      <c r="K2516">
        <v>0</v>
      </c>
      <c r="L2516">
        <v>0</v>
      </c>
      <c r="M2516">
        <v>8</v>
      </c>
      <c r="N2516">
        <v>16</v>
      </c>
      <c r="O2516">
        <v>152</v>
      </c>
      <c r="P2516">
        <v>193</v>
      </c>
      <c r="Q2516">
        <v>191</v>
      </c>
      <c r="R2516">
        <v>117</v>
      </c>
      <c r="S2516">
        <v>193</v>
      </c>
      <c r="T2516">
        <v>16</v>
      </c>
      <c r="U2516">
        <v>16</v>
      </c>
      <c r="V2516">
        <v>16</v>
      </c>
      <c r="W2516">
        <v>16</v>
      </c>
      <c r="X2516">
        <v>16</v>
      </c>
      <c r="Y2516">
        <v>193</v>
      </c>
      <c r="Z2516">
        <v>16</v>
      </c>
      <c r="AA2516" t="s">
        <v>827</v>
      </c>
      <c r="AB2516" t="s">
        <v>803</v>
      </c>
      <c r="AC2516" t="s">
        <v>805</v>
      </c>
      <c r="AD2516" t="s">
        <v>806</v>
      </c>
    </row>
    <row r="2517" spans="1:30" x14ac:dyDescent="0.25">
      <c r="A2517" t="s">
        <v>1435</v>
      </c>
      <c r="B2517">
        <v>45383</v>
      </c>
      <c r="C2517">
        <v>45384</v>
      </c>
      <c r="D2517" t="s">
        <v>462</v>
      </c>
      <c r="E2517">
        <v>3360</v>
      </c>
      <c r="F2517">
        <v>100</v>
      </c>
      <c r="G2517">
        <v>4</v>
      </c>
      <c r="H2517">
        <v>76</v>
      </c>
      <c r="I2517">
        <v>2</v>
      </c>
      <c r="J2517">
        <v>80</v>
      </c>
      <c r="K2517">
        <v>6</v>
      </c>
      <c r="L2517">
        <v>6</v>
      </c>
      <c r="M2517">
        <v>9</v>
      </c>
      <c r="N2517">
        <v>58</v>
      </c>
      <c r="O2517">
        <v>15</v>
      </c>
      <c r="P2517">
        <v>81</v>
      </c>
      <c r="Q2517">
        <v>70</v>
      </c>
      <c r="R2517">
        <v>32</v>
      </c>
      <c r="S2517">
        <v>82</v>
      </c>
      <c r="T2517">
        <v>60</v>
      </c>
      <c r="U2517">
        <v>53</v>
      </c>
      <c r="V2517">
        <v>62</v>
      </c>
      <c r="W2517">
        <v>59</v>
      </c>
      <c r="X2517">
        <v>60</v>
      </c>
      <c r="Y2517">
        <v>82</v>
      </c>
      <c r="Z2517">
        <v>62</v>
      </c>
      <c r="AA2517" t="s">
        <v>463</v>
      </c>
      <c r="AB2517" t="s">
        <v>387</v>
      </c>
      <c r="AC2517" t="s">
        <v>448</v>
      </c>
      <c r="AD2517" t="s">
        <v>449</v>
      </c>
    </row>
    <row r="2518" spans="1:30" x14ac:dyDescent="0.25">
      <c r="A2518" t="s">
        <v>1435</v>
      </c>
      <c r="B2518">
        <v>45383</v>
      </c>
      <c r="C2518">
        <v>45384</v>
      </c>
      <c r="D2518" t="s">
        <v>560</v>
      </c>
      <c r="E2518">
        <v>5613</v>
      </c>
      <c r="F2518">
        <v>243</v>
      </c>
      <c r="G2518">
        <v>68</v>
      </c>
      <c r="H2518">
        <v>224</v>
      </c>
      <c r="I2518">
        <v>1</v>
      </c>
      <c r="J2518">
        <v>81</v>
      </c>
      <c r="K2518">
        <v>40</v>
      </c>
      <c r="L2518">
        <v>21</v>
      </c>
      <c r="M2518">
        <v>39</v>
      </c>
      <c r="N2518">
        <v>73</v>
      </c>
      <c r="O2518">
        <v>44</v>
      </c>
      <c r="P2518">
        <v>224</v>
      </c>
      <c r="Q2518">
        <v>182</v>
      </c>
      <c r="R2518">
        <v>100</v>
      </c>
      <c r="S2518">
        <v>224</v>
      </c>
      <c r="T2518">
        <v>73</v>
      </c>
      <c r="U2518">
        <v>73</v>
      </c>
      <c r="V2518">
        <v>74</v>
      </c>
      <c r="W2518">
        <v>73</v>
      </c>
      <c r="X2518">
        <v>70</v>
      </c>
      <c r="Y2518">
        <v>224</v>
      </c>
      <c r="Z2518">
        <v>74</v>
      </c>
      <c r="AA2518" t="s">
        <v>561</v>
      </c>
      <c r="AB2518" t="s">
        <v>387</v>
      </c>
      <c r="AC2518" t="s">
        <v>508</v>
      </c>
      <c r="AD2518" t="s">
        <v>509</v>
      </c>
    </row>
    <row r="2519" spans="1:30" x14ac:dyDescent="0.25">
      <c r="A2519" t="s">
        <v>1435</v>
      </c>
      <c r="B2519">
        <v>45383</v>
      </c>
      <c r="C2519">
        <v>45384</v>
      </c>
      <c r="D2519" t="s">
        <v>425</v>
      </c>
      <c r="E2519">
        <v>3587</v>
      </c>
      <c r="F2519">
        <v>146</v>
      </c>
      <c r="G2519">
        <v>49</v>
      </c>
      <c r="H2519">
        <v>117</v>
      </c>
      <c r="I2519">
        <v>20</v>
      </c>
      <c r="J2519">
        <v>48</v>
      </c>
      <c r="K2519">
        <v>5</v>
      </c>
      <c r="L2519">
        <v>7</v>
      </c>
      <c r="M2519">
        <v>5</v>
      </c>
      <c r="N2519">
        <v>23</v>
      </c>
      <c r="O2519">
        <v>73</v>
      </c>
      <c r="P2519">
        <v>118</v>
      </c>
      <c r="Q2519">
        <v>117</v>
      </c>
      <c r="R2519">
        <v>62</v>
      </c>
      <c r="S2519">
        <v>119</v>
      </c>
      <c r="T2519">
        <v>27</v>
      </c>
      <c r="U2519">
        <v>40</v>
      </c>
      <c r="V2519">
        <v>41</v>
      </c>
      <c r="W2519">
        <v>41</v>
      </c>
      <c r="X2519">
        <v>41</v>
      </c>
      <c r="Y2519">
        <v>119</v>
      </c>
      <c r="Z2519">
        <v>41</v>
      </c>
      <c r="AA2519" t="s">
        <v>426</v>
      </c>
      <c r="AB2519" t="s">
        <v>387</v>
      </c>
      <c r="AC2519" t="s">
        <v>508</v>
      </c>
      <c r="AD2519" t="s">
        <v>509</v>
      </c>
    </row>
    <row r="2520" spans="1:30" x14ac:dyDescent="0.25">
      <c r="A2520" t="s">
        <v>1435</v>
      </c>
      <c r="B2520">
        <v>45383</v>
      </c>
      <c r="C2520">
        <v>45384</v>
      </c>
      <c r="D2520" t="s">
        <v>152</v>
      </c>
      <c r="E2520">
        <v>4135</v>
      </c>
      <c r="F2520">
        <v>105</v>
      </c>
      <c r="G2520">
        <v>0</v>
      </c>
      <c r="H2520">
        <v>103</v>
      </c>
      <c r="I2520">
        <v>0</v>
      </c>
      <c r="J2520">
        <v>26</v>
      </c>
      <c r="K2520">
        <v>2</v>
      </c>
      <c r="L2520">
        <v>5</v>
      </c>
      <c r="M2520">
        <v>0</v>
      </c>
      <c r="N2520">
        <v>26</v>
      </c>
      <c r="O2520">
        <v>29</v>
      </c>
      <c r="P2520">
        <v>103</v>
      </c>
      <c r="Q2520">
        <v>95</v>
      </c>
      <c r="R2520">
        <v>53</v>
      </c>
      <c r="S2520">
        <v>103</v>
      </c>
      <c r="T2520">
        <v>26</v>
      </c>
      <c r="U2520">
        <v>24</v>
      </c>
      <c r="V2520">
        <v>26</v>
      </c>
      <c r="W2520">
        <v>21</v>
      </c>
      <c r="X2520">
        <v>26</v>
      </c>
      <c r="Y2520">
        <v>103</v>
      </c>
      <c r="Z2520">
        <v>26</v>
      </c>
      <c r="AA2520" t="s">
        <v>153</v>
      </c>
      <c r="AB2520" t="s">
        <v>16</v>
      </c>
      <c r="AC2520" t="s">
        <v>127</v>
      </c>
      <c r="AD2520" t="s">
        <v>128</v>
      </c>
    </row>
    <row r="2521" spans="1:30" x14ac:dyDescent="0.25">
      <c r="A2521" t="s">
        <v>1435</v>
      </c>
      <c r="B2521">
        <v>45383</v>
      </c>
      <c r="C2521">
        <v>45384</v>
      </c>
      <c r="D2521" t="s">
        <v>395</v>
      </c>
      <c r="E2521">
        <v>4145</v>
      </c>
      <c r="F2521">
        <v>109</v>
      </c>
      <c r="G2521">
        <v>46</v>
      </c>
      <c r="H2521">
        <v>58</v>
      </c>
      <c r="I2521">
        <v>1</v>
      </c>
      <c r="J2521">
        <v>51</v>
      </c>
      <c r="K2521">
        <v>4</v>
      </c>
      <c r="L2521">
        <v>13</v>
      </c>
      <c r="M2521">
        <v>15</v>
      </c>
      <c r="N2521">
        <v>34</v>
      </c>
      <c r="O2521">
        <v>53</v>
      </c>
      <c r="P2521">
        <v>58</v>
      </c>
      <c r="Q2521">
        <v>35</v>
      </c>
      <c r="R2521">
        <v>22</v>
      </c>
      <c r="S2521">
        <v>58</v>
      </c>
      <c r="T2521">
        <v>35</v>
      </c>
      <c r="U2521">
        <v>25</v>
      </c>
      <c r="V2521">
        <v>35</v>
      </c>
      <c r="W2521">
        <v>26</v>
      </c>
      <c r="X2521">
        <v>33</v>
      </c>
      <c r="Y2521">
        <v>58</v>
      </c>
      <c r="Z2521">
        <v>35</v>
      </c>
      <c r="AA2521" t="s">
        <v>396</v>
      </c>
      <c r="AB2521" t="s">
        <v>387</v>
      </c>
      <c r="AC2521" t="s">
        <v>389</v>
      </c>
      <c r="AD2521" t="s">
        <v>390</v>
      </c>
    </row>
    <row r="2522" spans="1:30" x14ac:dyDescent="0.25">
      <c r="A2522" t="s">
        <v>1435</v>
      </c>
      <c r="B2522">
        <v>45383</v>
      </c>
      <c r="C2522">
        <v>45384</v>
      </c>
      <c r="D2522" t="s">
        <v>465</v>
      </c>
      <c r="E2522">
        <v>4225</v>
      </c>
      <c r="F2522">
        <v>196</v>
      </c>
      <c r="G2522">
        <v>143</v>
      </c>
      <c r="H2522">
        <v>152</v>
      </c>
      <c r="I2522">
        <v>3</v>
      </c>
      <c r="J2522">
        <v>56</v>
      </c>
      <c r="K2522">
        <v>0</v>
      </c>
      <c r="L2522">
        <v>1</v>
      </c>
      <c r="M2522">
        <v>43</v>
      </c>
      <c r="N2522">
        <v>55</v>
      </c>
      <c r="O2522">
        <v>141</v>
      </c>
      <c r="P2522">
        <v>152</v>
      </c>
      <c r="Q2522">
        <v>138</v>
      </c>
      <c r="R2522">
        <v>69</v>
      </c>
      <c r="S2522">
        <v>152</v>
      </c>
      <c r="T2522">
        <v>55</v>
      </c>
      <c r="U2522">
        <v>51</v>
      </c>
      <c r="V2522">
        <v>55</v>
      </c>
      <c r="W2522">
        <v>55</v>
      </c>
      <c r="X2522">
        <v>54</v>
      </c>
      <c r="Y2522">
        <v>152</v>
      </c>
      <c r="Z2522">
        <v>55</v>
      </c>
      <c r="AA2522" t="s">
        <v>1474</v>
      </c>
      <c r="AB2522" t="s">
        <v>387</v>
      </c>
      <c r="AC2522" t="s">
        <v>448</v>
      </c>
      <c r="AD2522" t="s">
        <v>449</v>
      </c>
    </row>
    <row r="2523" spans="1:30" x14ac:dyDescent="0.25">
      <c r="A2523" t="s">
        <v>1435</v>
      </c>
      <c r="B2523">
        <v>45383</v>
      </c>
      <c r="C2523">
        <v>45384</v>
      </c>
      <c r="D2523" t="s">
        <v>178</v>
      </c>
      <c r="E2523">
        <v>7697</v>
      </c>
      <c r="F2523">
        <v>330</v>
      </c>
      <c r="G2523">
        <v>39</v>
      </c>
      <c r="H2523">
        <v>275</v>
      </c>
      <c r="I2523">
        <v>4</v>
      </c>
      <c r="J2523">
        <v>115</v>
      </c>
      <c r="K2523">
        <v>18</v>
      </c>
      <c r="L2523">
        <v>1</v>
      </c>
      <c r="M2523">
        <v>19</v>
      </c>
      <c r="N2523">
        <v>98</v>
      </c>
      <c r="O2523">
        <v>115</v>
      </c>
      <c r="P2523">
        <v>272</v>
      </c>
      <c r="Q2523">
        <v>193</v>
      </c>
      <c r="R2523">
        <v>224</v>
      </c>
      <c r="S2523">
        <v>280</v>
      </c>
      <c r="T2523">
        <v>109</v>
      </c>
      <c r="U2523">
        <v>100</v>
      </c>
      <c r="V2523">
        <v>109</v>
      </c>
      <c r="W2523">
        <v>103</v>
      </c>
      <c r="X2523">
        <v>110</v>
      </c>
      <c r="Y2523">
        <v>280</v>
      </c>
      <c r="Z2523">
        <v>110</v>
      </c>
      <c r="AA2523" t="s">
        <v>179</v>
      </c>
      <c r="AB2523" t="s">
        <v>16</v>
      </c>
      <c r="AC2523" t="s">
        <v>168</v>
      </c>
      <c r="AD2523" t="s">
        <v>1473</v>
      </c>
    </row>
    <row r="2524" spans="1:30" x14ac:dyDescent="0.25">
      <c r="A2524" t="s">
        <v>1435</v>
      </c>
      <c r="B2524">
        <v>45383</v>
      </c>
      <c r="C2524">
        <v>45384</v>
      </c>
      <c r="D2524" t="s">
        <v>893</v>
      </c>
      <c r="E2524">
        <v>13959</v>
      </c>
      <c r="F2524">
        <v>632</v>
      </c>
      <c r="G2524">
        <v>10</v>
      </c>
      <c r="H2524">
        <v>404</v>
      </c>
      <c r="I2524">
        <v>5</v>
      </c>
      <c r="J2524">
        <v>139</v>
      </c>
      <c r="K2524">
        <v>5</v>
      </c>
      <c r="L2524">
        <v>1</v>
      </c>
      <c r="M2524">
        <v>3</v>
      </c>
      <c r="N2524">
        <v>86</v>
      </c>
      <c r="O2524">
        <v>345</v>
      </c>
      <c r="P2524">
        <v>469</v>
      </c>
      <c r="Q2524">
        <v>314</v>
      </c>
      <c r="R2524">
        <v>255</v>
      </c>
      <c r="S2524">
        <v>469</v>
      </c>
      <c r="T2524">
        <v>91</v>
      </c>
      <c r="U2524">
        <v>90</v>
      </c>
      <c r="V2524">
        <v>108</v>
      </c>
      <c r="W2524">
        <v>102</v>
      </c>
      <c r="X2524">
        <v>105</v>
      </c>
      <c r="Y2524">
        <v>471</v>
      </c>
      <c r="Z2524">
        <v>108</v>
      </c>
      <c r="AA2524" t="s">
        <v>894</v>
      </c>
      <c r="AB2524" t="s">
        <v>803</v>
      </c>
      <c r="AC2524" t="s">
        <v>849</v>
      </c>
      <c r="AD2524" t="s">
        <v>850</v>
      </c>
    </row>
    <row r="2525" spans="1:30" x14ac:dyDescent="0.25">
      <c r="A2525" t="s">
        <v>1435</v>
      </c>
      <c r="B2525">
        <v>45383</v>
      </c>
      <c r="C2525">
        <v>45384</v>
      </c>
      <c r="D2525" t="s">
        <v>836</v>
      </c>
      <c r="E2525">
        <v>11751</v>
      </c>
      <c r="F2525">
        <v>351</v>
      </c>
      <c r="G2525">
        <v>1</v>
      </c>
      <c r="H2525">
        <v>247</v>
      </c>
      <c r="I2525">
        <v>0</v>
      </c>
      <c r="J2525">
        <v>39</v>
      </c>
      <c r="K2525">
        <v>5</v>
      </c>
      <c r="L2525">
        <v>2</v>
      </c>
      <c r="M2525">
        <v>1</v>
      </c>
      <c r="N2525">
        <v>33</v>
      </c>
      <c r="O2525">
        <v>196</v>
      </c>
      <c r="P2525">
        <v>246</v>
      </c>
      <c r="Q2525">
        <v>242</v>
      </c>
      <c r="R2525">
        <v>117</v>
      </c>
      <c r="S2525">
        <v>248</v>
      </c>
      <c r="T2525">
        <v>34</v>
      </c>
      <c r="U2525">
        <v>35</v>
      </c>
      <c r="V2525">
        <v>34</v>
      </c>
      <c r="W2525">
        <v>33</v>
      </c>
      <c r="X2525">
        <v>34</v>
      </c>
      <c r="Y2525">
        <v>248</v>
      </c>
      <c r="Z2525">
        <v>35</v>
      </c>
      <c r="AA2525" t="s">
        <v>837</v>
      </c>
      <c r="AB2525" t="s">
        <v>803</v>
      </c>
      <c r="AC2525" t="s">
        <v>805</v>
      </c>
      <c r="AD2525" t="s">
        <v>806</v>
      </c>
    </row>
    <row r="2526" spans="1:30" x14ac:dyDescent="0.25">
      <c r="A2526" t="s">
        <v>1435</v>
      </c>
      <c r="B2526">
        <v>45383</v>
      </c>
      <c r="C2526">
        <v>45384</v>
      </c>
      <c r="D2526" t="s">
        <v>895</v>
      </c>
      <c r="E2526">
        <v>7605</v>
      </c>
      <c r="F2526">
        <v>328</v>
      </c>
      <c r="G2526">
        <v>0</v>
      </c>
      <c r="H2526">
        <v>153</v>
      </c>
      <c r="I2526">
        <v>0</v>
      </c>
      <c r="J2526">
        <v>43</v>
      </c>
      <c r="K2526">
        <v>0</v>
      </c>
      <c r="L2526">
        <v>0</v>
      </c>
      <c r="M2526">
        <v>0</v>
      </c>
      <c r="N2526">
        <v>1</v>
      </c>
      <c r="O2526">
        <v>117</v>
      </c>
      <c r="P2526">
        <v>202</v>
      </c>
      <c r="Q2526">
        <v>171</v>
      </c>
      <c r="R2526">
        <v>158</v>
      </c>
      <c r="S2526">
        <v>269</v>
      </c>
      <c r="T2526">
        <v>23</v>
      </c>
      <c r="U2526">
        <v>19</v>
      </c>
      <c r="V2526">
        <v>23</v>
      </c>
      <c r="W2526">
        <v>19</v>
      </c>
      <c r="X2526">
        <v>24</v>
      </c>
      <c r="Y2526">
        <v>276</v>
      </c>
      <c r="Z2526">
        <v>24</v>
      </c>
      <c r="AA2526" t="s">
        <v>896</v>
      </c>
      <c r="AB2526" t="s">
        <v>803</v>
      </c>
      <c r="AC2526" t="s">
        <v>897</v>
      </c>
      <c r="AD2526" t="s">
        <v>898</v>
      </c>
    </row>
    <row r="2527" spans="1:30" x14ac:dyDescent="0.25">
      <c r="A2527" t="s">
        <v>1435</v>
      </c>
      <c r="B2527">
        <v>45383</v>
      </c>
      <c r="C2527">
        <v>45384</v>
      </c>
      <c r="D2527" t="s">
        <v>60</v>
      </c>
      <c r="E2527">
        <v>5104</v>
      </c>
      <c r="F2527">
        <v>210</v>
      </c>
      <c r="G2527">
        <v>6</v>
      </c>
      <c r="H2527">
        <v>154</v>
      </c>
      <c r="I2527">
        <v>0</v>
      </c>
      <c r="J2527">
        <v>122</v>
      </c>
      <c r="K2527">
        <v>4</v>
      </c>
      <c r="L2527">
        <v>29</v>
      </c>
      <c r="M2527">
        <v>10</v>
      </c>
      <c r="N2527">
        <v>99</v>
      </c>
      <c r="O2527">
        <v>93</v>
      </c>
      <c r="P2527">
        <v>154</v>
      </c>
      <c r="Q2527">
        <v>131</v>
      </c>
      <c r="R2527">
        <v>121</v>
      </c>
      <c r="S2527">
        <v>155</v>
      </c>
      <c r="T2527">
        <v>99</v>
      </c>
      <c r="U2527">
        <v>86</v>
      </c>
      <c r="V2527">
        <v>100</v>
      </c>
      <c r="W2527">
        <v>99</v>
      </c>
      <c r="X2527">
        <v>90</v>
      </c>
      <c r="Y2527">
        <v>155</v>
      </c>
      <c r="Z2527">
        <v>100</v>
      </c>
      <c r="AA2527" t="s">
        <v>61</v>
      </c>
      <c r="AB2527" t="s">
        <v>16</v>
      </c>
      <c r="AC2527" t="s">
        <v>41</v>
      </c>
      <c r="AD2527" t="s">
        <v>42</v>
      </c>
    </row>
    <row r="2528" spans="1:30" x14ac:dyDescent="0.25">
      <c r="A2528" t="s">
        <v>1435</v>
      </c>
      <c r="B2528">
        <v>45383</v>
      </c>
      <c r="C2528">
        <v>45384</v>
      </c>
      <c r="D2528" t="s">
        <v>62</v>
      </c>
      <c r="E2528">
        <v>5753</v>
      </c>
      <c r="F2528">
        <v>159</v>
      </c>
      <c r="G2528">
        <v>1</v>
      </c>
      <c r="H2528">
        <v>112</v>
      </c>
      <c r="I2528">
        <v>3</v>
      </c>
      <c r="J2528">
        <v>69</v>
      </c>
      <c r="K2528">
        <v>5</v>
      </c>
      <c r="L2528">
        <v>0</v>
      </c>
      <c r="M2528">
        <v>0</v>
      </c>
      <c r="N2528">
        <v>65</v>
      </c>
      <c r="O2528">
        <v>29</v>
      </c>
      <c r="P2528">
        <v>112</v>
      </c>
      <c r="Q2528">
        <v>77</v>
      </c>
      <c r="R2528">
        <v>53</v>
      </c>
      <c r="S2528">
        <v>113</v>
      </c>
      <c r="T2528">
        <v>65</v>
      </c>
      <c r="U2528">
        <v>57</v>
      </c>
      <c r="V2528">
        <v>67</v>
      </c>
      <c r="W2528">
        <v>61</v>
      </c>
      <c r="X2528">
        <v>65</v>
      </c>
      <c r="Y2528">
        <v>113</v>
      </c>
      <c r="Z2528">
        <v>67</v>
      </c>
      <c r="AA2528" t="s">
        <v>63</v>
      </c>
      <c r="AB2528" t="s">
        <v>16</v>
      </c>
      <c r="AC2528" t="s">
        <v>41</v>
      </c>
      <c r="AD2528" t="s">
        <v>42</v>
      </c>
    </row>
    <row r="2529" spans="1:30" x14ac:dyDescent="0.25">
      <c r="A2529" t="s">
        <v>1435</v>
      </c>
      <c r="B2529">
        <v>45383</v>
      </c>
      <c r="C2529">
        <v>45384</v>
      </c>
      <c r="D2529" t="s">
        <v>447</v>
      </c>
      <c r="E2529">
        <v>4510</v>
      </c>
      <c r="F2529">
        <v>132</v>
      </c>
      <c r="G2529">
        <v>55</v>
      </c>
      <c r="H2529">
        <v>97</v>
      </c>
      <c r="I2529">
        <v>2</v>
      </c>
      <c r="J2529">
        <v>15</v>
      </c>
      <c r="K2529">
        <v>2</v>
      </c>
      <c r="L2529">
        <v>0</v>
      </c>
      <c r="M2529">
        <v>5</v>
      </c>
      <c r="N2529">
        <v>4</v>
      </c>
      <c r="O2529">
        <v>84</v>
      </c>
      <c r="P2529">
        <v>99</v>
      </c>
      <c r="Q2529">
        <v>70</v>
      </c>
      <c r="R2529">
        <v>43</v>
      </c>
      <c r="S2529">
        <v>103</v>
      </c>
      <c r="T2529">
        <v>7</v>
      </c>
      <c r="U2529">
        <v>8</v>
      </c>
      <c r="V2529">
        <v>8</v>
      </c>
      <c r="W2529">
        <v>8</v>
      </c>
      <c r="X2529">
        <v>8</v>
      </c>
      <c r="Y2529">
        <v>103</v>
      </c>
      <c r="Z2529">
        <v>8</v>
      </c>
      <c r="AA2529" t="s">
        <v>1529</v>
      </c>
      <c r="AB2529" t="s">
        <v>387</v>
      </c>
      <c r="AC2529" t="s">
        <v>448</v>
      </c>
      <c r="AD2529" t="s">
        <v>449</v>
      </c>
    </row>
    <row r="2530" spans="1:30" x14ac:dyDescent="0.25">
      <c r="A2530" t="s">
        <v>1435</v>
      </c>
      <c r="B2530">
        <v>45383</v>
      </c>
      <c r="C2530">
        <v>45384</v>
      </c>
      <c r="D2530" t="s">
        <v>959</v>
      </c>
      <c r="E2530">
        <v>7721</v>
      </c>
      <c r="F2530">
        <v>312</v>
      </c>
      <c r="G2530">
        <v>1</v>
      </c>
      <c r="H2530">
        <v>270</v>
      </c>
      <c r="I2530">
        <v>0</v>
      </c>
      <c r="J2530">
        <v>68</v>
      </c>
      <c r="K2530">
        <v>6</v>
      </c>
      <c r="L2530">
        <v>5</v>
      </c>
      <c r="M2530">
        <v>0</v>
      </c>
      <c r="N2530">
        <v>46</v>
      </c>
      <c r="O2530">
        <v>119</v>
      </c>
      <c r="P2530">
        <v>273</v>
      </c>
      <c r="Q2530">
        <v>259</v>
      </c>
      <c r="R2530">
        <v>120</v>
      </c>
      <c r="S2530">
        <v>273</v>
      </c>
      <c r="T2530">
        <v>49</v>
      </c>
      <c r="U2530">
        <v>52</v>
      </c>
      <c r="V2530">
        <v>51</v>
      </c>
      <c r="W2530">
        <v>50</v>
      </c>
      <c r="X2530">
        <v>50</v>
      </c>
      <c r="Y2530">
        <v>275</v>
      </c>
      <c r="Z2530">
        <v>53</v>
      </c>
      <c r="AA2530" t="s">
        <v>960</v>
      </c>
      <c r="AB2530" t="s">
        <v>803</v>
      </c>
      <c r="AC2530" t="s">
        <v>942</v>
      </c>
      <c r="AD2530" t="s">
        <v>943</v>
      </c>
    </row>
    <row r="2531" spans="1:30" x14ac:dyDescent="0.25">
      <c r="A2531" t="s">
        <v>1435</v>
      </c>
      <c r="B2531">
        <v>45383</v>
      </c>
      <c r="C2531">
        <v>45384</v>
      </c>
      <c r="D2531" t="s">
        <v>953</v>
      </c>
      <c r="E2531">
        <v>4723</v>
      </c>
      <c r="F2531">
        <v>228</v>
      </c>
      <c r="G2531">
        <v>2</v>
      </c>
      <c r="H2531">
        <v>175</v>
      </c>
      <c r="I2531">
        <v>0</v>
      </c>
      <c r="J2531">
        <v>50</v>
      </c>
      <c r="K2531">
        <v>1</v>
      </c>
      <c r="L2531">
        <v>1</v>
      </c>
      <c r="M2531">
        <v>3</v>
      </c>
      <c r="N2531">
        <v>45</v>
      </c>
      <c r="O2531">
        <v>36</v>
      </c>
      <c r="P2531">
        <v>175</v>
      </c>
      <c r="Q2531">
        <v>144</v>
      </c>
      <c r="R2531">
        <v>86</v>
      </c>
      <c r="S2531">
        <v>175</v>
      </c>
      <c r="T2531">
        <v>45</v>
      </c>
      <c r="U2531">
        <v>43</v>
      </c>
      <c r="V2531">
        <v>45</v>
      </c>
      <c r="W2531">
        <v>43</v>
      </c>
      <c r="X2531">
        <v>43</v>
      </c>
      <c r="Y2531">
        <v>175</v>
      </c>
      <c r="Z2531">
        <v>45</v>
      </c>
      <c r="AA2531" t="s">
        <v>954</v>
      </c>
      <c r="AB2531" t="s">
        <v>803</v>
      </c>
      <c r="AC2531" t="s">
        <v>942</v>
      </c>
      <c r="AD2531" t="s">
        <v>943</v>
      </c>
    </row>
    <row r="2532" spans="1:30" x14ac:dyDescent="0.25">
      <c r="A2532" t="s">
        <v>1435</v>
      </c>
      <c r="B2532">
        <v>45383</v>
      </c>
      <c r="C2532">
        <v>45384</v>
      </c>
      <c r="D2532" t="s">
        <v>919</v>
      </c>
      <c r="E2532">
        <v>8445</v>
      </c>
      <c r="F2532">
        <v>389</v>
      </c>
      <c r="G2532">
        <v>0</v>
      </c>
      <c r="H2532">
        <v>333</v>
      </c>
      <c r="I2532">
        <v>0</v>
      </c>
      <c r="J2532">
        <v>51</v>
      </c>
      <c r="K2532">
        <v>2</v>
      </c>
      <c r="L2532">
        <v>5</v>
      </c>
      <c r="M2532">
        <v>0</v>
      </c>
      <c r="N2532">
        <v>47</v>
      </c>
      <c r="O2532">
        <v>250</v>
      </c>
      <c r="P2532">
        <v>337</v>
      </c>
      <c r="Q2532">
        <v>342</v>
      </c>
      <c r="R2532">
        <v>168</v>
      </c>
      <c r="S2532">
        <v>370</v>
      </c>
      <c r="T2532">
        <v>47</v>
      </c>
      <c r="U2532">
        <v>48</v>
      </c>
      <c r="V2532">
        <v>47</v>
      </c>
      <c r="W2532">
        <v>44</v>
      </c>
      <c r="X2532">
        <v>48</v>
      </c>
      <c r="Y2532">
        <v>372</v>
      </c>
      <c r="Z2532">
        <v>48</v>
      </c>
      <c r="AA2532" t="s">
        <v>920</v>
      </c>
      <c r="AB2532" t="s">
        <v>803</v>
      </c>
      <c r="AC2532" t="s">
        <v>897</v>
      </c>
      <c r="AD2532" t="s">
        <v>898</v>
      </c>
    </row>
    <row r="2533" spans="1:30" x14ac:dyDescent="0.25">
      <c r="A2533" t="s">
        <v>1435</v>
      </c>
      <c r="B2533">
        <v>45383</v>
      </c>
      <c r="C2533">
        <v>45384</v>
      </c>
      <c r="D2533" t="s">
        <v>473</v>
      </c>
      <c r="E2533">
        <v>4681</v>
      </c>
      <c r="F2533">
        <v>193</v>
      </c>
      <c r="G2533">
        <v>10</v>
      </c>
      <c r="H2533">
        <v>144</v>
      </c>
      <c r="I2533">
        <v>0</v>
      </c>
      <c r="J2533">
        <v>56</v>
      </c>
      <c r="K2533">
        <v>1</v>
      </c>
      <c r="L2533">
        <v>2</v>
      </c>
      <c r="M2533">
        <v>0</v>
      </c>
      <c r="N2533">
        <v>10</v>
      </c>
      <c r="O2533">
        <v>119</v>
      </c>
      <c r="P2533">
        <v>145</v>
      </c>
      <c r="Q2533">
        <v>134</v>
      </c>
      <c r="R2533">
        <v>71</v>
      </c>
      <c r="S2533">
        <v>145</v>
      </c>
      <c r="T2533">
        <v>38</v>
      </c>
      <c r="U2533">
        <v>47</v>
      </c>
      <c r="V2533">
        <v>47</v>
      </c>
      <c r="W2533">
        <v>40</v>
      </c>
      <c r="X2533">
        <v>43</v>
      </c>
      <c r="Y2533">
        <v>147</v>
      </c>
      <c r="Z2533">
        <v>47</v>
      </c>
      <c r="AA2533" t="s">
        <v>474</v>
      </c>
      <c r="AB2533" t="s">
        <v>387</v>
      </c>
      <c r="AC2533" t="s">
        <v>448</v>
      </c>
      <c r="AD2533" t="s">
        <v>449</v>
      </c>
    </row>
    <row r="2534" spans="1:30" x14ac:dyDescent="0.25">
      <c r="A2534" t="s">
        <v>1435</v>
      </c>
      <c r="B2534">
        <v>45383</v>
      </c>
      <c r="C2534">
        <v>45384</v>
      </c>
      <c r="D2534" t="s">
        <v>816</v>
      </c>
      <c r="E2534">
        <v>5007</v>
      </c>
      <c r="F2534">
        <v>223</v>
      </c>
      <c r="G2534">
        <v>12</v>
      </c>
      <c r="H2534">
        <v>172</v>
      </c>
      <c r="I2534">
        <v>1</v>
      </c>
      <c r="J2534">
        <v>20</v>
      </c>
      <c r="K2534">
        <v>6</v>
      </c>
      <c r="L2534">
        <v>0</v>
      </c>
      <c r="M2534">
        <v>0</v>
      </c>
      <c r="N2534">
        <v>17</v>
      </c>
      <c r="O2534">
        <v>119</v>
      </c>
      <c r="P2534">
        <v>174</v>
      </c>
      <c r="Q2534">
        <v>198</v>
      </c>
      <c r="R2534">
        <v>99</v>
      </c>
      <c r="S2534">
        <v>209</v>
      </c>
      <c r="T2534">
        <v>17</v>
      </c>
      <c r="U2534">
        <v>17</v>
      </c>
      <c r="V2534">
        <v>18</v>
      </c>
      <c r="W2534">
        <v>14</v>
      </c>
      <c r="X2534">
        <v>16</v>
      </c>
      <c r="Y2534">
        <v>213</v>
      </c>
      <c r="Z2534">
        <v>18</v>
      </c>
      <c r="AA2534" t="s">
        <v>817</v>
      </c>
      <c r="AB2534" t="s">
        <v>803</v>
      </c>
      <c r="AC2534" t="s">
        <v>805</v>
      </c>
      <c r="AD2534" t="s">
        <v>806</v>
      </c>
    </row>
    <row r="2535" spans="1:30" x14ac:dyDescent="0.25">
      <c r="A2535" t="s">
        <v>1435</v>
      </c>
      <c r="B2535">
        <v>45383</v>
      </c>
      <c r="C2535">
        <v>45384</v>
      </c>
      <c r="D2535" t="s">
        <v>842</v>
      </c>
      <c r="E2535">
        <v>3750</v>
      </c>
      <c r="F2535">
        <v>182</v>
      </c>
      <c r="G2535">
        <v>0</v>
      </c>
      <c r="H2535">
        <v>139</v>
      </c>
      <c r="I2535">
        <v>0</v>
      </c>
      <c r="J2535">
        <v>17</v>
      </c>
      <c r="K2535">
        <v>1</v>
      </c>
      <c r="L2535">
        <v>0</v>
      </c>
      <c r="M2535">
        <v>0</v>
      </c>
      <c r="N2535">
        <v>0</v>
      </c>
      <c r="O2535">
        <v>101</v>
      </c>
      <c r="P2535">
        <v>138</v>
      </c>
      <c r="Q2535">
        <v>130</v>
      </c>
      <c r="R2535">
        <v>63</v>
      </c>
      <c r="S2535">
        <v>141</v>
      </c>
      <c r="T2535">
        <v>2</v>
      </c>
      <c r="U2535">
        <v>16</v>
      </c>
      <c r="V2535">
        <v>16</v>
      </c>
      <c r="W2535">
        <v>15</v>
      </c>
      <c r="X2535">
        <v>14</v>
      </c>
      <c r="Y2535">
        <v>141</v>
      </c>
      <c r="Z2535">
        <v>16</v>
      </c>
      <c r="AA2535" t="s">
        <v>843</v>
      </c>
      <c r="AB2535" t="s">
        <v>803</v>
      </c>
      <c r="AC2535" t="s">
        <v>805</v>
      </c>
      <c r="AD2535" t="s">
        <v>806</v>
      </c>
    </row>
    <row r="2536" spans="1:30" x14ac:dyDescent="0.25">
      <c r="A2536" t="s">
        <v>1435</v>
      </c>
      <c r="B2536">
        <v>45383</v>
      </c>
      <c r="C2536">
        <v>45384</v>
      </c>
      <c r="D2536" t="s">
        <v>871</v>
      </c>
      <c r="E2536">
        <v>6676</v>
      </c>
      <c r="F2536">
        <v>249</v>
      </c>
      <c r="G2536">
        <v>85</v>
      </c>
      <c r="H2536">
        <v>228</v>
      </c>
      <c r="I2536">
        <v>7</v>
      </c>
      <c r="J2536">
        <v>65</v>
      </c>
      <c r="K2536">
        <v>11</v>
      </c>
      <c r="L2536">
        <v>34</v>
      </c>
      <c r="M2536">
        <v>36</v>
      </c>
      <c r="N2536">
        <v>62</v>
      </c>
      <c r="O2536">
        <v>205</v>
      </c>
      <c r="P2536">
        <v>231</v>
      </c>
      <c r="Q2536">
        <v>184</v>
      </c>
      <c r="R2536">
        <v>140</v>
      </c>
      <c r="S2536">
        <v>231</v>
      </c>
      <c r="T2536">
        <v>62</v>
      </c>
      <c r="U2536">
        <v>55</v>
      </c>
      <c r="V2536">
        <v>62</v>
      </c>
      <c r="W2536">
        <v>61</v>
      </c>
      <c r="X2536">
        <v>60</v>
      </c>
      <c r="Y2536">
        <v>231</v>
      </c>
      <c r="Z2536">
        <v>62</v>
      </c>
      <c r="AA2536" t="s">
        <v>872</v>
      </c>
      <c r="AB2536" t="s">
        <v>803</v>
      </c>
      <c r="AC2536" t="s">
        <v>849</v>
      </c>
      <c r="AD2536" t="s">
        <v>850</v>
      </c>
    </row>
    <row r="2537" spans="1:30" x14ac:dyDescent="0.25">
      <c r="A2537" t="s">
        <v>1435</v>
      </c>
      <c r="B2537">
        <v>45383</v>
      </c>
      <c r="C2537">
        <v>45384</v>
      </c>
      <c r="D2537" t="s">
        <v>821</v>
      </c>
      <c r="E2537">
        <v>6711</v>
      </c>
      <c r="F2537">
        <v>338</v>
      </c>
      <c r="G2537">
        <v>29</v>
      </c>
      <c r="H2537">
        <v>286</v>
      </c>
      <c r="I2537">
        <v>106</v>
      </c>
      <c r="J2537">
        <v>24</v>
      </c>
      <c r="K2537">
        <v>7</v>
      </c>
      <c r="L2537">
        <v>0</v>
      </c>
      <c r="M2537">
        <v>4</v>
      </c>
      <c r="N2537">
        <v>23</v>
      </c>
      <c r="O2537">
        <v>151</v>
      </c>
      <c r="P2537">
        <v>287</v>
      </c>
      <c r="Q2537">
        <v>203</v>
      </c>
      <c r="R2537">
        <v>153</v>
      </c>
      <c r="S2537">
        <v>287</v>
      </c>
      <c r="T2537">
        <v>23</v>
      </c>
      <c r="U2537">
        <v>20</v>
      </c>
      <c r="V2537">
        <v>23</v>
      </c>
      <c r="W2537">
        <v>21</v>
      </c>
      <c r="X2537">
        <v>23</v>
      </c>
      <c r="Y2537">
        <v>287</v>
      </c>
      <c r="Z2537">
        <v>23</v>
      </c>
      <c r="AA2537" t="s">
        <v>822</v>
      </c>
      <c r="AB2537" t="s">
        <v>803</v>
      </c>
      <c r="AC2537" t="s">
        <v>805</v>
      </c>
      <c r="AD2537" t="s">
        <v>806</v>
      </c>
    </row>
    <row r="2538" spans="1:30" x14ac:dyDescent="0.25">
      <c r="A2538" t="s">
        <v>1435</v>
      </c>
      <c r="B2538">
        <v>45383</v>
      </c>
      <c r="C2538">
        <v>45384</v>
      </c>
      <c r="D2538" t="s">
        <v>34</v>
      </c>
      <c r="E2538">
        <v>21268</v>
      </c>
      <c r="F2538">
        <v>440</v>
      </c>
      <c r="G2538">
        <v>8</v>
      </c>
      <c r="H2538">
        <v>303</v>
      </c>
      <c r="I2538">
        <v>0</v>
      </c>
      <c r="J2538">
        <v>96</v>
      </c>
      <c r="K2538">
        <v>10</v>
      </c>
      <c r="L2538">
        <v>6</v>
      </c>
      <c r="M2538">
        <v>2</v>
      </c>
      <c r="N2538">
        <v>35</v>
      </c>
      <c r="O2538">
        <v>228</v>
      </c>
      <c r="P2538">
        <v>312</v>
      </c>
      <c r="Q2538">
        <v>291</v>
      </c>
      <c r="R2538">
        <v>134</v>
      </c>
      <c r="S2538">
        <v>319</v>
      </c>
      <c r="T2538">
        <v>57</v>
      </c>
      <c r="U2538">
        <v>69</v>
      </c>
      <c r="V2538">
        <v>69</v>
      </c>
      <c r="W2538">
        <v>61</v>
      </c>
      <c r="X2538">
        <v>68</v>
      </c>
      <c r="Y2538">
        <v>320</v>
      </c>
      <c r="Z2538">
        <v>71</v>
      </c>
      <c r="AA2538" t="s">
        <v>35</v>
      </c>
      <c r="AB2538" t="s">
        <v>16</v>
      </c>
      <c r="AC2538" t="s">
        <v>18</v>
      </c>
      <c r="AD2538" t="s">
        <v>19</v>
      </c>
    </row>
    <row r="2539" spans="1:30" x14ac:dyDescent="0.25">
      <c r="A2539" t="s">
        <v>1435</v>
      </c>
      <c r="B2539">
        <v>45383</v>
      </c>
      <c r="C2539">
        <v>45384</v>
      </c>
      <c r="D2539" t="s">
        <v>486</v>
      </c>
      <c r="E2539">
        <v>8924</v>
      </c>
      <c r="F2539">
        <v>308</v>
      </c>
      <c r="G2539">
        <v>2</v>
      </c>
      <c r="H2539">
        <v>174</v>
      </c>
      <c r="I2539">
        <v>59</v>
      </c>
      <c r="J2539">
        <v>66</v>
      </c>
      <c r="K2539">
        <v>3</v>
      </c>
      <c r="L2539">
        <v>9</v>
      </c>
      <c r="M2539">
        <v>7</v>
      </c>
      <c r="N2539">
        <v>31</v>
      </c>
      <c r="O2539">
        <v>66</v>
      </c>
      <c r="P2539">
        <v>174</v>
      </c>
      <c r="Q2539">
        <v>86</v>
      </c>
      <c r="R2539">
        <v>59</v>
      </c>
      <c r="S2539">
        <v>174</v>
      </c>
      <c r="T2539">
        <v>31</v>
      </c>
      <c r="U2539">
        <v>23</v>
      </c>
      <c r="V2539">
        <v>38</v>
      </c>
      <c r="W2539">
        <v>36</v>
      </c>
      <c r="X2539">
        <v>36</v>
      </c>
      <c r="Y2539">
        <v>175</v>
      </c>
      <c r="Z2539">
        <v>38</v>
      </c>
      <c r="AA2539" t="s">
        <v>1454</v>
      </c>
      <c r="AB2539" t="s">
        <v>387</v>
      </c>
      <c r="AC2539" t="s">
        <v>448</v>
      </c>
      <c r="AD2539" t="s">
        <v>449</v>
      </c>
    </row>
    <row r="2540" spans="1:30" x14ac:dyDescent="0.25">
      <c r="A2540" t="s">
        <v>1435</v>
      </c>
      <c r="B2540">
        <v>45383</v>
      </c>
      <c r="C2540">
        <v>45384</v>
      </c>
      <c r="D2540" t="s">
        <v>1008</v>
      </c>
      <c r="E2540">
        <v>32446</v>
      </c>
      <c r="F2540">
        <v>661</v>
      </c>
      <c r="G2540">
        <v>1</v>
      </c>
      <c r="H2540">
        <v>456</v>
      </c>
      <c r="I2540">
        <v>1</v>
      </c>
      <c r="J2540">
        <v>97</v>
      </c>
      <c r="K2540">
        <v>8</v>
      </c>
      <c r="L2540">
        <v>64</v>
      </c>
      <c r="M2540">
        <v>0</v>
      </c>
      <c r="N2540">
        <v>63</v>
      </c>
      <c r="O2540">
        <v>357</v>
      </c>
      <c r="P2540">
        <v>484</v>
      </c>
      <c r="Q2540">
        <v>340</v>
      </c>
      <c r="R2540">
        <v>146</v>
      </c>
      <c r="S2540">
        <v>487</v>
      </c>
      <c r="T2540">
        <v>87</v>
      </c>
      <c r="U2540">
        <v>70</v>
      </c>
      <c r="V2540">
        <v>88</v>
      </c>
      <c r="W2540">
        <v>66</v>
      </c>
      <c r="X2540">
        <v>84</v>
      </c>
      <c r="Y2540">
        <v>488</v>
      </c>
      <c r="Z2540">
        <v>91</v>
      </c>
      <c r="AA2540" t="s">
        <v>1009</v>
      </c>
      <c r="AB2540" t="s">
        <v>803</v>
      </c>
      <c r="AC2540" t="s">
        <v>998</v>
      </c>
      <c r="AD2540" t="s">
        <v>999</v>
      </c>
    </row>
    <row r="2541" spans="1:30" x14ac:dyDescent="0.25">
      <c r="A2541" t="s">
        <v>1435</v>
      </c>
      <c r="B2541">
        <v>45383</v>
      </c>
      <c r="C2541">
        <v>45384</v>
      </c>
      <c r="D2541" t="s">
        <v>83</v>
      </c>
      <c r="E2541">
        <v>2418</v>
      </c>
      <c r="F2541">
        <v>50</v>
      </c>
      <c r="G2541">
        <v>0</v>
      </c>
      <c r="H2541">
        <v>48</v>
      </c>
      <c r="I2541">
        <v>0</v>
      </c>
      <c r="J2541">
        <v>6</v>
      </c>
      <c r="K2541">
        <v>0</v>
      </c>
      <c r="L2541">
        <v>0</v>
      </c>
      <c r="M2541">
        <v>0</v>
      </c>
      <c r="N2541">
        <v>4</v>
      </c>
      <c r="O2541">
        <v>2</v>
      </c>
      <c r="P2541">
        <v>48</v>
      </c>
      <c r="Q2541">
        <v>25</v>
      </c>
      <c r="R2541">
        <v>17</v>
      </c>
      <c r="S2541">
        <v>48</v>
      </c>
      <c r="T2541">
        <v>5</v>
      </c>
      <c r="U2541">
        <v>5</v>
      </c>
      <c r="V2541">
        <v>6</v>
      </c>
      <c r="W2541">
        <v>5</v>
      </c>
      <c r="X2541">
        <v>5</v>
      </c>
      <c r="Y2541">
        <v>48</v>
      </c>
      <c r="Z2541">
        <v>6</v>
      </c>
      <c r="AA2541" t="s">
        <v>84</v>
      </c>
      <c r="AB2541" t="s">
        <v>16</v>
      </c>
      <c r="AC2541" t="s">
        <v>69</v>
      </c>
      <c r="AD2541" t="s">
        <v>1583</v>
      </c>
    </row>
    <row r="2542" spans="1:30" x14ac:dyDescent="0.25">
      <c r="A2542" t="s">
        <v>1435</v>
      </c>
      <c r="B2542">
        <v>45383</v>
      </c>
      <c r="C2542">
        <v>45384</v>
      </c>
      <c r="D2542" t="s">
        <v>29</v>
      </c>
      <c r="E2542">
        <v>8589</v>
      </c>
      <c r="F2542">
        <v>278</v>
      </c>
      <c r="G2542">
        <v>17</v>
      </c>
      <c r="H2542">
        <v>202</v>
      </c>
      <c r="I2542">
        <v>0</v>
      </c>
      <c r="J2542">
        <v>83</v>
      </c>
      <c r="K2542">
        <v>9</v>
      </c>
      <c r="L2542">
        <v>12</v>
      </c>
      <c r="M2542">
        <v>6</v>
      </c>
      <c r="N2542">
        <v>70</v>
      </c>
      <c r="O2542">
        <v>84</v>
      </c>
      <c r="P2542">
        <v>202</v>
      </c>
      <c r="Q2542">
        <v>187</v>
      </c>
      <c r="R2542">
        <v>79</v>
      </c>
      <c r="S2542">
        <v>201</v>
      </c>
      <c r="T2542">
        <v>69</v>
      </c>
      <c r="U2542">
        <v>77</v>
      </c>
      <c r="V2542">
        <v>77</v>
      </c>
      <c r="W2542">
        <v>60</v>
      </c>
      <c r="X2542">
        <v>77</v>
      </c>
      <c r="Y2542">
        <v>202</v>
      </c>
      <c r="Z2542">
        <v>77</v>
      </c>
      <c r="AA2542" t="s">
        <v>30</v>
      </c>
      <c r="AB2542" t="s">
        <v>16</v>
      </c>
      <c r="AC2542" t="s">
        <v>18</v>
      </c>
      <c r="AD2542" t="s">
        <v>19</v>
      </c>
    </row>
    <row r="2543" spans="1:30" x14ac:dyDescent="0.25">
      <c r="A2543" t="s">
        <v>1435</v>
      </c>
      <c r="B2543">
        <v>45383</v>
      </c>
      <c r="C2543">
        <v>45384</v>
      </c>
      <c r="D2543" t="s">
        <v>162</v>
      </c>
      <c r="E2543">
        <v>6917</v>
      </c>
      <c r="F2543">
        <v>230</v>
      </c>
      <c r="G2543">
        <v>29</v>
      </c>
      <c r="H2543">
        <v>181</v>
      </c>
      <c r="I2543">
        <v>0</v>
      </c>
      <c r="J2543">
        <v>80</v>
      </c>
      <c r="K2543">
        <v>6</v>
      </c>
      <c r="L2543">
        <v>2</v>
      </c>
      <c r="M2543">
        <v>5</v>
      </c>
      <c r="N2543">
        <v>76</v>
      </c>
      <c r="O2543">
        <v>93</v>
      </c>
      <c r="P2543">
        <v>182</v>
      </c>
      <c r="Q2543">
        <v>161</v>
      </c>
      <c r="R2543">
        <v>97</v>
      </c>
      <c r="S2543">
        <v>181</v>
      </c>
      <c r="T2543">
        <v>76</v>
      </c>
      <c r="U2543">
        <v>71</v>
      </c>
      <c r="V2543">
        <v>75</v>
      </c>
      <c r="W2543">
        <v>73</v>
      </c>
      <c r="X2543">
        <v>72</v>
      </c>
      <c r="Y2543">
        <v>182</v>
      </c>
      <c r="Z2543">
        <v>76</v>
      </c>
      <c r="AA2543" t="s">
        <v>1584</v>
      </c>
      <c r="AB2543" t="s">
        <v>16</v>
      </c>
      <c r="AC2543" t="s">
        <v>127</v>
      </c>
      <c r="AD2543" t="s">
        <v>128</v>
      </c>
    </row>
    <row r="2544" spans="1:30" x14ac:dyDescent="0.25">
      <c r="A2544" t="s">
        <v>1435</v>
      </c>
      <c r="B2544">
        <v>45383</v>
      </c>
      <c r="C2544">
        <v>45384</v>
      </c>
      <c r="D2544" t="s">
        <v>908</v>
      </c>
      <c r="E2544">
        <v>7336</v>
      </c>
      <c r="F2544">
        <v>210</v>
      </c>
      <c r="G2544">
        <v>3</v>
      </c>
      <c r="H2544">
        <v>155</v>
      </c>
      <c r="I2544">
        <v>2</v>
      </c>
      <c r="J2544">
        <v>38</v>
      </c>
      <c r="K2544">
        <v>4</v>
      </c>
      <c r="L2544">
        <v>1</v>
      </c>
      <c r="M2544">
        <v>0</v>
      </c>
      <c r="N2544">
        <v>30</v>
      </c>
      <c r="O2544">
        <v>79</v>
      </c>
      <c r="P2544">
        <v>156</v>
      </c>
      <c r="Q2544">
        <v>146</v>
      </c>
      <c r="R2544">
        <v>96</v>
      </c>
      <c r="S2544">
        <v>156</v>
      </c>
      <c r="T2544">
        <v>32</v>
      </c>
      <c r="U2544">
        <v>33</v>
      </c>
      <c r="V2544">
        <v>34</v>
      </c>
      <c r="W2544">
        <v>30</v>
      </c>
      <c r="X2544">
        <v>31</v>
      </c>
      <c r="Y2544">
        <v>156</v>
      </c>
      <c r="Z2544">
        <v>34</v>
      </c>
      <c r="AA2544" t="s">
        <v>909</v>
      </c>
      <c r="AB2544" t="s">
        <v>803</v>
      </c>
      <c r="AC2544" t="s">
        <v>897</v>
      </c>
      <c r="AD2544" t="s">
        <v>898</v>
      </c>
    </row>
    <row r="2545" spans="1:30" x14ac:dyDescent="0.25">
      <c r="A2545" t="s">
        <v>1435</v>
      </c>
      <c r="B2545">
        <v>45383</v>
      </c>
      <c r="C2545">
        <v>45384</v>
      </c>
      <c r="D2545" t="s">
        <v>859</v>
      </c>
      <c r="E2545">
        <v>3279</v>
      </c>
      <c r="F2545">
        <v>152</v>
      </c>
      <c r="G2545">
        <v>5</v>
      </c>
      <c r="H2545">
        <v>78</v>
      </c>
      <c r="I2545">
        <v>0</v>
      </c>
      <c r="J2545">
        <v>23</v>
      </c>
      <c r="K2545">
        <v>0</v>
      </c>
      <c r="L2545">
        <v>0</v>
      </c>
      <c r="M2545">
        <v>0</v>
      </c>
      <c r="N2545">
        <v>5</v>
      </c>
      <c r="O2545">
        <v>36</v>
      </c>
      <c r="P2545">
        <v>82</v>
      </c>
      <c r="Q2545">
        <v>76</v>
      </c>
      <c r="R2545">
        <v>36</v>
      </c>
      <c r="S2545">
        <v>84</v>
      </c>
      <c r="T2545">
        <v>15</v>
      </c>
      <c r="U2545">
        <v>15</v>
      </c>
      <c r="V2545">
        <v>17</v>
      </c>
      <c r="W2545">
        <v>16</v>
      </c>
      <c r="X2545">
        <v>17</v>
      </c>
      <c r="Y2545">
        <v>84</v>
      </c>
      <c r="Z2545">
        <v>17</v>
      </c>
      <c r="AA2545" t="s">
        <v>860</v>
      </c>
      <c r="AB2545" t="s">
        <v>803</v>
      </c>
      <c r="AC2545" t="s">
        <v>849</v>
      </c>
      <c r="AD2545" t="s">
        <v>850</v>
      </c>
    </row>
    <row r="2546" spans="1:30" x14ac:dyDescent="0.25">
      <c r="A2546" t="s">
        <v>1435</v>
      </c>
      <c r="B2546">
        <v>45383</v>
      </c>
      <c r="C2546">
        <v>45384</v>
      </c>
      <c r="D2546" t="s">
        <v>865</v>
      </c>
      <c r="E2546">
        <v>3234</v>
      </c>
      <c r="F2546">
        <v>124</v>
      </c>
      <c r="G2546">
        <v>0</v>
      </c>
      <c r="H2546">
        <v>102</v>
      </c>
      <c r="I2546">
        <v>11</v>
      </c>
      <c r="J2546">
        <v>16</v>
      </c>
      <c r="K2546">
        <v>1</v>
      </c>
      <c r="L2546">
        <v>0</v>
      </c>
      <c r="M2546">
        <v>0</v>
      </c>
      <c r="N2546">
        <v>14</v>
      </c>
      <c r="O2546">
        <v>38</v>
      </c>
      <c r="P2546">
        <v>105</v>
      </c>
      <c r="Q2546">
        <v>97</v>
      </c>
      <c r="R2546">
        <v>45</v>
      </c>
      <c r="S2546">
        <v>105</v>
      </c>
      <c r="T2546">
        <v>15</v>
      </c>
      <c r="U2546">
        <v>14</v>
      </c>
      <c r="V2546">
        <v>15</v>
      </c>
      <c r="W2546">
        <v>13</v>
      </c>
      <c r="X2546">
        <v>15</v>
      </c>
      <c r="Y2546">
        <v>105</v>
      </c>
      <c r="Z2546">
        <v>15</v>
      </c>
      <c r="AA2546" t="s">
        <v>866</v>
      </c>
      <c r="AB2546" t="s">
        <v>803</v>
      </c>
      <c r="AC2546" t="s">
        <v>849</v>
      </c>
      <c r="AD2546" t="s">
        <v>850</v>
      </c>
    </row>
    <row r="2547" spans="1:30" x14ac:dyDescent="0.25">
      <c r="A2547" t="s">
        <v>1435</v>
      </c>
      <c r="B2547">
        <v>45383</v>
      </c>
      <c r="C2547">
        <v>45384</v>
      </c>
      <c r="D2547" t="s">
        <v>847</v>
      </c>
      <c r="E2547">
        <v>6646</v>
      </c>
      <c r="F2547">
        <v>261</v>
      </c>
      <c r="G2547">
        <v>107</v>
      </c>
      <c r="H2547">
        <v>232</v>
      </c>
      <c r="I2547">
        <v>3</v>
      </c>
      <c r="J2547">
        <v>36</v>
      </c>
      <c r="K2547">
        <v>1</v>
      </c>
      <c r="L2547">
        <v>4</v>
      </c>
      <c r="M2547">
        <v>13</v>
      </c>
      <c r="N2547">
        <v>33</v>
      </c>
      <c r="O2547">
        <v>170</v>
      </c>
      <c r="P2547">
        <v>237</v>
      </c>
      <c r="Q2547">
        <v>201</v>
      </c>
      <c r="R2547">
        <v>128</v>
      </c>
      <c r="S2547">
        <v>240</v>
      </c>
      <c r="T2547">
        <v>33</v>
      </c>
      <c r="U2547">
        <v>31</v>
      </c>
      <c r="V2547">
        <v>33</v>
      </c>
      <c r="W2547">
        <v>32</v>
      </c>
      <c r="X2547">
        <v>33</v>
      </c>
      <c r="Y2547">
        <v>241</v>
      </c>
      <c r="Z2547">
        <v>33</v>
      </c>
      <c r="AA2547" t="s">
        <v>848</v>
      </c>
      <c r="AB2547" t="s">
        <v>803</v>
      </c>
      <c r="AC2547" t="s">
        <v>849</v>
      </c>
      <c r="AD2547" t="s">
        <v>850</v>
      </c>
    </row>
    <row r="2548" spans="1:30" x14ac:dyDescent="0.25">
      <c r="A2548" t="s">
        <v>1435</v>
      </c>
      <c r="B2548">
        <v>45383</v>
      </c>
      <c r="C2548">
        <v>45384</v>
      </c>
      <c r="D2548" t="s">
        <v>854</v>
      </c>
      <c r="E2548">
        <v>6758</v>
      </c>
      <c r="F2548">
        <v>307</v>
      </c>
      <c r="G2548">
        <v>76</v>
      </c>
      <c r="H2548">
        <v>250</v>
      </c>
      <c r="I2548">
        <v>3</v>
      </c>
      <c r="J2548">
        <v>32</v>
      </c>
      <c r="K2548">
        <v>3</v>
      </c>
      <c r="L2548">
        <v>0</v>
      </c>
      <c r="M2548">
        <v>4</v>
      </c>
      <c r="N2548">
        <v>19</v>
      </c>
      <c r="O2548">
        <v>182</v>
      </c>
      <c r="P2548">
        <v>250</v>
      </c>
      <c r="Q2548">
        <v>243</v>
      </c>
      <c r="R2548">
        <v>139</v>
      </c>
      <c r="S2548">
        <v>251</v>
      </c>
      <c r="T2548">
        <v>25</v>
      </c>
      <c r="U2548">
        <v>28</v>
      </c>
      <c r="V2548">
        <v>28</v>
      </c>
      <c r="W2548">
        <v>28</v>
      </c>
      <c r="X2548">
        <v>27</v>
      </c>
      <c r="Y2548">
        <v>251</v>
      </c>
      <c r="Z2548">
        <v>28</v>
      </c>
      <c r="AA2548" t="s">
        <v>855</v>
      </c>
      <c r="AB2548" t="s">
        <v>803</v>
      </c>
      <c r="AC2548" t="s">
        <v>849</v>
      </c>
      <c r="AD2548" t="s">
        <v>850</v>
      </c>
    </row>
    <row r="2549" spans="1:30" x14ac:dyDescent="0.25">
      <c r="A2549" t="s">
        <v>1435</v>
      </c>
      <c r="B2549">
        <v>45383</v>
      </c>
      <c r="C2549">
        <v>45384</v>
      </c>
      <c r="D2549" t="s">
        <v>881</v>
      </c>
      <c r="E2549">
        <v>3544</v>
      </c>
      <c r="F2549">
        <v>110</v>
      </c>
      <c r="G2549">
        <v>1</v>
      </c>
      <c r="H2549">
        <v>82</v>
      </c>
      <c r="I2549">
        <v>0</v>
      </c>
      <c r="J2549">
        <v>28</v>
      </c>
      <c r="K2549">
        <v>6</v>
      </c>
      <c r="L2549">
        <v>7</v>
      </c>
      <c r="M2549">
        <v>4</v>
      </c>
      <c r="N2549">
        <v>24</v>
      </c>
      <c r="O2549">
        <v>37</v>
      </c>
      <c r="P2549">
        <v>82</v>
      </c>
      <c r="Q2549">
        <v>79</v>
      </c>
      <c r="R2549">
        <v>50</v>
      </c>
      <c r="S2549">
        <v>81</v>
      </c>
      <c r="T2549">
        <v>24</v>
      </c>
      <c r="U2549">
        <v>24</v>
      </c>
      <c r="V2549">
        <v>24</v>
      </c>
      <c r="W2549">
        <v>24</v>
      </c>
      <c r="X2549">
        <v>23</v>
      </c>
      <c r="Y2549">
        <v>82</v>
      </c>
      <c r="Z2549">
        <v>24</v>
      </c>
      <c r="AA2549" t="s">
        <v>882</v>
      </c>
      <c r="AB2549" t="s">
        <v>803</v>
      </c>
      <c r="AC2549" t="s">
        <v>1451</v>
      </c>
      <c r="AD2549" t="s">
        <v>1452</v>
      </c>
    </row>
    <row r="2550" spans="1:30" x14ac:dyDescent="0.25">
      <c r="A2550" t="s">
        <v>1435</v>
      </c>
      <c r="B2550">
        <v>45383</v>
      </c>
      <c r="C2550">
        <v>45384</v>
      </c>
      <c r="D2550" t="s">
        <v>914</v>
      </c>
      <c r="E2550">
        <v>4947</v>
      </c>
      <c r="F2550">
        <v>244</v>
      </c>
      <c r="G2550">
        <v>16</v>
      </c>
      <c r="H2550">
        <v>148</v>
      </c>
      <c r="I2550">
        <v>0</v>
      </c>
      <c r="J2550">
        <v>29</v>
      </c>
      <c r="K2550">
        <v>2</v>
      </c>
      <c r="L2550">
        <v>0</v>
      </c>
      <c r="M2550">
        <v>6</v>
      </c>
      <c r="N2550">
        <v>5</v>
      </c>
      <c r="O2550">
        <v>99</v>
      </c>
      <c r="P2550">
        <v>162</v>
      </c>
      <c r="Q2550">
        <v>101</v>
      </c>
      <c r="R2550">
        <v>75</v>
      </c>
      <c r="S2550">
        <v>160</v>
      </c>
      <c r="T2550">
        <v>23</v>
      </c>
      <c r="U2550">
        <v>22</v>
      </c>
      <c r="V2550">
        <v>26</v>
      </c>
      <c r="W2550">
        <v>25</v>
      </c>
      <c r="X2550">
        <v>22</v>
      </c>
      <c r="Y2550">
        <v>162</v>
      </c>
      <c r="Z2550">
        <v>26</v>
      </c>
      <c r="AA2550" t="s">
        <v>915</v>
      </c>
      <c r="AB2550" t="s">
        <v>803</v>
      </c>
      <c r="AC2550" t="s">
        <v>897</v>
      </c>
      <c r="AD2550" t="s">
        <v>898</v>
      </c>
    </row>
    <row r="2551" spans="1:30" x14ac:dyDescent="0.25">
      <c r="A2551" t="s">
        <v>1435</v>
      </c>
      <c r="B2551">
        <v>45383</v>
      </c>
      <c r="C2551">
        <v>45384</v>
      </c>
      <c r="D2551" t="s">
        <v>980</v>
      </c>
      <c r="E2551">
        <v>10882</v>
      </c>
      <c r="F2551">
        <v>645</v>
      </c>
      <c r="G2551">
        <v>6</v>
      </c>
      <c r="H2551">
        <v>543</v>
      </c>
      <c r="I2551">
        <v>1</v>
      </c>
      <c r="J2551">
        <v>93</v>
      </c>
      <c r="K2551">
        <v>0</v>
      </c>
      <c r="L2551">
        <v>0</v>
      </c>
      <c r="M2551">
        <v>0</v>
      </c>
      <c r="N2551">
        <v>80</v>
      </c>
      <c r="O2551">
        <v>372</v>
      </c>
      <c r="P2551">
        <v>541</v>
      </c>
      <c r="Q2551">
        <v>273</v>
      </c>
      <c r="R2551">
        <v>251</v>
      </c>
      <c r="S2551">
        <v>538</v>
      </c>
      <c r="T2551">
        <v>82</v>
      </c>
      <c r="U2551">
        <v>64</v>
      </c>
      <c r="V2551">
        <v>83</v>
      </c>
      <c r="W2551">
        <v>77</v>
      </c>
      <c r="X2551">
        <v>67</v>
      </c>
      <c r="Y2551">
        <v>548</v>
      </c>
      <c r="Z2551">
        <v>83</v>
      </c>
      <c r="AA2551" t="s">
        <v>981</v>
      </c>
      <c r="AB2551" t="s">
        <v>803</v>
      </c>
      <c r="AC2551" t="s">
        <v>942</v>
      </c>
      <c r="AD2551" t="s">
        <v>943</v>
      </c>
    </row>
    <row r="2552" spans="1:30" x14ac:dyDescent="0.25">
      <c r="A2552" t="s">
        <v>1435</v>
      </c>
      <c r="B2552">
        <v>45383</v>
      </c>
      <c r="C2552">
        <v>45384</v>
      </c>
      <c r="D2552" t="s">
        <v>1010</v>
      </c>
      <c r="E2552">
        <v>11274</v>
      </c>
      <c r="F2552">
        <v>436</v>
      </c>
      <c r="G2552">
        <v>312</v>
      </c>
      <c r="H2552">
        <v>346</v>
      </c>
      <c r="I2552">
        <v>0</v>
      </c>
      <c r="J2552">
        <v>43</v>
      </c>
      <c r="K2552">
        <v>1</v>
      </c>
      <c r="L2552">
        <v>19</v>
      </c>
      <c r="M2552">
        <v>33</v>
      </c>
      <c r="N2552">
        <v>35</v>
      </c>
      <c r="O2552">
        <v>229</v>
      </c>
      <c r="P2552">
        <v>345</v>
      </c>
      <c r="Q2552">
        <v>255</v>
      </c>
      <c r="R2552">
        <v>182</v>
      </c>
      <c r="S2552">
        <v>346</v>
      </c>
      <c r="T2552">
        <v>38</v>
      </c>
      <c r="U2552">
        <v>34</v>
      </c>
      <c r="V2552">
        <v>38</v>
      </c>
      <c r="W2552">
        <v>38</v>
      </c>
      <c r="X2552">
        <v>35</v>
      </c>
      <c r="Y2552">
        <v>346</v>
      </c>
      <c r="Z2552">
        <v>38</v>
      </c>
      <c r="AA2552" t="s">
        <v>1011</v>
      </c>
      <c r="AB2552" t="s">
        <v>803</v>
      </c>
      <c r="AC2552" t="s">
        <v>998</v>
      </c>
      <c r="AD2552" t="s">
        <v>999</v>
      </c>
    </row>
    <row r="2553" spans="1:30" x14ac:dyDescent="0.25">
      <c r="A2553" t="s">
        <v>1435</v>
      </c>
      <c r="B2553">
        <v>45383</v>
      </c>
      <c r="C2553">
        <v>45384</v>
      </c>
      <c r="D2553" t="s">
        <v>831</v>
      </c>
      <c r="E2553">
        <v>5960</v>
      </c>
      <c r="F2553">
        <v>280</v>
      </c>
      <c r="G2553">
        <v>193</v>
      </c>
      <c r="H2553">
        <v>235</v>
      </c>
      <c r="I2553">
        <v>1</v>
      </c>
      <c r="J2553">
        <v>33</v>
      </c>
      <c r="K2553">
        <v>13</v>
      </c>
      <c r="L2553">
        <v>9</v>
      </c>
      <c r="M2553">
        <v>27</v>
      </c>
      <c r="N2553">
        <v>27</v>
      </c>
      <c r="O2553">
        <v>200</v>
      </c>
      <c r="P2553">
        <v>235</v>
      </c>
      <c r="Q2553">
        <v>221</v>
      </c>
      <c r="R2553">
        <v>126</v>
      </c>
      <c r="S2553">
        <v>236</v>
      </c>
      <c r="T2553">
        <v>29</v>
      </c>
      <c r="U2553">
        <v>29</v>
      </c>
      <c r="V2553">
        <v>29</v>
      </c>
      <c r="W2553">
        <v>28</v>
      </c>
      <c r="X2553">
        <v>28</v>
      </c>
      <c r="Y2553">
        <v>236</v>
      </c>
      <c r="Z2553">
        <v>29</v>
      </c>
      <c r="AA2553" t="s">
        <v>832</v>
      </c>
      <c r="AB2553" t="s">
        <v>803</v>
      </c>
      <c r="AC2553" t="s">
        <v>805</v>
      </c>
      <c r="AD2553" t="s">
        <v>806</v>
      </c>
    </row>
    <row r="2554" spans="1:30" x14ac:dyDescent="0.25">
      <c r="A2554" t="s">
        <v>1435</v>
      </c>
      <c r="B2554">
        <v>45383</v>
      </c>
      <c r="C2554">
        <v>45384</v>
      </c>
      <c r="D2554" t="s">
        <v>965</v>
      </c>
      <c r="E2554">
        <v>8288</v>
      </c>
      <c r="F2554">
        <v>372</v>
      </c>
      <c r="G2554">
        <v>44</v>
      </c>
      <c r="H2554">
        <v>311</v>
      </c>
      <c r="I2554">
        <v>2</v>
      </c>
      <c r="J2554">
        <v>60</v>
      </c>
      <c r="K2554">
        <v>6</v>
      </c>
      <c r="L2554">
        <v>31</v>
      </c>
      <c r="M2554">
        <v>3</v>
      </c>
      <c r="N2554">
        <v>54</v>
      </c>
      <c r="O2554">
        <v>84</v>
      </c>
      <c r="P2554">
        <v>312</v>
      </c>
      <c r="Q2554">
        <v>283</v>
      </c>
      <c r="R2554">
        <v>119</v>
      </c>
      <c r="S2554">
        <v>307</v>
      </c>
      <c r="T2554">
        <v>54</v>
      </c>
      <c r="U2554">
        <v>53</v>
      </c>
      <c r="V2554">
        <v>54</v>
      </c>
      <c r="W2554">
        <v>52</v>
      </c>
      <c r="X2554">
        <v>46</v>
      </c>
      <c r="Y2554">
        <v>312</v>
      </c>
      <c r="Z2554">
        <v>54</v>
      </c>
      <c r="AA2554" t="s">
        <v>966</v>
      </c>
      <c r="AB2554" t="s">
        <v>803</v>
      </c>
      <c r="AC2554" t="s">
        <v>942</v>
      </c>
      <c r="AD2554" t="s">
        <v>943</v>
      </c>
    </row>
    <row r="2555" spans="1:30" x14ac:dyDescent="0.25">
      <c r="A2555" t="s">
        <v>1435</v>
      </c>
      <c r="B2555">
        <v>45383</v>
      </c>
      <c r="C2555">
        <v>45384</v>
      </c>
      <c r="D2555" t="s">
        <v>801</v>
      </c>
      <c r="E2555">
        <v>7436</v>
      </c>
      <c r="F2555">
        <v>355</v>
      </c>
      <c r="G2555">
        <v>113</v>
      </c>
      <c r="H2555">
        <v>254</v>
      </c>
      <c r="I2555">
        <v>9</v>
      </c>
      <c r="J2555">
        <v>37</v>
      </c>
      <c r="K2555">
        <v>29</v>
      </c>
      <c r="L2555">
        <v>0</v>
      </c>
      <c r="M2555">
        <v>33</v>
      </c>
      <c r="N2555">
        <v>35</v>
      </c>
      <c r="O2555">
        <v>150</v>
      </c>
      <c r="P2555">
        <v>255</v>
      </c>
      <c r="Q2555">
        <v>182</v>
      </c>
      <c r="R2555">
        <v>130</v>
      </c>
      <c r="S2555">
        <v>255</v>
      </c>
      <c r="T2555">
        <v>35</v>
      </c>
      <c r="U2555">
        <v>32</v>
      </c>
      <c r="V2555">
        <v>35</v>
      </c>
      <c r="W2555">
        <v>35</v>
      </c>
      <c r="X2555">
        <v>34</v>
      </c>
      <c r="Y2555">
        <v>255</v>
      </c>
      <c r="Z2555">
        <v>35</v>
      </c>
      <c r="AA2555" t="s">
        <v>802</v>
      </c>
      <c r="AB2555" t="s">
        <v>803</v>
      </c>
      <c r="AC2555" t="s">
        <v>805</v>
      </c>
      <c r="AD2555" t="s">
        <v>806</v>
      </c>
    </row>
    <row r="2556" spans="1:30" x14ac:dyDescent="0.25">
      <c r="A2556" t="s">
        <v>1435</v>
      </c>
      <c r="B2556">
        <v>45383</v>
      </c>
      <c r="C2556">
        <v>45384</v>
      </c>
      <c r="D2556" t="s">
        <v>978</v>
      </c>
      <c r="E2556">
        <v>5920</v>
      </c>
      <c r="F2556">
        <v>222</v>
      </c>
      <c r="G2556">
        <v>1</v>
      </c>
      <c r="H2556">
        <v>153</v>
      </c>
      <c r="I2556">
        <v>1</v>
      </c>
      <c r="J2556">
        <v>24</v>
      </c>
      <c r="K2556">
        <v>6</v>
      </c>
      <c r="L2556">
        <v>6</v>
      </c>
      <c r="M2556">
        <v>1</v>
      </c>
      <c r="N2556">
        <v>13</v>
      </c>
      <c r="O2556">
        <v>86</v>
      </c>
      <c r="P2556">
        <v>155</v>
      </c>
      <c r="Q2556">
        <v>120</v>
      </c>
      <c r="R2556">
        <v>66</v>
      </c>
      <c r="S2556">
        <v>155</v>
      </c>
      <c r="T2556">
        <v>16</v>
      </c>
      <c r="U2556">
        <v>23</v>
      </c>
      <c r="V2556">
        <v>22</v>
      </c>
      <c r="W2556">
        <v>22</v>
      </c>
      <c r="X2556">
        <v>13</v>
      </c>
      <c r="Y2556">
        <v>156</v>
      </c>
      <c r="Z2556">
        <v>23</v>
      </c>
      <c r="AA2556" t="s">
        <v>979</v>
      </c>
      <c r="AB2556" t="s">
        <v>803</v>
      </c>
      <c r="AC2556" t="s">
        <v>942</v>
      </c>
      <c r="AD2556" t="s">
        <v>943</v>
      </c>
    </row>
    <row r="2557" spans="1:30" x14ac:dyDescent="0.25">
      <c r="A2557" t="s">
        <v>1435</v>
      </c>
      <c r="B2557">
        <v>45383</v>
      </c>
      <c r="C2557">
        <v>45384</v>
      </c>
      <c r="D2557" t="s">
        <v>173</v>
      </c>
      <c r="E2557">
        <v>20614</v>
      </c>
      <c r="F2557">
        <v>864</v>
      </c>
      <c r="G2557">
        <v>34</v>
      </c>
      <c r="H2557">
        <v>573</v>
      </c>
      <c r="I2557">
        <v>9</v>
      </c>
      <c r="J2557">
        <v>408</v>
      </c>
      <c r="K2557">
        <v>84</v>
      </c>
      <c r="L2557">
        <v>121</v>
      </c>
      <c r="M2557">
        <v>12</v>
      </c>
      <c r="N2557">
        <v>243</v>
      </c>
      <c r="O2557">
        <v>375</v>
      </c>
      <c r="P2557">
        <v>573</v>
      </c>
      <c r="Q2557">
        <v>466</v>
      </c>
      <c r="R2557">
        <v>351</v>
      </c>
      <c r="S2557">
        <v>590</v>
      </c>
      <c r="T2557">
        <v>300</v>
      </c>
      <c r="U2557">
        <v>270</v>
      </c>
      <c r="V2557">
        <v>320</v>
      </c>
      <c r="W2557">
        <v>309</v>
      </c>
      <c r="X2557">
        <v>309</v>
      </c>
      <c r="Y2557">
        <v>591</v>
      </c>
      <c r="Z2557">
        <v>320</v>
      </c>
      <c r="AA2557" t="s">
        <v>174</v>
      </c>
      <c r="AB2557" t="s">
        <v>16</v>
      </c>
      <c r="AC2557" t="s">
        <v>168</v>
      </c>
      <c r="AD2557" t="s">
        <v>1473</v>
      </c>
    </row>
    <row r="2558" spans="1:30" x14ac:dyDescent="0.25">
      <c r="A2558" t="s">
        <v>1435</v>
      </c>
      <c r="B2558">
        <v>45383</v>
      </c>
      <c r="C2558">
        <v>45384</v>
      </c>
      <c r="D2558" t="s">
        <v>88</v>
      </c>
      <c r="E2558">
        <v>11537</v>
      </c>
      <c r="F2558">
        <v>505</v>
      </c>
      <c r="G2558">
        <v>43</v>
      </c>
      <c r="H2558">
        <v>448</v>
      </c>
      <c r="I2558">
        <v>1</v>
      </c>
      <c r="J2558">
        <v>78</v>
      </c>
      <c r="K2558">
        <v>1</v>
      </c>
      <c r="L2558">
        <v>9</v>
      </c>
      <c r="M2558">
        <v>2</v>
      </c>
      <c r="N2558">
        <v>65</v>
      </c>
      <c r="O2558">
        <v>121</v>
      </c>
      <c r="P2558">
        <v>448</v>
      </c>
      <c r="Q2558">
        <v>393</v>
      </c>
      <c r="R2558">
        <v>229</v>
      </c>
      <c r="S2558">
        <v>443</v>
      </c>
      <c r="T2558">
        <v>65</v>
      </c>
      <c r="U2558">
        <v>62</v>
      </c>
      <c r="V2558">
        <v>66</v>
      </c>
      <c r="W2558">
        <v>64</v>
      </c>
      <c r="X2558">
        <v>64</v>
      </c>
      <c r="Y2558">
        <v>448</v>
      </c>
      <c r="Z2558">
        <v>66</v>
      </c>
      <c r="AA2558" t="s">
        <v>89</v>
      </c>
      <c r="AB2558" t="s">
        <v>16</v>
      </c>
      <c r="AC2558" t="s">
        <v>90</v>
      </c>
      <c r="AD2558" t="s">
        <v>91</v>
      </c>
    </row>
    <row r="2559" spans="1:30" x14ac:dyDescent="0.25">
      <c r="A2559" t="s">
        <v>1435</v>
      </c>
      <c r="B2559">
        <v>45383</v>
      </c>
      <c r="C2559">
        <v>45384</v>
      </c>
      <c r="D2559" t="s">
        <v>400</v>
      </c>
      <c r="E2559">
        <v>6677</v>
      </c>
      <c r="F2559">
        <v>318</v>
      </c>
      <c r="G2559">
        <v>23</v>
      </c>
      <c r="H2559">
        <v>162</v>
      </c>
      <c r="I2559">
        <v>0</v>
      </c>
      <c r="J2559">
        <v>89</v>
      </c>
      <c r="K2559">
        <v>3</v>
      </c>
      <c r="L2559">
        <v>11</v>
      </c>
      <c r="M2559">
        <v>7</v>
      </c>
      <c r="N2559">
        <v>49</v>
      </c>
      <c r="O2559">
        <v>133</v>
      </c>
      <c r="P2559">
        <v>162</v>
      </c>
      <c r="Q2559">
        <v>163</v>
      </c>
      <c r="R2559">
        <v>96</v>
      </c>
      <c r="S2559">
        <v>162</v>
      </c>
      <c r="T2559">
        <v>48</v>
      </c>
      <c r="U2559">
        <v>49</v>
      </c>
      <c r="V2559">
        <v>49</v>
      </c>
      <c r="W2559">
        <v>48</v>
      </c>
      <c r="X2559">
        <v>49</v>
      </c>
      <c r="Y2559">
        <v>163</v>
      </c>
      <c r="Z2559">
        <v>50</v>
      </c>
      <c r="AA2559" t="s">
        <v>401</v>
      </c>
      <c r="AB2559" t="s">
        <v>387</v>
      </c>
      <c r="AC2559" t="s">
        <v>389</v>
      </c>
      <c r="AD2559" t="s">
        <v>390</v>
      </c>
    </row>
    <row r="2560" spans="1:30" x14ac:dyDescent="0.25">
      <c r="A2560" t="s">
        <v>1435</v>
      </c>
      <c r="B2560">
        <v>45383</v>
      </c>
      <c r="C2560">
        <v>45384</v>
      </c>
      <c r="D2560" t="s">
        <v>437</v>
      </c>
      <c r="E2560">
        <v>9773</v>
      </c>
      <c r="F2560">
        <v>444</v>
      </c>
      <c r="G2560">
        <v>0</v>
      </c>
      <c r="H2560">
        <v>159</v>
      </c>
      <c r="I2560">
        <v>2</v>
      </c>
      <c r="J2560">
        <v>121</v>
      </c>
      <c r="K2560">
        <v>1</v>
      </c>
      <c r="L2560">
        <v>0</v>
      </c>
      <c r="M2560">
        <v>0</v>
      </c>
      <c r="N2560">
        <v>5</v>
      </c>
      <c r="O2560">
        <v>28</v>
      </c>
      <c r="P2560">
        <v>319</v>
      </c>
      <c r="Q2560">
        <v>248</v>
      </c>
      <c r="R2560">
        <v>198</v>
      </c>
      <c r="S2560">
        <v>320</v>
      </c>
      <c r="T2560">
        <v>83</v>
      </c>
      <c r="U2560">
        <v>97</v>
      </c>
      <c r="V2560">
        <v>99</v>
      </c>
      <c r="W2560">
        <v>98</v>
      </c>
      <c r="X2560">
        <v>98</v>
      </c>
      <c r="Y2560">
        <v>320</v>
      </c>
      <c r="Z2560">
        <v>100</v>
      </c>
      <c r="AA2560" t="s">
        <v>438</v>
      </c>
      <c r="AB2560" t="s">
        <v>387</v>
      </c>
      <c r="AC2560" t="s">
        <v>432</v>
      </c>
      <c r="AD2560" t="s">
        <v>433</v>
      </c>
    </row>
    <row r="2561" spans="1:30" x14ac:dyDescent="0.25">
      <c r="A2561" t="s">
        <v>1435</v>
      </c>
      <c r="B2561">
        <v>45383</v>
      </c>
      <c r="C2561">
        <v>45384</v>
      </c>
      <c r="D2561" t="s">
        <v>46</v>
      </c>
      <c r="E2561">
        <v>5284</v>
      </c>
      <c r="F2561">
        <v>202</v>
      </c>
      <c r="G2561">
        <v>6</v>
      </c>
      <c r="H2561">
        <v>197</v>
      </c>
      <c r="I2561">
        <v>0</v>
      </c>
      <c r="J2561">
        <v>95</v>
      </c>
      <c r="K2561">
        <v>19</v>
      </c>
      <c r="L2561">
        <v>39</v>
      </c>
      <c r="M2561">
        <v>11</v>
      </c>
      <c r="N2561">
        <v>91</v>
      </c>
      <c r="O2561">
        <v>126</v>
      </c>
      <c r="P2561">
        <v>197</v>
      </c>
      <c r="Q2561">
        <v>177</v>
      </c>
      <c r="R2561">
        <v>105</v>
      </c>
      <c r="S2561">
        <v>197</v>
      </c>
      <c r="T2561">
        <v>91</v>
      </c>
      <c r="U2561">
        <v>89</v>
      </c>
      <c r="V2561">
        <v>91</v>
      </c>
      <c r="W2561">
        <v>90</v>
      </c>
      <c r="X2561">
        <v>74</v>
      </c>
      <c r="Y2561">
        <v>197</v>
      </c>
      <c r="Z2561">
        <v>91</v>
      </c>
      <c r="AA2561" t="s">
        <v>47</v>
      </c>
      <c r="AB2561" t="s">
        <v>16</v>
      </c>
      <c r="AC2561" t="s">
        <v>41</v>
      </c>
      <c r="AD2561" t="s">
        <v>42</v>
      </c>
    </row>
    <row r="2562" spans="1:30" x14ac:dyDescent="0.25">
      <c r="A2562" t="s">
        <v>1435</v>
      </c>
      <c r="B2562">
        <v>45383</v>
      </c>
      <c r="C2562">
        <v>45384</v>
      </c>
      <c r="D2562" t="s">
        <v>471</v>
      </c>
      <c r="E2562">
        <v>6573</v>
      </c>
      <c r="F2562">
        <v>281</v>
      </c>
      <c r="G2562">
        <v>62</v>
      </c>
      <c r="H2562">
        <v>243</v>
      </c>
      <c r="I2562">
        <v>3</v>
      </c>
      <c r="J2562">
        <v>119</v>
      </c>
      <c r="K2562">
        <v>26</v>
      </c>
      <c r="L2562">
        <v>29</v>
      </c>
      <c r="M2562">
        <v>57</v>
      </c>
      <c r="N2562">
        <v>92</v>
      </c>
      <c r="O2562">
        <v>68</v>
      </c>
      <c r="P2562">
        <v>245</v>
      </c>
      <c r="Q2562">
        <v>180</v>
      </c>
      <c r="R2562">
        <v>97</v>
      </c>
      <c r="S2562">
        <v>250</v>
      </c>
      <c r="T2562">
        <v>102</v>
      </c>
      <c r="U2562">
        <v>91</v>
      </c>
      <c r="V2562">
        <v>102</v>
      </c>
      <c r="W2562">
        <v>98</v>
      </c>
      <c r="X2562">
        <v>97</v>
      </c>
      <c r="Y2562">
        <v>252</v>
      </c>
      <c r="Z2562">
        <v>103</v>
      </c>
      <c r="AA2562" t="s">
        <v>472</v>
      </c>
      <c r="AB2562" t="s">
        <v>387</v>
      </c>
      <c r="AC2562" t="s">
        <v>448</v>
      </c>
      <c r="AD2562" t="s">
        <v>449</v>
      </c>
    </row>
    <row r="2563" spans="1:30" x14ac:dyDescent="0.25">
      <c r="A2563" t="s">
        <v>1435</v>
      </c>
      <c r="B2563">
        <v>45383</v>
      </c>
      <c r="C2563">
        <v>45384</v>
      </c>
      <c r="D2563" t="s">
        <v>51</v>
      </c>
      <c r="E2563">
        <v>8713</v>
      </c>
      <c r="F2563">
        <v>392</v>
      </c>
      <c r="G2563">
        <v>14</v>
      </c>
      <c r="H2563">
        <v>287</v>
      </c>
      <c r="I2563">
        <v>0</v>
      </c>
      <c r="J2563">
        <v>224</v>
      </c>
      <c r="K2563">
        <v>58</v>
      </c>
      <c r="L2563">
        <v>99</v>
      </c>
      <c r="M2563">
        <v>0</v>
      </c>
      <c r="N2563">
        <v>172</v>
      </c>
      <c r="O2563">
        <v>250</v>
      </c>
      <c r="P2563">
        <v>287</v>
      </c>
      <c r="Q2563">
        <v>274</v>
      </c>
      <c r="R2563">
        <v>177</v>
      </c>
      <c r="S2563">
        <v>287</v>
      </c>
      <c r="T2563">
        <v>171</v>
      </c>
      <c r="U2563">
        <v>157</v>
      </c>
      <c r="V2563">
        <v>172</v>
      </c>
      <c r="W2563">
        <v>167</v>
      </c>
      <c r="X2563">
        <v>167</v>
      </c>
      <c r="Y2563">
        <v>287</v>
      </c>
      <c r="Z2563">
        <v>172</v>
      </c>
      <c r="AA2563" t="s">
        <v>52</v>
      </c>
      <c r="AB2563" t="s">
        <v>16</v>
      </c>
      <c r="AC2563" t="s">
        <v>41</v>
      </c>
      <c r="AD2563" t="s">
        <v>42</v>
      </c>
    </row>
    <row r="2564" spans="1:30" x14ac:dyDescent="0.25">
      <c r="A2564" t="s">
        <v>1435</v>
      </c>
      <c r="B2564">
        <v>45383</v>
      </c>
      <c r="C2564">
        <v>45384</v>
      </c>
      <c r="D2564" t="s">
        <v>536</v>
      </c>
      <c r="E2564">
        <v>13671</v>
      </c>
      <c r="F2564">
        <v>630</v>
      </c>
      <c r="G2564">
        <v>159</v>
      </c>
      <c r="H2564">
        <v>374</v>
      </c>
      <c r="I2564">
        <v>1</v>
      </c>
      <c r="J2564">
        <v>230</v>
      </c>
      <c r="K2564">
        <v>41</v>
      </c>
      <c r="L2564">
        <v>64</v>
      </c>
      <c r="M2564">
        <v>41</v>
      </c>
      <c r="N2564">
        <v>132</v>
      </c>
      <c r="O2564">
        <v>254</v>
      </c>
      <c r="P2564">
        <v>373</v>
      </c>
      <c r="Q2564">
        <v>317</v>
      </c>
      <c r="R2564">
        <v>220</v>
      </c>
      <c r="S2564">
        <v>374</v>
      </c>
      <c r="T2564">
        <v>155</v>
      </c>
      <c r="U2564">
        <v>151</v>
      </c>
      <c r="V2564">
        <v>162</v>
      </c>
      <c r="W2564">
        <v>152</v>
      </c>
      <c r="X2564">
        <v>160</v>
      </c>
      <c r="Y2564">
        <v>375</v>
      </c>
      <c r="Z2564">
        <v>162</v>
      </c>
      <c r="AA2564" t="s">
        <v>537</v>
      </c>
      <c r="AB2564" t="s">
        <v>387</v>
      </c>
      <c r="AC2564" t="s">
        <v>508</v>
      </c>
      <c r="AD2564" t="s">
        <v>509</v>
      </c>
    </row>
    <row r="2565" spans="1:30" x14ac:dyDescent="0.25">
      <c r="A2565" t="s">
        <v>1435</v>
      </c>
      <c r="B2565">
        <v>45383</v>
      </c>
      <c r="C2565">
        <v>45384</v>
      </c>
      <c r="D2565" t="s">
        <v>531</v>
      </c>
      <c r="E2565">
        <v>10545</v>
      </c>
      <c r="F2565">
        <v>405</v>
      </c>
      <c r="G2565">
        <v>30</v>
      </c>
      <c r="H2565">
        <v>324</v>
      </c>
      <c r="I2565">
        <v>4</v>
      </c>
      <c r="J2565">
        <v>145</v>
      </c>
      <c r="K2565">
        <v>14</v>
      </c>
      <c r="L2565">
        <v>41</v>
      </c>
      <c r="M2565">
        <v>3</v>
      </c>
      <c r="N2565">
        <v>128</v>
      </c>
      <c r="O2565">
        <v>156</v>
      </c>
      <c r="P2565">
        <v>324</v>
      </c>
      <c r="Q2565">
        <v>186</v>
      </c>
      <c r="R2565">
        <v>126</v>
      </c>
      <c r="S2565">
        <v>325</v>
      </c>
      <c r="T2565">
        <v>128</v>
      </c>
      <c r="U2565">
        <v>106</v>
      </c>
      <c r="V2565">
        <v>128</v>
      </c>
      <c r="W2565">
        <v>120</v>
      </c>
      <c r="X2565">
        <v>122</v>
      </c>
      <c r="Y2565">
        <v>325</v>
      </c>
      <c r="Z2565">
        <v>128</v>
      </c>
      <c r="AA2565" t="s">
        <v>1455</v>
      </c>
      <c r="AB2565" t="s">
        <v>387</v>
      </c>
      <c r="AC2565" t="s">
        <v>508</v>
      </c>
      <c r="AD2565" t="s">
        <v>509</v>
      </c>
    </row>
    <row r="2566" spans="1:30" x14ac:dyDescent="0.25">
      <c r="A2566" t="s">
        <v>1435</v>
      </c>
      <c r="B2566">
        <v>45383</v>
      </c>
      <c r="C2566">
        <v>45384</v>
      </c>
      <c r="D2566" t="s">
        <v>490</v>
      </c>
      <c r="E2566">
        <v>14676</v>
      </c>
      <c r="F2566">
        <v>639</v>
      </c>
      <c r="G2566">
        <v>2</v>
      </c>
      <c r="H2566">
        <v>365</v>
      </c>
      <c r="I2566">
        <v>3</v>
      </c>
      <c r="J2566">
        <v>284</v>
      </c>
      <c r="K2566">
        <v>1</v>
      </c>
      <c r="L2566">
        <v>9</v>
      </c>
      <c r="M2566">
        <v>7</v>
      </c>
      <c r="N2566">
        <v>189</v>
      </c>
      <c r="O2566">
        <v>341</v>
      </c>
      <c r="P2566">
        <v>367</v>
      </c>
      <c r="Q2566">
        <v>238</v>
      </c>
      <c r="R2566">
        <v>254</v>
      </c>
      <c r="S2566">
        <v>368</v>
      </c>
      <c r="T2566">
        <v>190</v>
      </c>
      <c r="U2566">
        <v>152</v>
      </c>
      <c r="V2566">
        <v>190</v>
      </c>
      <c r="W2566">
        <v>174</v>
      </c>
      <c r="X2566">
        <v>185</v>
      </c>
      <c r="Y2566">
        <v>368</v>
      </c>
      <c r="Z2566">
        <v>191</v>
      </c>
      <c r="AA2566" t="s">
        <v>491</v>
      </c>
      <c r="AB2566" t="s">
        <v>387</v>
      </c>
      <c r="AC2566" t="s">
        <v>448</v>
      </c>
      <c r="AD2566" t="s">
        <v>449</v>
      </c>
    </row>
    <row r="2567" spans="1:30" x14ac:dyDescent="0.25">
      <c r="A2567" t="s">
        <v>1435</v>
      </c>
      <c r="B2567">
        <v>45383</v>
      </c>
      <c r="C2567">
        <v>45384</v>
      </c>
      <c r="D2567" t="s">
        <v>417</v>
      </c>
      <c r="E2567">
        <v>4302</v>
      </c>
      <c r="F2567">
        <v>205</v>
      </c>
      <c r="G2567">
        <v>94</v>
      </c>
      <c r="H2567">
        <v>138</v>
      </c>
      <c r="I2567">
        <v>1</v>
      </c>
      <c r="J2567">
        <v>76</v>
      </c>
      <c r="K2567">
        <v>19</v>
      </c>
      <c r="L2567">
        <v>48</v>
      </c>
      <c r="M2567">
        <v>59</v>
      </c>
      <c r="N2567">
        <v>63</v>
      </c>
      <c r="O2567">
        <v>121</v>
      </c>
      <c r="P2567">
        <v>138</v>
      </c>
      <c r="Q2567">
        <v>154</v>
      </c>
      <c r="R2567">
        <v>117</v>
      </c>
      <c r="S2567">
        <v>184</v>
      </c>
      <c r="T2567">
        <v>71</v>
      </c>
      <c r="U2567">
        <v>72</v>
      </c>
      <c r="V2567">
        <v>72</v>
      </c>
      <c r="W2567">
        <v>75</v>
      </c>
      <c r="X2567">
        <v>74</v>
      </c>
      <c r="Y2567">
        <v>188</v>
      </c>
      <c r="Z2567">
        <v>76</v>
      </c>
      <c r="AA2567" t="s">
        <v>418</v>
      </c>
      <c r="AB2567" t="s">
        <v>387</v>
      </c>
      <c r="AC2567" t="s">
        <v>389</v>
      </c>
      <c r="AD2567" t="s">
        <v>390</v>
      </c>
    </row>
    <row r="2568" spans="1:30" x14ac:dyDescent="0.25">
      <c r="A2568" t="s">
        <v>1435</v>
      </c>
      <c r="B2568">
        <v>45383</v>
      </c>
      <c r="C2568">
        <v>45384</v>
      </c>
      <c r="D2568" t="s">
        <v>419</v>
      </c>
      <c r="E2568">
        <v>3546</v>
      </c>
      <c r="F2568">
        <v>116</v>
      </c>
      <c r="G2568">
        <v>54</v>
      </c>
      <c r="H2568">
        <v>109</v>
      </c>
      <c r="I2568">
        <v>0</v>
      </c>
      <c r="J2568">
        <v>56</v>
      </c>
      <c r="K2568">
        <v>12</v>
      </c>
      <c r="L2568">
        <v>0</v>
      </c>
      <c r="M2568">
        <v>14</v>
      </c>
      <c r="N2568">
        <v>50</v>
      </c>
      <c r="O2568">
        <v>56</v>
      </c>
      <c r="P2568">
        <v>110</v>
      </c>
      <c r="Q2568">
        <v>86</v>
      </c>
      <c r="R2568">
        <v>48</v>
      </c>
      <c r="S2568">
        <v>110</v>
      </c>
      <c r="T2568">
        <v>51</v>
      </c>
      <c r="U2568">
        <v>50</v>
      </c>
      <c r="V2568">
        <v>50</v>
      </c>
      <c r="W2568">
        <v>51</v>
      </c>
      <c r="X2568">
        <v>51</v>
      </c>
      <c r="Y2568">
        <v>110</v>
      </c>
      <c r="Z2568">
        <v>51</v>
      </c>
      <c r="AA2568" t="s">
        <v>420</v>
      </c>
      <c r="AB2568" t="s">
        <v>387</v>
      </c>
      <c r="AC2568" t="s">
        <v>389</v>
      </c>
      <c r="AD2568" t="s">
        <v>390</v>
      </c>
    </row>
    <row r="2569" spans="1:30" x14ac:dyDescent="0.25">
      <c r="A2569" t="s">
        <v>1435</v>
      </c>
      <c r="B2569">
        <v>45383</v>
      </c>
      <c r="C2569">
        <v>45384</v>
      </c>
      <c r="D2569" t="s">
        <v>132</v>
      </c>
      <c r="E2569">
        <v>5880</v>
      </c>
      <c r="F2569">
        <v>203</v>
      </c>
      <c r="G2569">
        <v>166</v>
      </c>
      <c r="H2569">
        <v>186</v>
      </c>
      <c r="I2569">
        <v>0</v>
      </c>
      <c r="J2569">
        <v>86</v>
      </c>
      <c r="K2569">
        <v>0</v>
      </c>
      <c r="L2569">
        <v>1</v>
      </c>
      <c r="M2569">
        <v>39</v>
      </c>
      <c r="N2569">
        <v>69</v>
      </c>
      <c r="O2569">
        <v>186</v>
      </c>
      <c r="P2569">
        <v>186</v>
      </c>
      <c r="Q2569">
        <v>186</v>
      </c>
      <c r="R2569">
        <v>186</v>
      </c>
      <c r="S2569">
        <v>186</v>
      </c>
      <c r="T2569">
        <v>70</v>
      </c>
      <c r="U2569">
        <v>70</v>
      </c>
      <c r="V2569">
        <v>70</v>
      </c>
      <c r="W2569">
        <v>71</v>
      </c>
      <c r="X2569">
        <v>70</v>
      </c>
      <c r="Y2569">
        <v>186</v>
      </c>
      <c r="Z2569">
        <v>71</v>
      </c>
      <c r="AA2569" t="s">
        <v>133</v>
      </c>
      <c r="AB2569" t="s">
        <v>16</v>
      </c>
      <c r="AC2569" t="s">
        <v>127</v>
      </c>
      <c r="AD2569" t="s">
        <v>128</v>
      </c>
    </row>
    <row r="2570" spans="1:30" x14ac:dyDescent="0.25">
      <c r="A2570" t="s">
        <v>1435</v>
      </c>
      <c r="B2570">
        <v>45383</v>
      </c>
      <c r="C2570">
        <v>45384</v>
      </c>
      <c r="D2570" t="s">
        <v>95</v>
      </c>
      <c r="E2570">
        <v>2140</v>
      </c>
      <c r="F2570">
        <v>76</v>
      </c>
      <c r="G2570">
        <v>50</v>
      </c>
      <c r="H2570">
        <v>56</v>
      </c>
      <c r="I2570">
        <v>0</v>
      </c>
      <c r="J2570">
        <v>21</v>
      </c>
      <c r="K2570">
        <v>3</v>
      </c>
      <c r="L2570">
        <v>14</v>
      </c>
      <c r="M2570">
        <v>17</v>
      </c>
      <c r="N2570">
        <v>16</v>
      </c>
      <c r="O2570">
        <v>50</v>
      </c>
      <c r="P2570">
        <v>57</v>
      </c>
      <c r="Q2570">
        <v>55</v>
      </c>
      <c r="R2570">
        <v>41</v>
      </c>
      <c r="S2570">
        <v>58</v>
      </c>
      <c r="T2570">
        <v>19</v>
      </c>
      <c r="U2570">
        <v>19</v>
      </c>
      <c r="V2570">
        <v>19</v>
      </c>
      <c r="W2570">
        <v>18</v>
      </c>
      <c r="X2570">
        <v>19</v>
      </c>
      <c r="Y2570">
        <v>58</v>
      </c>
      <c r="Z2570">
        <v>19</v>
      </c>
      <c r="AA2570" t="s">
        <v>96</v>
      </c>
      <c r="AB2570" t="s">
        <v>16</v>
      </c>
      <c r="AC2570" t="s">
        <v>69</v>
      </c>
      <c r="AD2570" t="s">
        <v>1583</v>
      </c>
    </row>
    <row r="2571" spans="1:30" x14ac:dyDescent="0.25">
      <c r="A2571" t="s">
        <v>1435</v>
      </c>
      <c r="B2571">
        <v>45383</v>
      </c>
      <c r="C2571">
        <v>45384</v>
      </c>
      <c r="D2571" t="s">
        <v>24</v>
      </c>
      <c r="E2571">
        <v>6990</v>
      </c>
      <c r="F2571">
        <v>224</v>
      </c>
      <c r="G2571">
        <v>139</v>
      </c>
      <c r="H2571">
        <v>193</v>
      </c>
      <c r="I2571">
        <v>41</v>
      </c>
      <c r="J2571">
        <v>114</v>
      </c>
      <c r="K2571">
        <v>7</v>
      </c>
      <c r="L2571">
        <v>48</v>
      </c>
      <c r="M2571">
        <v>75</v>
      </c>
      <c r="N2571">
        <v>100</v>
      </c>
      <c r="O2571">
        <v>170</v>
      </c>
      <c r="P2571">
        <v>196</v>
      </c>
      <c r="Q2571">
        <v>187</v>
      </c>
      <c r="R2571">
        <v>109</v>
      </c>
      <c r="S2571">
        <v>197</v>
      </c>
      <c r="T2571">
        <v>99</v>
      </c>
      <c r="U2571">
        <v>102</v>
      </c>
      <c r="V2571">
        <v>106</v>
      </c>
      <c r="W2571">
        <v>106</v>
      </c>
      <c r="X2571">
        <v>104</v>
      </c>
      <c r="Y2571">
        <v>197</v>
      </c>
      <c r="Z2571">
        <v>106</v>
      </c>
      <c r="AA2571" t="s">
        <v>25</v>
      </c>
      <c r="AB2571" t="s">
        <v>16</v>
      </c>
      <c r="AC2571" t="s">
        <v>18</v>
      </c>
      <c r="AD2571" t="s">
        <v>19</v>
      </c>
    </row>
    <row r="2572" spans="1:30" x14ac:dyDescent="0.25">
      <c r="A2572" t="s">
        <v>1435</v>
      </c>
      <c r="B2572">
        <v>45383</v>
      </c>
      <c r="C2572">
        <v>45384</v>
      </c>
      <c r="D2572" t="s">
        <v>566</v>
      </c>
      <c r="E2572">
        <v>12739</v>
      </c>
      <c r="F2572">
        <v>630</v>
      </c>
      <c r="G2572">
        <v>38</v>
      </c>
      <c r="H2572">
        <v>469</v>
      </c>
      <c r="I2572">
        <v>2</v>
      </c>
      <c r="J2572">
        <v>179</v>
      </c>
      <c r="K2572">
        <v>28</v>
      </c>
      <c r="L2572">
        <v>124</v>
      </c>
      <c r="M2572">
        <v>36</v>
      </c>
      <c r="N2572">
        <v>152</v>
      </c>
      <c r="O2572">
        <v>425</v>
      </c>
      <c r="P2572">
        <v>468</v>
      </c>
      <c r="Q2572">
        <v>396</v>
      </c>
      <c r="R2572">
        <v>261</v>
      </c>
      <c r="S2572">
        <v>469</v>
      </c>
      <c r="T2572">
        <v>152</v>
      </c>
      <c r="U2572">
        <v>143</v>
      </c>
      <c r="V2572">
        <v>152</v>
      </c>
      <c r="W2572">
        <v>149</v>
      </c>
      <c r="X2572">
        <v>136</v>
      </c>
      <c r="Y2572">
        <v>469</v>
      </c>
      <c r="Z2572">
        <v>152</v>
      </c>
      <c r="AA2572" t="s">
        <v>567</v>
      </c>
      <c r="AB2572" t="s">
        <v>387</v>
      </c>
      <c r="AC2572" t="s">
        <v>508</v>
      </c>
      <c r="AD2572" t="s">
        <v>509</v>
      </c>
    </row>
    <row r="2573" spans="1:30" x14ac:dyDescent="0.25">
      <c r="A2573" t="s">
        <v>1435</v>
      </c>
      <c r="B2573">
        <v>45383</v>
      </c>
      <c r="C2573">
        <v>45384</v>
      </c>
      <c r="D2573" t="s">
        <v>475</v>
      </c>
      <c r="E2573">
        <v>10714</v>
      </c>
      <c r="F2573">
        <v>487</v>
      </c>
      <c r="G2573">
        <v>112</v>
      </c>
      <c r="H2573">
        <v>264</v>
      </c>
      <c r="I2573">
        <v>3</v>
      </c>
      <c r="J2573">
        <v>182</v>
      </c>
      <c r="K2573">
        <v>9</v>
      </c>
      <c r="L2573">
        <v>34</v>
      </c>
      <c r="M2573">
        <v>37</v>
      </c>
      <c r="N2573">
        <v>40</v>
      </c>
      <c r="O2573">
        <v>235</v>
      </c>
      <c r="P2573">
        <v>289</v>
      </c>
      <c r="Q2573">
        <v>230</v>
      </c>
      <c r="R2573">
        <v>182</v>
      </c>
      <c r="S2573">
        <v>290</v>
      </c>
      <c r="T2573">
        <v>131</v>
      </c>
      <c r="U2573">
        <v>130</v>
      </c>
      <c r="V2573">
        <v>148</v>
      </c>
      <c r="W2573">
        <v>143</v>
      </c>
      <c r="X2573">
        <v>144</v>
      </c>
      <c r="Y2573">
        <v>290</v>
      </c>
      <c r="Z2573">
        <v>148</v>
      </c>
      <c r="AA2573" t="s">
        <v>476</v>
      </c>
      <c r="AB2573" t="s">
        <v>387</v>
      </c>
      <c r="AC2573" t="s">
        <v>448</v>
      </c>
      <c r="AD2573" t="s">
        <v>449</v>
      </c>
    </row>
    <row r="2574" spans="1:30" x14ac:dyDescent="0.25">
      <c r="A2574" t="s">
        <v>1435</v>
      </c>
      <c r="B2574">
        <v>45383</v>
      </c>
      <c r="C2574">
        <v>45384</v>
      </c>
      <c r="D2574" t="s">
        <v>14</v>
      </c>
      <c r="E2574">
        <v>5908</v>
      </c>
      <c r="F2574">
        <v>194</v>
      </c>
      <c r="G2574">
        <v>126</v>
      </c>
      <c r="H2574">
        <v>152</v>
      </c>
      <c r="I2574">
        <v>0</v>
      </c>
      <c r="J2574">
        <v>69</v>
      </c>
      <c r="K2574">
        <v>24</v>
      </c>
      <c r="L2574">
        <v>31</v>
      </c>
      <c r="M2574">
        <v>56</v>
      </c>
      <c r="N2574">
        <v>57</v>
      </c>
      <c r="O2574">
        <v>125</v>
      </c>
      <c r="P2574">
        <v>152</v>
      </c>
      <c r="Q2574">
        <v>146</v>
      </c>
      <c r="R2574">
        <v>62</v>
      </c>
      <c r="S2574">
        <v>152</v>
      </c>
      <c r="T2574">
        <v>57</v>
      </c>
      <c r="U2574">
        <v>57</v>
      </c>
      <c r="V2574">
        <v>57</v>
      </c>
      <c r="W2574">
        <v>48</v>
      </c>
      <c r="X2574">
        <v>57</v>
      </c>
      <c r="Y2574">
        <v>153</v>
      </c>
      <c r="Z2574">
        <v>57</v>
      </c>
      <c r="AA2574" t="s">
        <v>15</v>
      </c>
      <c r="AB2574" t="s">
        <v>16</v>
      </c>
      <c r="AC2574" t="s">
        <v>90</v>
      </c>
      <c r="AD2574" t="s">
        <v>91</v>
      </c>
    </row>
    <row r="2575" spans="1:30" x14ac:dyDescent="0.25">
      <c r="A2575" t="s">
        <v>1435</v>
      </c>
      <c r="B2575">
        <v>45383</v>
      </c>
      <c r="C2575">
        <v>45384</v>
      </c>
      <c r="D2575" t="s">
        <v>519</v>
      </c>
      <c r="E2575">
        <v>6692</v>
      </c>
      <c r="F2575">
        <v>309</v>
      </c>
      <c r="G2575">
        <v>137</v>
      </c>
      <c r="H2575">
        <v>244</v>
      </c>
      <c r="I2575">
        <v>4</v>
      </c>
      <c r="J2575">
        <v>75</v>
      </c>
      <c r="K2575">
        <v>19</v>
      </c>
      <c r="L2575">
        <v>36</v>
      </c>
      <c r="M2575">
        <v>38</v>
      </c>
      <c r="N2575">
        <v>60</v>
      </c>
      <c r="O2575">
        <v>226</v>
      </c>
      <c r="P2575">
        <v>248</v>
      </c>
      <c r="Q2575">
        <v>197</v>
      </c>
      <c r="R2575">
        <v>143</v>
      </c>
      <c r="S2575">
        <v>248</v>
      </c>
      <c r="T2575">
        <v>60</v>
      </c>
      <c r="U2575">
        <v>57</v>
      </c>
      <c r="V2575">
        <v>60</v>
      </c>
      <c r="W2575">
        <v>58</v>
      </c>
      <c r="X2575">
        <v>59</v>
      </c>
      <c r="Y2575">
        <v>248</v>
      </c>
      <c r="Z2575">
        <v>60</v>
      </c>
      <c r="AA2575" t="s">
        <v>520</v>
      </c>
      <c r="AB2575" t="s">
        <v>387</v>
      </c>
      <c r="AC2575" t="s">
        <v>508</v>
      </c>
      <c r="AD2575" t="s">
        <v>509</v>
      </c>
    </row>
    <row r="2576" spans="1:30" x14ac:dyDescent="0.25">
      <c r="A2576" t="s">
        <v>1435</v>
      </c>
      <c r="B2576">
        <v>45383</v>
      </c>
      <c r="C2576">
        <v>45384</v>
      </c>
      <c r="D2576" t="s">
        <v>39</v>
      </c>
      <c r="E2576">
        <v>5857</v>
      </c>
      <c r="F2576">
        <v>262</v>
      </c>
      <c r="G2576">
        <v>208</v>
      </c>
      <c r="H2576">
        <v>227</v>
      </c>
      <c r="I2576">
        <v>6</v>
      </c>
      <c r="J2576">
        <v>78</v>
      </c>
      <c r="K2576">
        <v>42</v>
      </c>
      <c r="L2576">
        <v>25</v>
      </c>
      <c r="M2576">
        <v>66</v>
      </c>
      <c r="N2576">
        <v>69</v>
      </c>
      <c r="O2576">
        <v>220</v>
      </c>
      <c r="P2576">
        <v>229</v>
      </c>
      <c r="Q2576">
        <v>215</v>
      </c>
      <c r="R2576">
        <v>125</v>
      </c>
      <c r="S2576">
        <v>230</v>
      </c>
      <c r="T2576">
        <v>69</v>
      </c>
      <c r="U2576">
        <v>65</v>
      </c>
      <c r="V2576">
        <v>69</v>
      </c>
      <c r="W2576">
        <v>66</v>
      </c>
      <c r="X2576">
        <v>65</v>
      </c>
      <c r="Y2576">
        <v>230</v>
      </c>
      <c r="Z2576">
        <v>69</v>
      </c>
      <c r="AA2576" t="s">
        <v>40</v>
      </c>
      <c r="AB2576" t="s">
        <v>16</v>
      </c>
      <c r="AC2576" t="s">
        <v>41</v>
      </c>
      <c r="AD2576" t="s">
        <v>42</v>
      </c>
    </row>
    <row r="2577" spans="1:30" x14ac:dyDescent="0.25">
      <c r="A2577" t="s">
        <v>1435</v>
      </c>
      <c r="B2577">
        <v>45383</v>
      </c>
      <c r="C2577">
        <v>45384</v>
      </c>
      <c r="D2577" t="s">
        <v>525</v>
      </c>
      <c r="E2577">
        <v>13645</v>
      </c>
      <c r="F2577">
        <v>645</v>
      </c>
      <c r="G2577">
        <v>19</v>
      </c>
      <c r="H2577">
        <v>456</v>
      </c>
      <c r="I2577">
        <v>0</v>
      </c>
      <c r="J2577">
        <v>257</v>
      </c>
      <c r="K2577">
        <v>12</v>
      </c>
      <c r="L2577">
        <v>41</v>
      </c>
      <c r="M2577">
        <v>43</v>
      </c>
      <c r="N2577">
        <v>215</v>
      </c>
      <c r="O2577">
        <v>409</v>
      </c>
      <c r="P2577">
        <v>456</v>
      </c>
      <c r="Q2577">
        <v>379</v>
      </c>
      <c r="R2577">
        <v>316</v>
      </c>
      <c r="S2577">
        <v>457</v>
      </c>
      <c r="T2577">
        <v>218</v>
      </c>
      <c r="U2577">
        <v>198</v>
      </c>
      <c r="V2577">
        <v>215</v>
      </c>
      <c r="W2577">
        <v>217</v>
      </c>
      <c r="X2577">
        <v>207</v>
      </c>
      <c r="Y2577">
        <v>457</v>
      </c>
      <c r="Z2577">
        <v>218</v>
      </c>
      <c r="AA2577" t="s">
        <v>526</v>
      </c>
      <c r="AB2577" t="s">
        <v>387</v>
      </c>
      <c r="AC2577" t="s">
        <v>508</v>
      </c>
      <c r="AD2577" t="s">
        <v>509</v>
      </c>
    </row>
    <row r="2578" spans="1:30" x14ac:dyDescent="0.25">
      <c r="A2578" t="s">
        <v>1435</v>
      </c>
      <c r="B2578">
        <v>45383</v>
      </c>
      <c r="C2578">
        <v>45384</v>
      </c>
      <c r="D2578" t="s">
        <v>125</v>
      </c>
      <c r="E2578">
        <v>4176</v>
      </c>
      <c r="F2578">
        <v>134</v>
      </c>
      <c r="G2578">
        <v>95</v>
      </c>
      <c r="H2578">
        <v>101</v>
      </c>
      <c r="I2578">
        <v>0</v>
      </c>
      <c r="J2578">
        <v>99</v>
      </c>
      <c r="K2578">
        <v>2</v>
      </c>
      <c r="L2578">
        <v>1</v>
      </c>
      <c r="M2578">
        <v>82</v>
      </c>
      <c r="N2578">
        <v>79</v>
      </c>
      <c r="O2578">
        <v>22</v>
      </c>
      <c r="P2578">
        <v>101</v>
      </c>
      <c r="Q2578">
        <v>105</v>
      </c>
      <c r="R2578">
        <v>68</v>
      </c>
      <c r="S2578">
        <v>108</v>
      </c>
      <c r="T2578">
        <v>85</v>
      </c>
      <c r="U2578">
        <v>86</v>
      </c>
      <c r="V2578">
        <v>86</v>
      </c>
      <c r="W2578">
        <v>80</v>
      </c>
      <c r="X2578">
        <v>74</v>
      </c>
      <c r="Y2578">
        <v>108</v>
      </c>
      <c r="Z2578">
        <v>86</v>
      </c>
      <c r="AA2578" t="s">
        <v>126</v>
      </c>
      <c r="AB2578" t="s">
        <v>16</v>
      </c>
      <c r="AC2578" t="s">
        <v>127</v>
      </c>
      <c r="AD2578" t="s">
        <v>128</v>
      </c>
    </row>
    <row r="2579" spans="1:30" x14ac:dyDescent="0.25">
      <c r="A2579" t="s">
        <v>1435</v>
      </c>
      <c r="B2579">
        <v>45383</v>
      </c>
      <c r="C2579">
        <v>45384</v>
      </c>
      <c r="D2579" t="s">
        <v>430</v>
      </c>
      <c r="E2579">
        <v>17988</v>
      </c>
      <c r="F2579">
        <v>686</v>
      </c>
      <c r="G2579">
        <v>32</v>
      </c>
      <c r="H2579">
        <v>405</v>
      </c>
      <c r="I2579">
        <v>1</v>
      </c>
      <c r="J2579">
        <v>187</v>
      </c>
      <c r="K2579">
        <v>18</v>
      </c>
      <c r="L2579">
        <v>16</v>
      </c>
      <c r="M2579">
        <v>40</v>
      </c>
      <c r="N2579">
        <v>121</v>
      </c>
      <c r="O2579">
        <v>136</v>
      </c>
      <c r="P2579">
        <v>411</v>
      </c>
      <c r="Q2579">
        <v>324</v>
      </c>
      <c r="R2579">
        <v>147</v>
      </c>
      <c r="S2579">
        <v>414</v>
      </c>
      <c r="T2579">
        <v>138</v>
      </c>
      <c r="U2579">
        <v>116</v>
      </c>
      <c r="V2579">
        <v>147</v>
      </c>
      <c r="W2579">
        <v>126</v>
      </c>
      <c r="X2579">
        <v>144</v>
      </c>
      <c r="Y2579">
        <v>414</v>
      </c>
      <c r="Z2579">
        <v>147</v>
      </c>
      <c r="AA2579" t="s">
        <v>431</v>
      </c>
      <c r="AB2579" t="s">
        <v>387</v>
      </c>
      <c r="AC2579" t="s">
        <v>432</v>
      </c>
      <c r="AD2579" t="s">
        <v>433</v>
      </c>
    </row>
    <row r="2580" spans="1:30" x14ac:dyDescent="0.25">
      <c r="A2580" t="s">
        <v>1435</v>
      </c>
      <c r="B2580">
        <v>45383</v>
      </c>
      <c r="C2580">
        <v>45384</v>
      </c>
      <c r="D2580" t="s">
        <v>469</v>
      </c>
      <c r="E2580">
        <v>7632</v>
      </c>
      <c r="F2580">
        <v>347</v>
      </c>
      <c r="G2580">
        <v>58</v>
      </c>
      <c r="H2580">
        <v>285</v>
      </c>
      <c r="I2580">
        <v>2</v>
      </c>
      <c r="J2580">
        <v>163</v>
      </c>
      <c r="K2580">
        <v>2</v>
      </c>
      <c r="L2580">
        <v>130</v>
      </c>
      <c r="M2580">
        <v>41</v>
      </c>
      <c r="N2580">
        <v>155</v>
      </c>
      <c r="O2580">
        <v>100</v>
      </c>
      <c r="P2580">
        <v>285</v>
      </c>
      <c r="Q2580">
        <v>217</v>
      </c>
      <c r="R2580">
        <v>159</v>
      </c>
      <c r="S2580">
        <v>283</v>
      </c>
      <c r="T2580">
        <v>155</v>
      </c>
      <c r="U2580">
        <v>129</v>
      </c>
      <c r="V2580">
        <v>155</v>
      </c>
      <c r="W2580">
        <v>150</v>
      </c>
      <c r="X2580">
        <v>131</v>
      </c>
      <c r="Y2580">
        <v>285</v>
      </c>
      <c r="Z2580">
        <v>155</v>
      </c>
      <c r="AA2580" t="s">
        <v>470</v>
      </c>
      <c r="AB2580" t="s">
        <v>387</v>
      </c>
      <c r="AC2580" t="s">
        <v>448</v>
      </c>
      <c r="AD2580" t="s">
        <v>449</v>
      </c>
    </row>
    <row r="2581" spans="1:30" x14ac:dyDescent="0.25">
      <c r="A2581" t="s">
        <v>1435</v>
      </c>
      <c r="B2581">
        <v>45383</v>
      </c>
      <c r="C2581">
        <v>45384</v>
      </c>
      <c r="D2581" t="s">
        <v>442</v>
      </c>
      <c r="E2581">
        <v>20772</v>
      </c>
      <c r="F2581">
        <v>881</v>
      </c>
      <c r="G2581">
        <v>124</v>
      </c>
      <c r="H2581">
        <v>546</v>
      </c>
      <c r="I2581">
        <v>35</v>
      </c>
      <c r="J2581">
        <v>269</v>
      </c>
      <c r="K2581">
        <v>37</v>
      </c>
      <c r="L2581">
        <v>63</v>
      </c>
      <c r="M2581">
        <v>49</v>
      </c>
      <c r="N2581">
        <v>193</v>
      </c>
      <c r="O2581">
        <v>438</v>
      </c>
      <c r="P2581">
        <v>562</v>
      </c>
      <c r="Q2581">
        <v>554</v>
      </c>
      <c r="R2581">
        <v>275</v>
      </c>
      <c r="S2581">
        <v>565</v>
      </c>
      <c r="T2581">
        <v>191</v>
      </c>
      <c r="U2581">
        <v>203</v>
      </c>
      <c r="V2581">
        <v>201</v>
      </c>
      <c r="W2581">
        <v>190</v>
      </c>
      <c r="X2581">
        <v>198</v>
      </c>
      <c r="Y2581">
        <v>567</v>
      </c>
      <c r="Z2581">
        <v>204</v>
      </c>
      <c r="AA2581" t="s">
        <v>443</v>
      </c>
      <c r="AB2581" t="s">
        <v>387</v>
      </c>
      <c r="AC2581" t="s">
        <v>432</v>
      </c>
      <c r="AD2581" t="s">
        <v>433</v>
      </c>
    </row>
    <row r="2582" spans="1:30" x14ac:dyDescent="0.25">
      <c r="A2582" t="s">
        <v>1435</v>
      </c>
      <c r="B2582">
        <v>45383</v>
      </c>
      <c r="C2582">
        <v>45384</v>
      </c>
      <c r="D2582" t="s">
        <v>451</v>
      </c>
      <c r="E2582">
        <v>8532</v>
      </c>
      <c r="F2582">
        <v>363</v>
      </c>
      <c r="G2582">
        <v>4</v>
      </c>
      <c r="H2582">
        <v>212</v>
      </c>
      <c r="I2582">
        <v>0</v>
      </c>
      <c r="J2582">
        <v>254</v>
      </c>
      <c r="K2582">
        <v>4</v>
      </c>
      <c r="L2582">
        <v>4</v>
      </c>
      <c r="M2582">
        <v>8</v>
      </c>
      <c r="N2582">
        <v>180</v>
      </c>
      <c r="O2582">
        <v>11</v>
      </c>
      <c r="P2582">
        <v>218</v>
      </c>
      <c r="Q2582">
        <v>111</v>
      </c>
      <c r="R2582">
        <v>93</v>
      </c>
      <c r="S2582">
        <v>274</v>
      </c>
      <c r="T2582">
        <v>186</v>
      </c>
      <c r="U2582">
        <v>135</v>
      </c>
      <c r="V2582">
        <v>189</v>
      </c>
      <c r="W2582">
        <v>175</v>
      </c>
      <c r="X2582">
        <v>182</v>
      </c>
      <c r="Y2582">
        <v>285</v>
      </c>
      <c r="Z2582">
        <v>189</v>
      </c>
      <c r="AA2582" t="s">
        <v>452</v>
      </c>
      <c r="AB2582" t="s">
        <v>387</v>
      </c>
      <c r="AC2582" t="s">
        <v>448</v>
      </c>
      <c r="AD2582" t="s">
        <v>449</v>
      </c>
    </row>
    <row r="2583" spans="1:30" x14ac:dyDescent="0.25">
      <c r="A2583" t="s">
        <v>1435</v>
      </c>
      <c r="B2583">
        <v>45383</v>
      </c>
      <c r="C2583">
        <v>45384</v>
      </c>
      <c r="D2583" t="s">
        <v>385</v>
      </c>
      <c r="E2583">
        <v>9913</v>
      </c>
      <c r="F2583">
        <v>429</v>
      </c>
      <c r="G2583">
        <v>5</v>
      </c>
      <c r="H2583">
        <v>240</v>
      </c>
      <c r="I2583">
        <v>2</v>
      </c>
      <c r="J2583">
        <v>183</v>
      </c>
      <c r="K2583">
        <v>2</v>
      </c>
      <c r="L2583">
        <v>7</v>
      </c>
      <c r="M2583">
        <v>0</v>
      </c>
      <c r="N2583">
        <v>83</v>
      </c>
      <c r="O2583">
        <v>109</v>
      </c>
      <c r="P2583">
        <v>241</v>
      </c>
      <c r="Q2583">
        <v>203</v>
      </c>
      <c r="R2583">
        <v>129</v>
      </c>
      <c r="S2583">
        <v>242</v>
      </c>
      <c r="T2583">
        <v>92</v>
      </c>
      <c r="U2583">
        <v>93</v>
      </c>
      <c r="V2583">
        <v>106</v>
      </c>
      <c r="W2583">
        <v>99</v>
      </c>
      <c r="X2583">
        <v>98</v>
      </c>
      <c r="Y2583">
        <v>242</v>
      </c>
      <c r="Z2583">
        <v>107</v>
      </c>
      <c r="AA2583" t="s">
        <v>386</v>
      </c>
      <c r="AB2583" t="s">
        <v>387</v>
      </c>
      <c r="AC2583" t="s">
        <v>389</v>
      </c>
      <c r="AD2583" t="s">
        <v>390</v>
      </c>
    </row>
    <row r="2584" spans="1:30" x14ac:dyDescent="0.25">
      <c r="A2584" t="s">
        <v>1435</v>
      </c>
      <c r="B2584">
        <v>45383</v>
      </c>
      <c r="C2584">
        <v>45384</v>
      </c>
      <c r="D2584" t="s">
        <v>506</v>
      </c>
      <c r="E2584">
        <v>3509</v>
      </c>
      <c r="F2584">
        <v>152</v>
      </c>
      <c r="G2584">
        <v>2</v>
      </c>
      <c r="H2584">
        <v>113</v>
      </c>
      <c r="I2584">
        <v>2</v>
      </c>
      <c r="J2584">
        <v>50</v>
      </c>
      <c r="K2584">
        <v>0</v>
      </c>
      <c r="L2584">
        <v>3</v>
      </c>
      <c r="M2584">
        <v>1</v>
      </c>
      <c r="N2584">
        <v>43</v>
      </c>
      <c r="O2584">
        <v>43</v>
      </c>
      <c r="P2584">
        <v>114</v>
      </c>
      <c r="Q2584">
        <v>90</v>
      </c>
      <c r="R2584">
        <v>71</v>
      </c>
      <c r="S2584">
        <v>113</v>
      </c>
      <c r="T2584">
        <v>43</v>
      </c>
      <c r="U2584">
        <v>40</v>
      </c>
      <c r="V2584">
        <v>43</v>
      </c>
      <c r="W2584">
        <v>41</v>
      </c>
      <c r="X2584">
        <v>41</v>
      </c>
      <c r="Y2584">
        <v>114</v>
      </c>
      <c r="Z2584">
        <v>43</v>
      </c>
      <c r="AA2584" t="s">
        <v>1456</v>
      </c>
      <c r="AB2584" t="s">
        <v>387</v>
      </c>
      <c r="AC2584" t="s">
        <v>508</v>
      </c>
      <c r="AD2584" t="s">
        <v>509</v>
      </c>
    </row>
    <row r="2585" spans="1:30" x14ac:dyDescent="0.25">
      <c r="A2585" t="s">
        <v>1435</v>
      </c>
      <c r="B2585">
        <v>45383</v>
      </c>
      <c r="C2585">
        <v>45384</v>
      </c>
      <c r="D2585" t="s">
        <v>78</v>
      </c>
      <c r="E2585">
        <v>7608</v>
      </c>
      <c r="F2585">
        <v>300</v>
      </c>
      <c r="G2585">
        <v>25</v>
      </c>
      <c r="H2585">
        <v>277</v>
      </c>
      <c r="I2585">
        <v>3</v>
      </c>
      <c r="J2585">
        <v>61</v>
      </c>
      <c r="K2585">
        <v>5</v>
      </c>
      <c r="L2585">
        <v>37</v>
      </c>
      <c r="M2585">
        <v>8</v>
      </c>
      <c r="N2585">
        <v>57</v>
      </c>
      <c r="O2585">
        <v>178</v>
      </c>
      <c r="P2585">
        <v>277</v>
      </c>
      <c r="Q2585">
        <v>226</v>
      </c>
      <c r="R2585">
        <v>123</v>
      </c>
      <c r="S2585">
        <v>278</v>
      </c>
      <c r="T2585">
        <v>58</v>
      </c>
      <c r="U2585">
        <v>56</v>
      </c>
      <c r="V2585">
        <v>58</v>
      </c>
      <c r="W2585">
        <v>52</v>
      </c>
      <c r="X2585">
        <v>54</v>
      </c>
      <c r="Y2585">
        <v>278</v>
      </c>
      <c r="Z2585">
        <v>58</v>
      </c>
      <c r="AA2585" t="s">
        <v>79</v>
      </c>
      <c r="AB2585" t="s">
        <v>16</v>
      </c>
      <c r="AC2585" t="s">
        <v>69</v>
      </c>
      <c r="AD2585" t="s">
        <v>1583</v>
      </c>
    </row>
    <row r="2586" spans="1:30" x14ac:dyDescent="0.25">
      <c r="A2586" t="s">
        <v>1435</v>
      </c>
      <c r="B2586">
        <v>45383</v>
      </c>
      <c r="C2586">
        <v>45384</v>
      </c>
      <c r="D2586" t="s">
        <v>546</v>
      </c>
      <c r="E2586">
        <v>6275</v>
      </c>
      <c r="F2586">
        <v>208</v>
      </c>
      <c r="G2586">
        <v>2</v>
      </c>
      <c r="H2586">
        <v>120</v>
      </c>
      <c r="I2586">
        <v>0</v>
      </c>
      <c r="J2586">
        <v>81</v>
      </c>
      <c r="K2586">
        <v>8</v>
      </c>
      <c r="L2586">
        <v>0</v>
      </c>
      <c r="M2586">
        <v>0</v>
      </c>
      <c r="N2586">
        <v>28</v>
      </c>
      <c r="O2586">
        <v>94</v>
      </c>
      <c r="P2586">
        <v>122</v>
      </c>
      <c r="Q2586">
        <v>124</v>
      </c>
      <c r="R2586">
        <v>71</v>
      </c>
      <c r="S2586">
        <v>130</v>
      </c>
      <c r="T2586">
        <v>50</v>
      </c>
      <c r="U2586">
        <v>55</v>
      </c>
      <c r="V2586">
        <v>54</v>
      </c>
      <c r="W2586">
        <v>53</v>
      </c>
      <c r="X2586">
        <v>54</v>
      </c>
      <c r="Y2586">
        <v>130</v>
      </c>
      <c r="Z2586">
        <v>56</v>
      </c>
      <c r="AA2586" t="s">
        <v>1476</v>
      </c>
      <c r="AB2586" t="s">
        <v>387</v>
      </c>
      <c r="AC2586" t="s">
        <v>508</v>
      </c>
      <c r="AD2586" t="s">
        <v>509</v>
      </c>
    </row>
    <row r="2587" spans="1:30" x14ac:dyDescent="0.25">
      <c r="A2587" t="s">
        <v>1435</v>
      </c>
      <c r="B2587">
        <v>45383</v>
      </c>
      <c r="C2587">
        <v>45384</v>
      </c>
      <c r="D2587" t="s">
        <v>496</v>
      </c>
      <c r="E2587">
        <v>7552</v>
      </c>
      <c r="F2587">
        <v>351</v>
      </c>
      <c r="G2587">
        <v>165</v>
      </c>
      <c r="H2587">
        <v>265</v>
      </c>
      <c r="I2587">
        <v>7</v>
      </c>
      <c r="J2587">
        <v>149</v>
      </c>
      <c r="K2587">
        <v>32</v>
      </c>
      <c r="L2587">
        <v>43</v>
      </c>
      <c r="M2587">
        <v>79</v>
      </c>
      <c r="N2587">
        <v>84</v>
      </c>
      <c r="O2587">
        <v>87</v>
      </c>
      <c r="P2587">
        <v>267</v>
      </c>
      <c r="Q2587">
        <v>157</v>
      </c>
      <c r="R2587">
        <v>119</v>
      </c>
      <c r="S2587">
        <v>264</v>
      </c>
      <c r="T2587">
        <v>132</v>
      </c>
      <c r="U2587">
        <v>106</v>
      </c>
      <c r="V2587">
        <v>135</v>
      </c>
      <c r="W2587">
        <v>133</v>
      </c>
      <c r="X2587">
        <v>134</v>
      </c>
      <c r="Y2587">
        <v>267</v>
      </c>
      <c r="Z2587">
        <v>135</v>
      </c>
      <c r="AA2587" t="s">
        <v>497</v>
      </c>
      <c r="AB2587" t="s">
        <v>387</v>
      </c>
      <c r="AC2587" t="s">
        <v>448</v>
      </c>
      <c r="AD2587" t="s">
        <v>449</v>
      </c>
    </row>
    <row r="2588" spans="1:30" x14ac:dyDescent="0.25">
      <c r="A2588" t="s">
        <v>1435</v>
      </c>
      <c r="B2588">
        <v>45383</v>
      </c>
      <c r="C2588">
        <v>45384</v>
      </c>
      <c r="D2588" t="s">
        <v>105</v>
      </c>
      <c r="E2588">
        <v>11832</v>
      </c>
      <c r="F2588">
        <v>442</v>
      </c>
      <c r="G2588">
        <v>46</v>
      </c>
      <c r="H2588">
        <v>317</v>
      </c>
      <c r="I2588">
        <v>1</v>
      </c>
      <c r="J2588">
        <v>113</v>
      </c>
      <c r="K2588">
        <v>4</v>
      </c>
      <c r="L2588">
        <v>4</v>
      </c>
      <c r="M2588">
        <v>12</v>
      </c>
      <c r="N2588">
        <v>82</v>
      </c>
      <c r="O2588">
        <v>158</v>
      </c>
      <c r="P2588">
        <v>317</v>
      </c>
      <c r="Q2588">
        <v>254</v>
      </c>
      <c r="R2588">
        <v>134</v>
      </c>
      <c r="S2588">
        <v>317</v>
      </c>
      <c r="T2588">
        <v>83</v>
      </c>
      <c r="U2588">
        <v>82</v>
      </c>
      <c r="V2588">
        <v>88</v>
      </c>
      <c r="W2588">
        <v>61</v>
      </c>
      <c r="X2588">
        <v>84</v>
      </c>
      <c r="Y2588">
        <v>317</v>
      </c>
      <c r="Z2588">
        <v>88</v>
      </c>
      <c r="AA2588" t="s">
        <v>106</v>
      </c>
      <c r="AB2588" t="s">
        <v>16</v>
      </c>
      <c r="AC2588" t="s">
        <v>90</v>
      </c>
      <c r="AD2588" t="s">
        <v>91</v>
      </c>
    </row>
    <row r="2589" spans="1:30" x14ac:dyDescent="0.25">
      <c r="A2589" t="s">
        <v>1435</v>
      </c>
      <c r="B2589">
        <v>45383</v>
      </c>
      <c r="C2589">
        <v>45384</v>
      </c>
      <c r="D2589" t="s">
        <v>542</v>
      </c>
      <c r="E2589">
        <v>4349</v>
      </c>
      <c r="F2589">
        <v>129</v>
      </c>
      <c r="G2589">
        <v>17</v>
      </c>
      <c r="H2589">
        <v>91</v>
      </c>
      <c r="I2589">
        <v>1</v>
      </c>
      <c r="J2589">
        <v>81</v>
      </c>
      <c r="K2589">
        <v>18</v>
      </c>
      <c r="L2589">
        <v>19</v>
      </c>
      <c r="M2589">
        <v>8</v>
      </c>
      <c r="N2589">
        <v>75</v>
      </c>
      <c r="O2589">
        <v>45</v>
      </c>
      <c r="P2589">
        <v>91</v>
      </c>
      <c r="Q2589">
        <v>64</v>
      </c>
      <c r="R2589">
        <v>52</v>
      </c>
      <c r="S2589">
        <v>89</v>
      </c>
      <c r="T2589">
        <v>75</v>
      </c>
      <c r="U2589">
        <v>68</v>
      </c>
      <c r="V2589">
        <v>75</v>
      </c>
      <c r="W2589">
        <v>64</v>
      </c>
      <c r="X2589">
        <v>71</v>
      </c>
      <c r="Y2589">
        <v>91</v>
      </c>
      <c r="Z2589">
        <v>75</v>
      </c>
      <c r="AA2589" t="s">
        <v>1475</v>
      </c>
      <c r="AB2589" t="s">
        <v>387</v>
      </c>
      <c r="AC2589" t="s">
        <v>508</v>
      </c>
      <c r="AD2589" t="s">
        <v>509</v>
      </c>
    </row>
    <row r="2590" spans="1:30" x14ac:dyDescent="0.25">
      <c r="A2590" t="s">
        <v>1435</v>
      </c>
      <c r="B2590">
        <v>45383</v>
      </c>
      <c r="C2590">
        <v>45384</v>
      </c>
      <c r="D2590" t="s">
        <v>576</v>
      </c>
      <c r="E2590">
        <v>4326</v>
      </c>
      <c r="F2590">
        <v>230</v>
      </c>
      <c r="G2590">
        <v>14</v>
      </c>
      <c r="H2590">
        <v>198</v>
      </c>
      <c r="I2590">
        <v>0</v>
      </c>
      <c r="J2590">
        <v>72</v>
      </c>
      <c r="K2590">
        <v>4</v>
      </c>
      <c r="L2590">
        <v>1</v>
      </c>
      <c r="M2590">
        <v>3</v>
      </c>
      <c r="N2590">
        <v>63</v>
      </c>
      <c r="O2590">
        <v>9</v>
      </c>
      <c r="P2590">
        <v>198</v>
      </c>
      <c r="Q2590">
        <v>163</v>
      </c>
      <c r="R2590">
        <v>80</v>
      </c>
      <c r="S2590">
        <v>197</v>
      </c>
      <c r="T2590">
        <v>64</v>
      </c>
      <c r="U2590">
        <v>68</v>
      </c>
      <c r="V2590">
        <v>68</v>
      </c>
      <c r="W2590">
        <v>62</v>
      </c>
      <c r="X2590">
        <v>66</v>
      </c>
      <c r="Y2590">
        <v>198</v>
      </c>
      <c r="Z2590">
        <v>69</v>
      </c>
      <c r="AA2590" t="s">
        <v>577</v>
      </c>
      <c r="AB2590" t="s">
        <v>387</v>
      </c>
      <c r="AC2590" t="s">
        <v>508</v>
      </c>
      <c r="AD2590" t="s">
        <v>509</v>
      </c>
    </row>
    <row r="2591" spans="1:30" x14ac:dyDescent="0.25">
      <c r="A2591" t="s">
        <v>1435</v>
      </c>
      <c r="B2591">
        <v>45383</v>
      </c>
      <c r="C2591">
        <v>45384</v>
      </c>
      <c r="D2591" t="s">
        <v>57</v>
      </c>
      <c r="E2591">
        <v>6272</v>
      </c>
      <c r="F2591">
        <v>140</v>
      </c>
      <c r="G2591">
        <v>4</v>
      </c>
      <c r="H2591">
        <v>103</v>
      </c>
      <c r="I2591">
        <v>0</v>
      </c>
      <c r="J2591">
        <v>75</v>
      </c>
      <c r="K2591">
        <v>5</v>
      </c>
      <c r="L2591">
        <v>0</v>
      </c>
      <c r="M2591">
        <v>3</v>
      </c>
      <c r="N2591">
        <v>30</v>
      </c>
      <c r="O2591">
        <v>57</v>
      </c>
      <c r="P2591">
        <v>103</v>
      </c>
      <c r="Q2591">
        <v>95</v>
      </c>
      <c r="R2591">
        <v>47</v>
      </c>
      <c r="S2591">
        <v>104</v>
      </c>
      <c r="T2591">
        <v>44</v>
      </c>
      <c r="U2591">
        <v>52</v>
      </c>
      <c r="V2591">
        <v>53</v>
      </c>
      <c r="W2591">
        <v>43</v>
      </c>
      <c r="X2591">
        <v>50</v>
      </c>
      <c r="Y2591">
        <v>105</v>
      </c>
      <c r="Z2591">
        <v>53</v>
      </c>
      <c r="AA2591" t="s">
        <v>58</v>
      </c>
      <c r="AB2591" t="s">
        <v>16</v>
      </c>
      <c r="AC2591" t="s">
        <v>41</v>
      </c>
      <c r="AD2591" t="s">
        <v>42</v>
      </c>
    </row>
    <row r="2592" spans="1:30" x14ac:dyDescent="0.25">
      <c r="A2592" t="s">
        <v>1435</v>
      </c>
      <c r="B2592">
        <v>45383</v>
      </c>
      <c r="C2592">
        <v>45384</v>
      </c>
      <c r="D2592" t="s">
        <v>457</v>
      </c>
      <c r="E2592">
        <v>3803</v>
      </c>
      <c r="F2592">
        <v>136</v>
      </c>
      <c r="G2592">
        <v>1</v>
      </c>
      <c r="H2592">
        <v>94</v>
      </c>
      <c r="I2592">
        <v>1</v>
      </c>
      <c r="J2592">
        <v>61</v>
      </c>
      <c r="K2592">
        <v>3</v>
      </c>
      <c r="L2592">
        <v>8</v>
      </c>
      <c r="M2592">
        <v>1</v>
      </c>
      <c r="N2592">
        <v>7</v>
      </c>
      <c r="O2592">
        <v>41</v>
      </c>
      <c r="P2592">
        <v>105</v>
      </c>
      <c r="Q2592">
        <v>84</v>
      </c>
      <c r="R2592">
        <v>66</v>
      </c>
      <c r="S2592">
        <v>120</v>
      </c>
      <c r="T2592">
        <v>51</v>
      </c>
      <c r="U2592">
        <v>49</v>
      </c>
      <c r="V2592">
        <v>56</v>
      </c>
      <c r="W2592">
        <v>55</v>
      </c>
      <c r="X2592">
        <v>54</v>
      </c>
      <c r="Y2592">
        <v>122</v>
      </c>
      <c r="Z2592">
        <v>56</v>
      </c>
      <c r="AA2592" t="s">
        <v>458</v>
      </c>
      <c r="AB2592" t="s">
        <v>387</v>
      </c>
      <c r="AC2592" t="s">
        <v>448</v>
      </c>
      <c r="AD2592" t="s">
        <v>449</v>
      </c>
    </row>
    <row r="2593" spans="1:30" x14ac:dyDescent="0.25">
      <c r="A2593" t="s">
        <v>1435</v>
      </c>
      <c r="B2593">
        <v>45383</v>
      </c>
      <c r="C2593">
        <v>45384</v>
      </c>
      <c r="D2593" t="s">
        <v>550</v>
      </c>
      <c r="E2593">
        <v>4460</v>
      </c>
      <c r="F2593">
        <v>225</v>
      </c>
      <c r="G2593">
        <v>4</v>
      </c>
      <c r="H2593">
        <v>217</v>
      </c>
      <c r="I2593">
        <v>0</v>
      </c>
      <c r="J2593">
        <v>78</v>
      </c>
      <c r="K2593">
        <v>7</v>
      </c>
      <c r="L2593">
        <v>26</v>
      </c>
      <c r="M2593">
        <v>0</v>
      </c>
      <c r="N2593">
        <v>77</v>
      </c>
      <c r="O2593">
        <v>41</v>
      </c>
      <c r="P2593">
        <v>217</v>
      </c>
      <c r="Q2593">
        <v>210</v>
      </c>
      <c r="R2593">
        <v>117</v>
      </c>
      <c r="S2593">
        <v>216</v>
      </c>
      <c r="T2593">
        <v>77</v>
      </c>
      <c r="U2593">
        <v>76</v>
      </c>
      <c r="V2593">
        <v>77</v>
      </c>
      <c r="W2593">
        <v>76</v>
      </c>
      <c r="X2593">
        <v>72</v>
      </c>
      <c r="Y2593">
        <v>217</v>
      </c>
      <c r="Z2593">
        <v>77</v>
      </c>
      <c r="AA2593" t="s">
        <v>551</v>
      </c>
      <c r="AB2593" t="s">
        <v>387</v>
      </c>
      <c r="AC2593" t="s">
        <v>508</v>
      </c>
      <c r="AD2593" t="s">
        <v>509</v>
      </c>
    </row>
    <row r="2594" spans="1:30" x14ac:dyDescent="0.25">
      <c r="A2594" t="s">
        <v>1435</v>
      </c>
      <c r="B2594">
        <v>45383</v>
      </c>
      <c r="C2594">
        <v>45384</v>
      </c>
      <c r="D2594" t="s">
        <v>115</v>
      </c>
      <c r="E2594">
        <v>9920</v>
      </c>
      <c r="F2594">
        <v>318</v>
      </c>
      <c r="G2594">
        <v>31</v>
      </c>
      <c r="H2594">
        <v>247</v>
      </c>
      <c r="I2594">
        <v>4</v>
      </c>
      <c r="J2594">
        <v>87</v>
      </c>
      <c r="K2594">
        <v>4</v>
      </c>
      <c r="L2594">
        <v>53</v>
      </c>
      <c r="M2594">
        <v>7</v>
      </c>
      <c r="N2594">
        <v>78</v>
      </c>
      <c r="O2594">
        <v>173</v>
      </c>
      <c r="P2594">
        <v>246</v>
      </c>
      <c r="Q2594">
        <v>174</v>
      </c>
      <c r="R2594">
        <v>110</v>
      </c>
      <c r="S2594">
        <v>247</v>
      </c>
      <c r="T2594">
        <v>78</v>
      </c>
      <c r="U2594">
        <v>67</v>
      </c>
      <c r="V2594">
        <v>76</v>
      </c>
      <c r="W2594">
        <v>71</v>
      </c>
      <c r="X2594">
        <v>71</v>
      </c>
      <c r="Y2594">
        <v>247</v>
      </c>
      <c r="Z2594">
        <v>78</v>
      </c>
      <c r="AA2594" t="s">
        <v>116</v>
      </c>
      <c r="AB2594" t="s">
        <v>16</v>
      </c>
      <c r="AC2594" t="s">
        <v>90</v>
      </c>
      <c r="AD2594" t="s">
        <v>91</v>
      </c>
    </row>
    <row r="2595" spans="1:30" x14ac:dyDescent="0.25">
      <c r="A2595" t="s">
        <v>1435</v>
      </c>
      <c r="B2595">
        <v>45383</v>
      </c>
      <c r="C2595">
        <v>45384</v>
      </c>
      <c r="D2595" t="s">
        <v>406</v>
      </c>
      <c r="E2595">
        <v>7281</v>
      </c>
      <c r="F2595">
        <v>248</v>
      </c>
      <c r="G2595">
        <v>30</v>
      </c>
      <c r="H2595">
        <v>187</v>
      </c>
      <c r="I2595">
        <v>0</v>
      </c>
      <c r="J2595">
        <v>78</v>
      </c>
      <c r="K2595">
        <v>6</v>
      </c>
      <c r="L2595">
        <v>8</v>
      </c>
      <c r="M2595">
        <v>8</v>
      </c>
      <c r="N2595">
        <v>72</v>
      </c>
      <c r="O2595">
        <v>104</v>
      </c>
      <c r="P2595">
        <v>187</v>
      </c>
      <c r="Q2595">
        <v>181</v>
      </c>
      <c r="R2595">
        <v>105</v>
      </c>
      <c r="S2595">
        <v>186</v>
      </c>
      <c r="T2595">
        <v>72</v>
      </c>
      <c r="U2595">
        <v>72</v>
      </c>
      <c r="V2595">
        <v>72</v>
      </c>
      <c r="W2595">
        <v>71</v>
      </c>
      <c r="X2595">
        <v>70</v>
      </c>
      <c r="Y2595">
        <v>187</v>
      </c>
      <c r="Z2595">
        <v>72</v>
      </c>
      <c r="AA2595" t="s">
        <v>407</v>
      </c>
      <c r="AB2595" t="s">
        <v>387</v>
      </c>
      <c r="AC2595" t="s">
        <v>389</v>
      </c>
      <c r="AD2595" t="s">
        <v>390</v>
      </c>
    </row>
    <row r="2596" spans="1:30" x14ac:dyDescent="0.25">
      <c r="A2596" t="s">
        <v>1435</v>
      </c>
      <c r="B2596">
        <v>45383</v>
      </c>
      <c r="C2596">
        <v>45384</v>
      </c>
      <c r="D2596" t="s">
        <v>147</v>
      </c>
      <c r="E2596">
        <v>7116</v>
      </c>
      <c r="F2596">
        <v>297</v>
      </c>
      <c r="G2596">
        <v>1</v>
      </c>
      <c r="H2596">
        <v>102</v>
      </c>
      <c r="I2596">
        <v>1</v>
      </c>
      <c r="J2596">
        <v>143</v>
      </c>
      <c r="K2596">
        <v>2</v>
      </c>
      <c r="L2596">
        <v>0</v>
      </c>
      <c r="M2596">
        <v>0</v>
      </c>
      <c r="N2596">
        <v>56</v>
      </c>
      <c r="O2596">
        <v>64</v>
      </c>
      <c r="P2596">
        <v>102</v>
      </c>
      <c r="Q2596">
        <v>163</v>
      </c>
      <c r="R2596">
        <v>149</v>
      </c>
      <c r="S2596">
        <v>259</v>
      </c>
      <c r="T2596">
        <v>60</v>
      </c>
      <c r="U2596">
        <v>76</v>
      </c>
      <c r="V2596">
        <v>79</v>
      </c>
      <c r="W2596">
        <v>87</v>
      </c>
      <c r="X2596">
        <v>89</v>
      </c>
      <c r="Y2596">
        <v>283</v>
      </c>
      <c r="Z2596">
        <v>102</v>
      </c>
      <c r="AA2596" t="s">
        <v>148</v>
      </c>
      <c r="AB2596" t="s">
        <v>16</v>
      </c>
      <c r="AC2596" t="s">
        <v>127</v>
      </c>
      <c r="AD2596" t="s">
        <v>128</v>
      </c>
    </row>
    <row r="2597" spans="1:30" x14ac:dyDescent="0.25">
      <c r="A2597" t="s">
        <v>1435</v>
      </c>
      <c r="B2597">
        <v>45383</v>
      </c>
      <c r="C2597">
        <v>45384</v>
      </c>
      <c r="D2597" t="s">
        <v>110</v>
      </c>
      <c r="E2597">
        <v>4794</v>
      </c>
      <c r="F2597">
        <v>148</v>
      </c>
      <c r="G2597">
        <v>92</v>
      </c>
      <c r="H2597">
        <v>136</v>
      </c>
      <c r="I2597">
        <v>1</v>
      </c>
      <c r="J2597">
        <v>28</v>
      </c>
      <c r="K2597">
        <v>3</v>
      </c>
      <c r="L2597">
        <v>9</v>
      </c>
      <c r="M2597">
        <v>17</v>
      </c>
      <c r="N2597">
        <v>25</v>
      </c>
      <c r="O2597">
        <v>104</v>
      </c>
      <c r="P2597">
        <v>135</v>
      </c>
      <c r="Q2597">
        <v>95</v>
      </c>
      <c r="R2597">
        <v>91</v>
      </c>
      <c r="S2597">
        <v>137</v>
      </c>
      <c r="T2597">
        <v>26</v>
      </c>
      <c r="U2597">
        <v>19</v>
      </c>
      <c r="V2597">
        <v>26</v>
      </c>
      <c r="W2597">
        <v>26</v>
      </c>
      <c r="X2597">
        <v>26</v>
      </c>
      <c r="Y2597">
        <v>137</v>
      </c>
      <c r="Z2597">
        <v>26</v>
      </c>
      <c r="AA2597" t="s">
        <v>111</v>
      </c>
      <c r="AB2597" t="s">
        <v>16</v>
      </c>
      <c r="AC2597" t="s">
        <v>90</v>
      </c>
      <c r="AD2597" t="s">
        <v>91</v>
      </c>
    </row>
    <row r="2598" spans="1:30" x14ac:dyDescent="0.25">
      <c r="A2598" t="s">
        <v>1435</v>
      </c>
      <c r="B2598">
        <v>45383</v>
      </c>
      <c r="C2598">
        <v>45384</v>
      </c>
      <c r="D2598" t="s">
        <v>100</v>
      </c>
      <c r="E2598">
        <v>3850</v>
      </c>
      <c r="F2598">
        <v>94</v>
      </c>
      <c r="G2598">
        <v>6</v>
      </c>
      <c r="H2598">
        <v>78</v>
      </c>
      <c r="I2598">
        <v>0</v>
      </c>
      <c r="J2598">
        <v>41</v>
      </c>
      <c r="K2598">
        <v>0</v>
      </c>
      <c r="L2598">
        <v>16</v>
      </c>
      <c r="M2598">
        <v>3</v>
      </c>
      <c r="N2598">
        <v>32</v>
      </c>
      <c r="O2598">
        <v>33</v>
      </c>
      <c r="P2598">
        <v>78</v>
      </c>
      <c r="Q2598">
        <v>77</v>
      </c>
      <c r="R2598">
        <v>44</v>
      </c>
      <c r="S2598">
        <v>78</v>
      </c>
      <c r="T2598">
        <v>31</v>
      </c>
      <c r="U2598">
        <v>38</v>
      </c>
      <c r="V2598">
        <v>34</v>
      </c>
      <c r="W2598">
        <v>38</v>
      </c>
      <c r="X2598">
        <v>35</v>
      </c>
      <c r="Y2598">
        <v>78</v>
      </c>
      <c r="Z2598">
        <v>38</v>
      </c>
      <c r="AA2598" t="s">
        <v>101</v>
      </c>
      <c r="AB2598" t="s">
        <v>16</v>
      </c>
      <c r="AC2598" t="s">
        <v>90</v>
      </c>
      <c r="AD2598" t="s">
        <v>91</v>
      </c>
    </row>
    <row r="2599" spans="1:30" x14ac:dyDescent="0.25">
      <c r="A2599" t="s">
        <v>1435</v>
      </c>
      <c r="B2599">
        <v>45383</v>
      </c>
      <c r="C2599">
        <v>45384</v>
      </c>
      <c r="D2599" t="s">
        <v>74</v>
      </c>
      <c r="E2599">
        <v>19977</v>
      </c>
      <c r="F2599">
        <v>644</v>
      </c>
      <c r="G2599">
        <v>3</v>
      </c>
      <c r="H2599">
        <v>424</v>
      </c>
      <c r="I2599">
        <v>3</v>
      </c>
      <c r="J2599">
        <v>184</v>
      </c>
      <c r="K2599">
        <v>30</v>
      </c>
      <c r="L2599">
        <v>18</v>
      </c>
      <c r="M2599">
        <v>0</v>
      </c>
      <c r="N2599">
        <v>154</v>
      </c>
      <c r="O2599">
        <v>82</v>
      </c>
      <c r="P2599">
        <v>425</v>
      </c>
      <c r="Q2599">
        <v>357</v>
      </c>
      <c r="R2599">
        <v>215</v>
      </c>
      <c r="S2599">
        <v>425</v>
      </c>
      <c r="T2599">
        <v>157</v>
      </c>
      <c r="U2599">
        <v>132</v>
      </c>
      <c r="V2599">
        <v>161</v>
      </c>
      <c r="W2599">
        <v>154</v>
      </c>
      <c r="X2599">
        <v>151</v>
      </c>
      <c r="Y2599">
        <v>428</v>
      </c>
      <c r="Z2599">
        <v>162</v>
      </c>
      <c r="AA2599" t="s">
        <v>1412</v>
      </c>
      <c r="AB2599" t="s">
        <v>16</v>
      </c>
      <c r="AC2599" t="s">
        <v>69</v>
      </c>
      <c r="AD2599" t="s">
        <v>1583</v>
      </c>
    </row>
    <row r="2600" spans="1:30" x14ac:dyDescent="0.25">
      <c r="A2600" t="s">
        <v>1435</v>
      </c>
      <c r="B2600">
        <v>45383</v>
      </c>
      <c r="C2600">
        <v>45384</v>
      </c>
      <c r="D2600" t="s">
        <v>481</v>
      </c>
      <c r="E2600">
        <v>3524</v>
      </c>
      <c r="F2600">
        <v>146</v>
      </c>
      <c r="G2600">
        <v>1</v>
      </c>
      <c r="H2600">
        <v>96</v>
      </c>
      <c r="I2600">
        <v>0</v>
      </c>
      <c r="J2600">
        <v>47</v>
      </c>
      <c r="K2600">
        <v>1</v>
      </c>
      <c r="L2600">
        <v>1</v>
      </c>
      <c r="M2600">
        <v>0</v>
      </c>
      <c r="N2600">
        <v>2</v>
      </c>
      <c r="O2600">
        <v>5</v>
      </c>
      <c r="P2600">
        <v>97</v>
      </c>
      <c r="Q2600">
        <v>47</v>
      </c>
      <c r="R2600">
        <v>31</v>
      </c>
      <c r="S2600">
        <v>97</v>
      </c>
      <c r="T2600">
        <v>1</v>
      </c>
      <c r="U2600">
        <v>37</v>
      </c>
      <c r="V2600">
        <v>44</v>
      </c>
      <c r="W2600">
        <v>35</v>
      </c>
      <c r="X2600">
        <v>39</v>
      </c>
      <c r="Y2600">
        <v>97</v>
      </c>
      <c r="Z2600">
        <v>44</v>
      </c>
      <c r="AA2600" t="s">
        <v>482</v>
      </c>
      <c r="AB2600" t="s">
        <v>387</v>
      </c>
      <c r="AC2600" t="s">
        <v>448</v>
      </c>
      <c r="AD2600" t="s">
        <v>449</v>
      </c>
    </row>
    <row r="2601" spans="1:30" x14ac:dyDescent="0.25">
      <c r="A2601" t="s">
        <v>1435</v>
      </c>
      <c r="B2601">
        <v>45383</v>
      </c>
      <c r="C2601">
        <v>45384</v>
      </c>
      <c r="D2601" t="s">
        <v>67</v>
      </c>
      <c r="E2601">
        <v>6337</v>
      </c>
      <c r="F2601">
        <v>158</v>
      </c>
      <c r="G2601">
        <v>80</v>
      </c>
      <c r="H2601">
        <v>129</v>
      </c>
      <c r="I2601">
        <v>27</v>
      </c>
      <c r="J2601">
        <v>39</v>
      </c>
      <c r="K2601">
        <v>4</v>
      </c>
      <c r="L2601">
        <v>21</v>
      </c>
      <c r="M2601">
        <v>16</v>
      </c>
      <c r="N2601">
        <v>25</v>
      </c>
      <c r="O2601">
        <v>126</v>
      </c>
      <c r="P2601">
        <v>139</v>
      </c>
      <c r="Q2601">
        <v>112</v>
      </c>
      <c r="R2601">
        <v>44</v>
      </c>
      <c r="S2601">
        <v>139</v>
      </c>
      <c r="T2601">
        <v>31</v>
      </c>
      <c r="U2601">
        <v>30</v>
      </c>
      <c r="V2601">
        <v>32</v>
      </c>
      <c r="W2601">
        <v>30</v>
      </c>
      <c r="X2601">
        <v>32</v>
      </c>
      <c r="Y2601">
        <v>140</v>
      </c>
      <c r="Z2601">
        <v>32</v>
      </c>
      <c r="AA2601" t="s">
        <v>68</v>
      </c>
      <c r="AB2601" t="s">
        <v>16</v>
      </c>
      <c r="AC2601" t="s">
        <v>69</v>
      </c>
      <c r="AD2601" t="s">
        <v>1583</v>
      </c>
    </row>
    <row r="2602" spans="1:30" x14ac:dyDescent="0.25">
      <c r="A2602" t="s">
        <v>1435</v>
      </c>
      <c r="B2602">
        <v>45383</v>
      </c>
      <c r="C2602">
        <v>45384</v>
      </c>
      <c r="D2602" t="s">
        <v>137</v>
      </c>
      <c r="E2602">
        <v>5373</v>
      </c>
      <c r="F2602">
        <v>203</v>
      </c>
      <c r="G2602">
        <v>2</v>
      </c>
      <c r="H2602">
        <v>112</v>
      </c>
      <c r="I2602">
        <v>1</v>
      </c>
      <c r="J2602">
        <v>87</v>
      </c>
      <c r="K2602">
        <v>1</v>
      </c>
      <c r="L2602">
        <v>1</v>
      </c>
      <c r="M2602">
        <v>3</v>
      </c>
      <c r="N2602">
        <v>16</v>
      </c>
      <c r="O2602">
        <v>28</v>
      </c>
      <c r="P2602">
        <v>110</v>
      </c>
      <c r="Q2602">
        <v>97</v>
      </c>
      <c r="R2602">
        <v>72</v>
      </c>
      <c r="S2602">
        <v>126</v>
      </c>
      <c r="T2602">
        <v>26</v>
      </c>
      <c r="U2602">
        <v>45</v>
      </c>
      <c r="V2602">
        <v>36</v>
      </c>
      <c r="W2602">
        <v>48</v>
      </c>
      <c r="X2602">
        <v>49</v>
      </c>
      <c r="Y2602">
        <v>127</v>
      </c>
      <c r="Z2602">
        <v>51</v>
      </c>
      <c r="AA2602" t="s">
        <v>138</v>
      </c>
      <c r="AB2602" t="s">
        <v>16</v>
      </c>
      <c r="AC2602" t="s">
        <v>127</v>
      </c>
      <c r="AD2602" t="s">
        <v>128</v>
      </c>
    </row>
    <row r="2603" spans="1:30" x14ac:dyDescent="0.25">
      <c r="A2603" t="s">
        <v>1435</v>
      </c>
      <c r="B2603">
        <v>45383</v>
      </c>
      <c r="C2603">
        <v>45384</v>
      </c>
      <c r="D2603" t="s">
        <v>412</v>
      </c>
      <c r="E2603">
        <v>4267</v>
      </c>
      <c r="F2603">
        <v>122</v>
      </c>
      <c r="G2603">
        <v>0</v>
      </c>
      <c r="H2603">
        <v>83</v>
      </c>
      <c r="I2603">
        <v>1</v>
      </c>
      <c r="J2603">
        <v>52</v>
      </c>
      <c r="K2603">
        <v>6</v>
      </c>
      <c r="L2603">
        <v>7</v>
      </c>
      <c r="M2603">
        <v>1</v>
      </c>
      <c r="N2603">
        <v>35</v>
      </c>
      <c r="O2603">
        <v>70</v>
      </c>
      <c r="P2603">
        <v>85</v>
      </c>
      <c r="Q2603">
        <v>74</v>
      </c>
      <c r="R2603">
        <v>43</v>
      </c>
      <c r="S2603">
        <v>88</v>
      </c>
      <c r="T2603">
        <v>43</v>
      </c>
      <c r="U2603">
        <v>35</v>
      </c>
      <c r="V2603">
        <v>43</v>
      </c>
      <c r="W2603">
        <v>42</v>
      </c>
      <c r="X2603">
        <v>41</v>
      </c>
      <c r="Y2603">
        <v>88</v>
      </c>
      <c r="Z2603">
        <v>43</v>
      </c>
      <c r="AA2603" t="s">
        <v>413</v>
      </c>
      <c r="AB2603" t="s">
        <v>387</v>
      </c>
      <c r="AC2603" t="s">
        <v>389</v>
      </c>
      <c r="AD2603" t="s">
        <v>390</v>
      </c>
    </row>
    <row r="2604" spans="1:30" x14ac:dyDescent="0.25">
      <c r="A2604" t="s">
        <v>1435</v>
      </c>
      <c r="B2604">
        <v>45383</v>
      </c>
      <c r="C2604">
        <v>45384</v>
      </c>
      <c r="D2604" t="s">
        <v>142</v>
      </c>
      <c r="E2604">
        <v>11335</v>
      </c>
      <c r="F2604">
        <v>428</v>
      </c>
      <c r="G2604">
        <v>1</v>
      </c>
      <c r="H2604">
        <v>284</v>
      </c>
      <c r="I2604">
        <v>1</v>
      </c>
      <c r="J2604">
        <v>176</v>
      </c>
      <c r="K2604">
        <v>8</v>
      </c>
      <c r="L2604">
        <v>8</v>
      </c>
      <c r="M2604">
        <v>8</v>
      </c>
      <c r="N2604">
        <v>131</v>
      </c>
      <c r="O2604">
        <v>154</v>
      </c>
      <c r="P2604">
        <v>285</v>
      </c>
      <c r="Q2604">
        <v>163</v>
      </c>
      <c r="R2604">
        <v>177</v>
      </c>
      <c r="S2604">
        <v>313</v>
      </c>
      <c r="T2604">
        <v>132</v>
      </c>
      <c r="U2604">
        <v>89</v>
      </c>
      <c r="V2604">
        <v>131</v>
      </c>
      <c r="W2604">
        <v>114</v>
      </c>
      <c r="X2604">
        <v>119</v>
      </c>
      <c r="Y2604">
        <v>322</v>
      </c>
      <c r="Z2604">
        <v>135</v>
      </c>
      <c r="AA2604" t="s">
        <v>143</v>
      </c>
      <c r="AB2604" t="s">
        <v>16</v>
      </c>
      <c r="AC2604" t="s">
        <v>127</v>
      </c>
      <c r="AD2604" t="s">
        <v>128</v>
      </c>
    </row>
    <row r="2605" spans="1:30" x14ac:dyDescent="0.25">
      <c r="A2605" t="s">
        <v>1435</v>
      </c>
      <c r="B2605">
        <v>45383</v>
      </c>
      <c r="C2605">
        <v>45384</v>
      </c>
      <c r="D2605" t="s">
        <v>555</v>
      </c>
      <c r="E2605">
        <v>5650</v>
      </c>
      <c r="F2605">
        <v>239</v>
      </c>
      <c r="G2605">
        <v>115</v>
      </c>
      <c r="H2605">
        <v>179</v>
      </c>
      <c r="I2605">
        <v>1</v>
      </c>
      <c r="J2605">
        <v>72</v>
      </c>
      <c r="K2605">
        <v>20</v>
      </c>
      <c r="L2605">
        <v>6</v>
      </c>
      <c r="M2605">
        <v>36</v>
      </c>
      <c r="N2605">
        <v>68</v>
      </c>
      <c r="O2605">
        <v>32</v>
      </c>
      <c r="P2605">
        <v>180</v>
      </c>
      <c r="Q2605">
        <v>157</v>
      </c>
      <c r="R2605">
        <v>107</v>
      </c>
      <c r="S2605">
        <v>182</v>
      </c>
      <c r="T2605">
        <v>65</v>
      </c>
      <c r="U2605">
        <v>66</v>
      </c>
      <c r="V2605">
        <v>67</v>
      </c>
      <c r="W2605">
        <v>68</v>
      </c>
      <c r="X2605">
        <v>68</v>
      </c>
      <c r="Y2605">
        <v>183</v>
      </c>
      <c r="Z2605">
        <v>68</v>
      </c>
      <c r="AA2605" t="s">
        <v>1450</v>
      </c>
      <c r="AB2605" t="s">
        <v>387</v>
      </c>
      <c r="AC2605" t="s">
        <v>508</v>
      </c>
      <c r="AD2605" t="s">
        <v>509</v>
      </c>
    </row>
    <row r="2606" spans="1:30" x14ac:dyDescent="0.25">
      <c r="A2606" t="s">
        <v>1435</v>
      </c>
      <c r="B2606">
        <v>45383</v>
      </c>
      <c r="C2606">
        <v>45384</v>
      </c>
      <c r="D2606" t="s">
        <v>515</v>
      </c>
      <c r="E2606">
        <v>5045</v>
      </c>
      <c r="F2606">
        <v>240</v>
      </c>
      <c r="G2606">
        <v>142</v>
      </c>
      <c r="H2606">
        <v>167</v>
      </c>
      <c r="I2606">
        <v>1</v>
      </c>
      <c r="J2606">
        <v>106</v>
      </c>
      <c r="K2606">
        <v>2</v>
      </c>
      <c r="L2606">
        <v>13</v>
      </c>
      <c r="M2606">
        <v>76</v>
      </c>
      <c r="N2606">
        <v>88</v>
      </c>
      <c r="O2606">
        <v>56</v>
      </c>
      <c r="P2606">
        <v>167</v>
      </c>
      <c r="Q2606">
        <v>153</v>
      </c>
      <c r="R2606">
        <v>91</v>
      </c>
      <c r="S2606">
        <v>167</v>
      </c>
      <c r="T2606">
        <v>88</v>
      </c>
      <c r="U2606">
        <v>89</v>
      </c>
      <c r="V2606">
        <v>88</v>
      </c>
      <c r="W2606">
        <v>88</v>
      </c>
      <c r="X2606">
        <v>85</v>
      </c>
      <c r="Y2606">
        <v>167</v>
      </c>
      <c r="Z2606">
        <v>89</v>
      </c>
      <c r="AA2606" t="s">
        <v>1598</v>
      </c>
      <c r="AB2606" t="s">
        <v>387</v>
      </c>
      <c r="AC2606" t="s">
        <v>508</v>
      </c>
      <c r="AD2606" t="s">
        <v>509</v>
      </c>
    </row>
    <row r="2607" spans="1:30" x14ac:dyDescent="0.25">
      <c r="A2607" t="s">
        <v>1435</v>
      </c>
      <c r="B2607">
        <v>45383</v>
      </c>
      <c r="C2607">
        <v>45384</v>
      </c>
      <c r="D2607" t="s">
        <v>501</v>
      </c>
      <c r="E2607">
        <v>2820</v>
      </c>
      <c r="F2607">
        <v>116</v>
      </c>
      <c r="G2607">
        <v>62</v>
      </c>
      <c r="H2607">
        <v>92</v>
      </c>
      <c r="I2607">
        <v>0</v>
      </c>
      <c r="J2607">
        <v>44</v>
      </c>
      <c r="K2607">
        <v>6</v>
      </c>
      <c r="L2607">
        <v>2</v>
      </c>
      <c r="M2607">
        <v>26</v>
      </c>
      <c r="N2607">
        <v>32</v>
      </c>
      <c r="O2607">
        <v>59</v>
      </c>
      <c r="P2607">
        <v>97</v>
      </c>
      <c r="Q2607">
        <v>75</v>
      </c>
      <c r="R2607">
        <v>48</v>
      </c>
      <c r="S2607">
        <v>97</v>
      </c>
      <c r="T2607">
        <v>35</v>
      </c>
      <c r="U2607">
        <v>38</v>
      </c>
      <c r="V2607">
        <v>41</v>
      </c>
      <c r="W2607">
        <v>39</v>
      </c>
      <c r="X2607">
        <v>39</v>
      </c>
      <c r="Y2607">
        <v>97</v>
      </c>
      <c r="Z2607">
        <v>41</v>
      </c>
      <c r="AA2607" t="s">
        <v>502</v>
      </c>
      <c r="AB2607" t="s">
        <v>387</v>
      </c>
      <c r="AC2607" t="s">
        <v>448</v>
      </c>
      <c r="AD2607" t="s">
        <v>449</v>
      </c>
    </row>
    <row r="2608" spans="1:30" x14ac:dyDescent="0.25">
      <c r="A2608" t="s">
        <v>1435</v>
      </c>
      <c r="B2608">
        <v>45383</v>
      </c>
      <c r="C2608">
        <v>45384</v>
      </c>
      <c r="D2608" t="s">
        <v>571</v>
      </c>
      <c r="E2608">
        <v>3222</v>
      </c>
      <c r="F2608">
        <v>136</v>
      </c>
      <c r="G2608">
        <v>16</v>
      </c>
      <c r="H2608">
        <v>111</v>
      </c>
      <c r="I2608">
        <v>0</v>
      </c>
      <c r="J2608">
        <v>40</v>
      </c>
      <c r="K2608">
        <v>12</v>
      </c>
      <c r="L2608">
        <v>8</v>
      </c>
      <c r="M2608">
        <v>28</v>
      </c>
      <c r="N2608">
        <v>38</v>
      </c>
      <c r="O2608">
        <v>95</v>
      </c>
      <c r="P2608">
        <v>111</v>
      </c>
      <c r="Q2608">
        <v>90</v>
      </c>
      <c r="R2608">
        <v>61</v>
      </c>
      <c r="S2608">
        <v>111</v>
      </c>
      <c r="T2608">
        <v>38</v>
      </c>
      <c r="U2608">
        <v>33</v>
      </c>
      <c r="V2608">
        <v>38</v>
      </c>
      <c r="W2608">
        <v>37</v>
      </c>
      <c r="X2608">
        <v>38</v>
      </c>
      <c r="Y2608">
        <v>111</v>
      </c>
      <c r="Z2608">
        <v>38</v>
      </c>
      <c r="AA2608" t="s">
        <v>572</v>
      </c>
      <c r="AB2608" t="s">
        <v>387</v>
      </c>
      <c r="AC2608" t="s">
        <v>508</v>
      </c>
      <c r="AD2608" t="s">
        <v>509</v>
      </c>
    </row>
    <row r="2609" spans="1:30" x14ac:dyDescent="0.25">
      <c r="A2609" t="s">
        <v>1435</v>
      </c>
      <c r="B2609">
        <v>45383</v>
      </c>
      <c r="C2609">
        <v>45384</v>
      </c>
      <c r="D2609" t="s">
        <v>513</v>
      </c>
      <c r="E2609">
        <v>12012</v>
      </c>
      <c r="F2609">
        <v>483</v>
      </c>
      <c r="G2609">
        <v>7</v>
      </c>
      <c r="H2609">
        <v>377</v>
      </c>
      <c r="I2609">
        <v>1</v>
      </c>
      <c r="J2609">
        <v>128</v>
      </c>
      <c r="K2609">
        <v>25</v>
      </c>
      <c r="L2609">
        <v>38</v>
      </c>
      <c r="M2609">
        <v>0</v>
      </c>
      <c r="N2609">
        <v>106</v>
      </c>
      <c r="O2609">
        <v>82</v>
      </c>
      <c r="P2609">
        <v>375</v>
      </c>
      <c r="Q2609">
        <v>266</v>
      </c>
      <c r="R2609">
        <v>210</v>
      </c>
      <c r="S2609">
        <v>374</v>
      </c>
      <c r="T2609">
        <v>96</v>
      </c>
      <c r="U2609">
        <v>102</v>
      </c>
      <c r="V2609">
        <v>112</v>
      </c>
      <c r="W2609">
        <v>112</v>
      </c>
      <c r="X2609">
        <v>103</v>
      </c>
      <c r="Y2609">
        <v>379</v>
      </c>
      <c r="Z2609">
        <v>113</v>
      </c>
      <c r="AA2609" t="s">
        <v>514</v>
      </c>
      <c r="AB2609" t="s">
        <v>387</v>
      </c>
      <c r="AC2609" t="s">
        <v>508</v>
      </c>
      <c r="AD2609" t="s">
        <v>509</v>
      </c>
    </row>
    <row r="2610" spans="1:30" x14ac:dyDescent="0.25">
      <c r="A2610" t="s">
        <v>1435</v>
      </c>
      <c r="B2610">
        <v>45383</v>
      </c>
      <c r="C2610">
        <v>45384</v>
      </c>
      <c r="D2610" t="s">
        <v>166</v>
      </c>
      <c r="E2610">
        <v>5823</v>
      </c>
      <c r="F2610">
        <v>181</v>
      </c>
      <c r="G2610">
        <v>31</v>
      </c>
      <c r="H2610">
        <v>149</v>
      </c>
      <c r="I2610">
        <v>40</v>
      </c>
      <c r="J2610">
        <v>78</v>
      </c>
      <c r="K2610">
        <v>1</v>
      </c>
      <c r="L2610">
        <v>6</v>
      </c>
      <c r="M2610">
        <v>11</v>
      </c>
      <c r="N2610">
        <v>61</v>
      </c>
      <c r="O2610">
        <v>47</v>
      </c>
      <c r="P2610">
        <v>152</v>
      </c>
      <c r="Q2610">
        <v>149</v>
      </c>
      <c r="R2610">
        <v>78</v>
      </c>
      <c r="S2610">
        <v>152</v>
      </c>
      <c r="T2610">
        <v>62</v>
      </c>
      <c r="U2610">
        <v>68</v>
      </c>
      <c r="V2610">
        <v>64</v>
      </c>
      <c r="W2610">
        <v>66</v>
      </c>
      <c r="X2610">
        <v>63</v>
      </c>
      <c r="Y2610">
        <v>152</v>
      </c>
      <c r="Z2610">
        <v>69</v>
      </c>
      <c r="AA2610" t="s">
        <v>167</v>
      </c>
      <c r="AB2610" t="s">
        <v>16</v>
      </c>
      <c r="AC2610" t="s">
        <v>168</v>
      </c>
      <c r="AD2610" t="s">
        <v>1473</v>
      </c>
    </row>
    <row r="2611" spans="1:30" x14ac:dyDescent="0.25">
      <c r="A2611" t="s">
        <v>1435</v>
      </c>
      <c r="B2611">
        <v>45413</v>
      </c>
      <c r="C2611">
        <v>45420</v>
      </c>
      <c r="D2611" t="s">
        <v>1588</v>
      </c>
    </row>
  </sheetData>
  <phoneticPr fontId="5" type="noConversion"/>
  <pageMargins left="0.7" right="0.7" top="0.75" bottom="0.75" header="0.3" footer="0.3"/>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3:W26"/>
  <sheetViews>
    <sheetView workbookViewId="0">
      <selection activeCell="H20" sqref="H20"/>
    </sheetView>
  </sheetViews>
  <sheetFormatPr defaultRowHeight="15" x14ac:dyDescent="0.25"/>
  <cols>
    <col min="5" max="5" width="10.7109375" bestFit="1" customWidth="1"/>
    <col min="9" max="9" width="10" bestFit="1" customWidth="1"/>
    <col min="10" max="10" width="21.5703125" bestFit="1" customWidth="1"/>
    <col min="13" max="13" width="6.85546875" bestFit="1" customWidth="1"/>
    <col min="14" max="14" width="10.28515625" bestFit="1" customWidth="1"/>
  </cols>
  <sheetData>
    <row r="3" spans="1:23" x14ac:dyDescent="0.25">
      <c r="E3" s="52" t="s">
        <v>1605</v>
      </c>
    </row>
    <row r="4" spans="1:23" x14ac:dyDescent="0.25">
      <c r="E4" s="52" t="s">
        <v>1606</v>
      </c>
    </row>
    <row r="5" spans="1:23" x14ac:dyDescent="0.25">
      <c r="A5" s="8" t="s">
        <v>1389</v>
      </c>
      <c r="E5" s="52" t="s">
        <v>1607</v>
      </c>
      <c r="I5" t="s">
        <v>2</v>
      </c>
      <c r="J5" t="s">
        <v>1383</v>
      </c>
      <c r="K5" t="s">
        <v>1384</v>
      </c>
      <c r="M5" t="s">
        <v>1384</v>
      </c>
      <c r="N5" t="s">
        <v>1385</v>
      </c>
      <c r="Q5" s="5" t="s">
        <v>887</v>
      </c>
      <c r="R5" s="5" t="s">
        <v>888</v>
      </c>
      <c r="S5" s="5" t="s">
        <v>803</v>
      </c>
      <c r="T5" s="5" t="s">
        <v>804</v>
      </c>
      <c r="U5" s="5" t="s">
        <v>849</v>
      </c>
      <c r="V5" s="5" t="s">
        <v>850</v>
      </c>
      <c r="W5" s="5" t="s">
        <v>1386</v>
      </c>
    </row>
    <row r="6" spans="1:23" x14ac:dyDescent="0.25">
      <c r="A6" s="8" t="s">
        <v>1390</v>
      </c>
      <c r="E6" s="52" t="s">
        <v>1608</v>
      </c>
      <c r="I6" t="s">
        <v>18</v>
      </c>
      <c r="J6" t="s">
        <v>19</v>
      </c>
      <c r="K6" t="s">
        <v>16</v>
      </c>
      <c r="M6" t="s">
        <v>16</v>
      </c>
      <c r="N6" t="s">
        <v>17</v>
      </c>
      <c r="Q6" s="5" t="s">
        <v>893</v>
      </c>
      <c r="R6" s="5" t="s">
        <v>894</v>
      </c>
      <c r="S6" s="5" t="s">
        <v>803</v>
      </c>
      <c r="T6" s="5" t="s">
        <v>804</v>
      </c>
      <c r="U6" s="5" t="s">
        <v>849</v>
      </c>
      <c r="V6" s="5" t="s">
        <v>850</v>
      </c>
      <c r="W6" s="5" t="s">
        <v>1386</v>
      </c>
    </row>
    <row r="7" spans="1:23" x14ac:dyDescent="0.25">
      <c r="A7" s="8" t="s">
        <v>1391</v>
      </c>
      <c r="E7" s="52" t="s">
        <v>1609</v>
      </c>
      <c r="I7" t="s">
        <v>41</v>
      </c>
      <c r="J7" t="s">
        <v>42</v>
      </c>
      <c r="K7" t="s">
        <v>16</v>
      </c>
      <c r="M7" t="s">
        <v>387</v>
      </c>
      <c r="N7" t="s">
        <v>388</v>
      </c>
      <c r="Q7" s="5" t="s">
        <v>506</v>
      </c>
      <c r="R7" s="5" t="s">
        <v>507</v>
      </c>
      <c r="S7" s="5" t="s">
        <v>387</v>
      </c>
      <c r="T7" s="5" t="s">
        <v>388</v>
      </c>
      <c r="U7" s="5" t="s">
        <v>508</v>
      </c>
      <c r="V7" s="5" t="s">
        <v>509</v>
      </c>
      <c r="W7" s="5" t="s">
        <v>1386</v>
      </c>
    </row>
    <row r="8" spans="1:23" x14ac:dyDescent="0.25">
      <c r="A8" s="8" t="s">
        <v>1392</v>
      </c>
      <c r="E8" s="52" t="s">
        <v>1610</v>
      </c>
      <c r="I8" t="s">
        <v>69</v>
      </c>
      <c r="J8" t="s">
        <v>70</v>
      </c>
      <c r="K8" t="s">
        <v>16</v>
      </c>
      <c r="M8" t="s">
        <v>803</v>
      </c>
      <c r="N8" t="s">
        <v>804</v>
      </c>
      <c r="Q8" s="5" t="s">
        <v>417</v>
      </c>
      <c r="R8" s="5" t="s">
        <v>418</v>
      </c>
      <c r="S8" s="5" t="s">
        <v>387</v>
      </c>
      <c r="T8" s="5" t="s">
        <v>388</v>
      </c>
      <c r="U8" s="5" t="s">
        <v>389</v>
      </c>
      <c r="V8" s="5" t="s">
        <v>390</v>
      </c>
      <c r="W8" s="5" t="s">
        <v>1386</v>
      </c>
    </row>
    <row r="9" spans="1:23" x14ac:dyDescent="0.25">
      <c r="A9" s="8" t="s">
        <v>1393</v>
      </c>
      <c r="E9" s="52" t="s">
        <v>1611</v>
      </c>
      <c r="I9" t="s">
        <v>90</v>
      </c>
      <c r="J9" t="s">
        <v>91</v>
      </c>
      <c r="K9" t="s">
        <v>16</v>
      </c>
      <c r="Q9" s="5" t="s">
        <v>137</v>
      </c>
      <c r="R9" s="5" t="s">
        <v>138</v>
      </c>
      <c r="S9" s="5" t="s">
        <v>16</v>
      </c>
      <c r="T9" s="5" t="s">
        <v>17</v>
      </c>
      <c r="U9" s="5" t="s">
        <v>127</v>
      </c>
      <c r="V9" s="5" t="s">
        <v>128</v>
      </c>
      <c r="W9" s="5" t="s">
        <v>1386</v>
      </c>
    </row>
    <row r="10" spans="1:23" x14ac:dyDescent="0.25">
      <c r="A10" s="8" t="s">
        <v>1394</v>
      </c>
      <c r="E10" s="52" t="s">
        <v>1612</v>
      </c>
      <c r="I10" t="s">
        <v>127</v>
      </c>
      <c r="J10" t="s">
        <v>128</v>
      </c>
      <c r="K10" t="s">
        <v>16</v>
      </c>
    </row>
    <row r="11" spans="1:23" x14ac:dyDescent="0.25">
      <c r="A11" s="8" t="s">
        <v>1395</v>
      </c>
      <c r="E11" s="52" t="s">
        <v>1613</v>
      </c>
      <c r="I11" t="s">
        <v>168</v>
      </c>
      <c r="J11" t="s">
        <v>169</v>
      </c>
      <c r="K11" t="s">
        <v>16</v>
      </c>
    </row>
    <row r="12" spans="1:23" x14ac:dyDescent="0.25">
      <c r="A12" s="8" t="s">
        <v>1396</v>
      </c>
      <c r="E12" s="52" t="s">
        <v>1614</v>
      </c>
      <c r="I12" t="s">
        <v>389</v>
      </c>
      <c r="J12" t="s">
        <v>390</v>
      </c>
      <c r="K12" t="s">
        <v>387</v>
      </c>
    </row>
    <row r="13" spans="1:23" x14ac:dyDescent="0.25">
      <c r="A13" s="8" t="s">
        <v>1397</v>
      </c>
      <c r="E13" s="52" t="s">
        <v>1615</v>
      </c>
      <c r="I13" t="s">
        <v>432</v>
      </c>
      <c r="J13" t="s">
        <v>433</v>
      </c>
      <c r="K13" t="s">
        <v>387</v>
      </c>
    </row>
    <row r="14" spans="1:23" x14ac:dyDescent="0.25">
      <c r="A14" s="8" t="s">
        <v>1398</v>
      </c>
      <c r="E14" s="52" t="s">
        <v>1616</v>
      </c>
      <c r="I14" t="s">
        <v>448</v>
      </c>
      <c r="J14" t="s">
        <v>449</v>
      </c>
      <c r="K14" t="s">
        <v>387</v>
      </c>
    </row>
    <row r="15" spans="1:23" x14ac:dyDescent="0.25">
      <c r="A15" s="8" t="s">
        <v>1399</v>
      </c>
      <c r="I15" t="s">
        <v>508</v>
      </c>
      <c r="J15" t="s">
        <v>509</v>
      </c>
      <c r="K15" t="s">
        <v>387</v>
      </c>
    </row>
    <row r="16" spans="1:23" x14ac:dyDescent="0.25">
      <c r="A16" s="8" t="s">
        <v>1400</v>
      </c>
      <c r="I16" t="s">
        <v>805</v>
      </c>
      <c r="J16" t="s">
        <v>806</v>
      </c>
      <c r="K16" t="s">
        <v>803</v>
      </c>
    </row>
    <row r="17" spans="1:11" x14ac:dyDescent="0.25">
      <c r="A17" s="8" t="s">
        <v>1401</v>
      </c>
      <c r="I17" t="s">
        <v>849</v>
      </c>
      <c r="J17" t="s">
        <v>850</v>
      </c>
      <c r="K17" t="s">
        <v>803</v>
      </c>
    </row>
    <row r="18" spans="1:11" x14ac:dyDescent="0.25">
      <c r="A18" s="8" t="s">
        <v>1402</v>
      </c>
      <c r="I18" t="s">
        <v>897</v>
      </c>
      <c r="J18" t="s">
        <v>898</v>
      </c>
      <c r="K18" t="s">
        <v>803</v>
      </c>
    </row>
    <row r="19" spans="1:11" x14ac:dyDescent="0.25">
      <c r="A19" s="8" t="s">
        <v>1403</v>
      </c>
      <c r="I19" t="s">
        <v>942</v>
      </c>
      <c r="J19" t="s">
        <v>943</v>
      </c>
      <c r="K19" t="s">
        <v>803</v>
      </c>
    </row>
    <row r="20" spans="1:11" x14ac:dyDescent="0.25">
      <c r="A20" s="8" t="s">
        <v>1404</v>
      </c>
      <c r="I20" t="s">
        <v>998</v>
      </c>
      <c r="J20" t="s">
        <v>999</v>
      </c>
      <c r="K20" t="s">
        <v>803</v>
      </c>
    </row>
    <row r="21" spans="1:11" x14ac:dyDescent="0.25">
      <c r="A21" s="8" t="s">
        <v>1405</v>
      </c>
    </row>
    <row r="22" spans="1:11" x14ac:dyDescent="0.25">
      <c r="A22" s="8" t="s">
        <v>1406</v>
      </c>
    </row>
    <row r="23" spans="1:11" x14ac:dyDescent="0.25">
      <c r="A23" s="8" t="s">
        <v>1407</v>
      </c>
    </row>
    <row r="24" spans="1:11" x14ac:dyDescent="0.25">
      <c r="A24" s="8" t="s">
        <v>1408</v>
      </c>
    </row>
    <row r="25" spans="1:11" x14ac:dyDescent="0.25">
      <c r="A25" s="8" t="s">
        <v>1409</v>
      </c>
    </row>
    <row r="26" spans="1:11" x14ac:dyDescent="0.25">
      <c r="A26" s="8" t="s">
        <v>1410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C6B43-9F03-4998-91FF-F1C8B161E7FB}">
  <dimension ref="A1:C4"/>
  <sheetViews>
    <sheetView workbookViewId="0">
      <selection activeCell="C5" sqref="C5"/>
    </sheetView>
  </sheetViews>
  <sheetFormatPr defaultRowHeight="15" x14ac:dyDescent="0.25"/>
  <cols>
    <col min="2" max="2" width="10.7109375" bestFit="1" customWidth="1"/>
  </cols>
  <sheetData>
    <row r="1" spans="1:3" x14ac:dyDescent="0.25">
      <c r="A1" t="s">
        <v>1698</v>
      </c>
      <c r="B1" s="2">
        <v>45413</v>
      </c>
      <c r="C1" t="s">
        <v>1699</v>
      </c>
    </row>
    <row r="2" spans="1:3" x14ac:dyDescent="0.25">
      <c r="A2" t="s">
        <v>1700</v>
      </c>
      <c r="B2" s="2">
        <v>45444</v>
      </c>
      <c r="C2" t="s">
        <v>1701</v>
      </c>
    </row>
    <row r="3" spans="1:3" x14ac:dyDescent="0.25">
      <c r="A3" t="s">
        <v>1715</v>
      </c>
      <c r="B3" s="2">
        <v>45474</v>
      </c>
      <c r="C3" t="s">
        <v>1716</v>
      </c>
    </row>
    <row r="4" spans="1:3" x14ac:dyDescent="0.25">
      <c r="C4" t="s">
        <v>1717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R266"/>
  <sheetViews>
    <sheetView topLeftCell="A91" workbookViewId="0">
      <selection activeCell="C103" sqref="C103"/>
    </sheetView>
  </sheetViews>
  <sheetFormatPr defaultRowHeight="15" x14ac:dyDescent="0.25"/>
  <cols>
    <col min="1" max="1" width="8.7109375" bestFit="1" customWidth="1"/>
    <col min="2" max="2" width="12.5703125" bestFit="1" customWidth="1"/>
    <col min="3" max="3" width="67.5703125" bestFit="1" customWidth="1"/>
    <col min="4" max="4" width="12.28515625" bestFit="1" customWidth="1"/>
    <col min="5" max="5" width="21.5703125" bestFit="1" customWidth="1"/>
    <col min="6" max="6" width="15.7109375" bestFit="1" customWidth="1"/>
    <col min="7" max="7" width="40.28515625" bestFit="1" customWidth="1"/>
    <col min="8" max="8" width="26.85546875" bestFit="1" customWidth="1"/>
    <col min="9" max="9" width="11.7109375" bestFit="1" customWidth="1"/>
    <col min="10" max="10" width="16.7109375" bestFit="1" customWidth="1"/>
    <col min="11" max="11" width="52.28515625" bestFit="1" customWidth="1"/>
    <col min="12" max="12" width="16.42578125" bestFit="1" customWidth="1"/>
    <col min="13" max="13" width="11.42578125" bestFit="1" customWidth="1"/>
    <col min="14" max="14" width="16.85546875" bestFit="1" customWidth="1"/>
    <col min="15" max="15" width="12.7109375" bestFit="1" customWidth="1"/>
    <col min="16" max="16" width="13.85546875" bestFit="1" customWidth="1"/>
    <col min="17" max="17" width="10.5703125" bestFit="1" customWidth="1"/>
    <col min="18" max="18" width="12.7109375" bestFit="1" customWidth="1"/>
    <col min="19" max="19" width="15.85546875" bestFit="1" customWidth="1"/>
    <col min="20" max="20" width="12.28515625" bestFit="1" customWidth="1"/>
    <col min="21" max="21" width="14.28515625" bestFit="1" customWidth="1"/>
    <col min="22" max="22" width="15.7109375" bestFit="1" customWidth="1"/>
    <col min="23" max="23" width="26.85546875" bestFit="1" customWidth="1"/>
    <col min="24" max="24" width="29.140625" bestFit="1" customWidth="1"/>
    <col min="25" max="25" width="16.42578125" bestFit="1" customWidth="1"/>
    <col min="26" max="26" width="11.42578125" bestFit="1" customWidth="1"/>
    <col min="27" max="27" width="16.85546875" bestFit="1" customWidth="1"/>
    <col min="28" max="28" width="12.7109375" bestFit="1" customWidth="1"/>
    <col min="29" max="29" width="13.85546875" bestFit="1" customWidth="1"/>
    <col min="30" max="30" width="10.5703125" bestFit="1" customWidth="1"/>
    <col min="31" max="31" width="12.7109375" bestFit="1" customWidth="1"/>
  </cols>
  <sheetData>
    <row r="1" spans="1:18" x14ac:dyDescent="0.25">
      <c r="A1" t="s">
        <v>1498</v>
      </c>
      <c r="B1" t="s">
        <v>0</v>
      </c>
      <c r="C1" t="s">
        <v>1</v>
      </c>
      <c r="D1" t="s">
        <v>2</v>
      </c>
      <c r="E1" t="s">
        <v>3</v>
      </c>
      <c r="F1" t="s">
        <v>4</v>
      </c>
      <c r="G1" t="s">
        <v>5</v>
      </c>
      <c r="H1" t="s">
        <v>1499</v>
      </c>
      <c r="I1" t="s">
        <v>1500</v>
      </c>
      <c r="J1" t="s">
        <v>1469</v>
      </c>
      <c r="K1" t="s">
        <v>6</v>
      </c>
      <c r="L1" t="s">
        <v>7</v>
      </c>
      <c r="M1" t="s">
        <v>8</v>
      </c>
      <c r="N1" s="1" t="s">
        <v>9</v>
      </c>
      <c r="O1" s="1" t="s">
        <v>10</v>
      </c>
      <c r="P1" s="1" t="s">
        <v>11</v>
      </c>
      <c r="Q1" s="1" t="s">
        <v>12</v>
      </c>
      <c r="R1" s="1" t="s">
        <v>13</v>
      </c>
    </row>
    <row r="2" spans="1:18" x14ac:dyDescent="0.25">
      <c r="A2" t="s">
        <v>1501</v>
      </c>
      <c r="B2" t="s">
        <v>24</v>
      </c>
      <c r="C2" t="s">
        <v>25</v>
      </c>
      <c r="D2" t="s">
        <v>16</v>
      </c>
      <c r="E2" t="s">
        <v>1470</v>
      </c>
      <c r="F2" t="s">
        <v>18</v>
      </c>
      <c r="G2" t="s">
        <v>19</v>
      </c>
      <c r="H2" t="s">
        <v>1502</v>
      </c>
      <c r="I2" t="s">
        <v>1503</v>
      </c>
      <c r="J2" t="s">
        <v>1471</v>
      </c>
      <c r="K2" t="s">
        <v>26</v>
      </c>
      <c r="L2" t="s">
        <v>21</v>
      </c>
      <c r="M2" t="s">
        <v>27</v>
      </c>
      <c r="N2" s="1" t="s">
        <v>28</v>
      </c>
      <c r="O2" s="1">
        <v>549667</v>
      </c>
      <c r="P2" s="1">
        <v>184556</v>
      </c>
      <c r="Q2" s="1">
        <v>51.540066000000003</v>
      </c>
      <c r="R2" s="1">
        <v>0.15673988</v>
      </c>
    </row>
    <row r="3" spans="1:18" x14ac:dyDescent="0.25">
      <c r="A3" t="s">
        <v>1501</v>
      </c>
      <c r="B3" t="s">
        <v>29</v>
      </c>
      <c r="C3" t="s">
        <v>30</v>
      </c>
      <c r="D3" t="s">
        <v>16</v>
      </c>
      <c r="E3" t="s">
        <v>1470</v>
      </c>
      <c r="F3" t="s">
        <v>18</v>
      </c>
      <c r="G3" t="s">
        <v>19</v>
      </c>
      <c r="H3" t="s">
        <v>1502</v>
      </c>
      <c r="I3" t="s">
        <v>1504</v>
      </c>
      <c r="J3" t="s">
        <v>1471</v>
      </c>
      <c r="K3" t="s">
        <v>31</v>
      </c>
      <c r="L3" t="s">
        <v>21</v>
      </c>
      <c r="M3" t="s">
        <v>32</v>
      </c>
      <c r="N3" s="1" t="s">
        <v>33</v>
      </c>
      <c r="O3" s="1">
        <v>549367</v>
      </c>
      <c r="P3" s="1">
        <v>183962</v>
      </c>
      <c r="Q3" s="1">
        <v>51.534807999999998</v>
      </c>
      <c r="R3" s="1">
        <v>0.15216547999999999</v>
      </c>
    </row>
    <row r="4" spans="1:18" x14ac:dyDescent="0.25">
      <c r="A4" t="s">
        <v>1501</v>
      </c>
      <c r="B4" t="s">
        <v>34</v>
      </c>
      <c r="C4" t="s">
        <v>35</v>
      </c>
      <c r="D4" t="s">
        <v>16</v>
      </c>
      <c r="E4" t="s">
        <v>1470</v>
      </c>
      <c r="F4" t="s">
        <v>18</v>
      </c>
      <c r="G4" t="s">
        <v>19</v>
      </c>
      <c r="H4" t="s">
        <v>1502</v>
      </c>
      <c r="I4" t="s">
        <v>1505</v>
      </c>
      <c r="J4" t="s">
        <v>1471</v>
      </c>
      <c r="K4" t="s">
        <v>36</v>
      </c>
      <c r="L4" t="s">
        <v>21</v>
      </c>
      <c r="M4" t="s">
        <v>37</v>
      </c>
      <c r="N4" s="1" t="s">
        <v>38</v>
      </c>
      <c r="O4" s="1">
        <v>547283</v>
      </c>
      <c r="P4" s="1">
        <v>185077</v>
      </c>
      <c r="Q4" s="1">
        <v>51.545372999999998</v>
      </c>
      <c r="R4" s="1">
        <v>0.12260706</v>
      </c>
    </row>
    <row r="5" spans="1:18" x14ac:dyDescent="0.25">
      <c r="A5" t="s">
        <v>1501</v>
      </c>
      <c r="B5" t="s">
        <v>39</v>
      </c>
      <c r="C5" t="s">
        <v>40</v>
      </c>
      <c r="D5" t="s">
        <v>16</v>
      </c>
      <c r="E5" t="s">
        <v>1470</v>
      </c>
      <c r="F5" t="s">
        <v>41</v>
      </c>
      <c r="G5" t="s">
        <v>42</v>
      </c>
      <c r="H5" t="s">
        <v>1506</v>
      </c>
      <c r="I5" t="s">
        <v>1507</v>
      </c>
      <c r="J5" t="s">
        <v>1471</v>
      </c>
      <c r="K5" t="s">
        <v>43</v>
      </c>
      <c r="L5" t="s">
        <v>21</v>
      </c>
      <c r="M5" t="s">
        <v>44</v>
      </c>
      <c r="N5" s="1" t="s">
        <v>45</v>
      </c>
      <c r="O5" s="1">
        <v>549762</v>
      </c>
      <c r="P5" s="1">
        <v>183388</v>
      </c>
      <c r="Q5" s="1">
        <v>51.529546000000003</v>
      </c>
      <c r="R5" s="1">
        <v>0.15761231000000001</v>
      </c>
    </row>
    <row r="6" spans="1:18" x14ac:dyDescent="0.25">
      <c r="A6" t="s">
        <v>1501</v>
      </c>
      <c r="B6" t="s">
        <v>46</v>
      </c>
      <c r="C6" t="s">
        <v>47</v>
      </c>
      <c r="D6" t="s">
        <v>16</v>
      </c>
      <c r="E6" t="s">
        <v>1470</v>
      </c>
      <c r="F6" t="s">
        <v>41</v>
      </c>
      <c r="G6" t="s">
        <v>42</v>
      </c>
      <c r="H6" t="s">
        <v>1506</v>
      </c>
      <c r="I6" t="s">
        <v>1507</v>
      </c>
      <c r="J6" t="s">
        <v>1471</v>
      </c>
      <c r="K6" t="s">
        <v>48</v>
      </c>
      <c r="L6" t="s">
        <v>21</v>
      </c>
      <c r="M6" t="s">
        <v>49</v>
      </c>
      <c r="N6" s="1" t="s">
        <v>50</v>
      </c>
      <c r="O6" s="1">
        <v>548734</v>
      </c>
      <c r="P6" s="1">
        <v>184495</v>
      </c>
      <c r="Q6" s="1">
        <v>51.539763999999998</v>
      </c>
      <c r="R6" s="1">
        <v>0.14327081999999999</v>
      </c>
    </row>
    <row r="7" spans="1:18" x14ac:dyDescent="0.25">
      <c r="A7" t="s">
        <v>1501</v>
      </c>
      <c r="B7" t="s">
        <v>51</v>
      </c>
      <c r="C7" t="s">
        <v>52</v>
      </c>
      <c r="D7" t="s">
        <v>16</v>
      </c>
      <c r="E7" t="s">
        <v>1470</v>
      </c>
      <c r="F7" t="s">
        <v>41</v>
      </c>
      <c r="G7" t="s">
        <v>42</v>
      </c>
      <c r="H7" t="s">
        <v>1506</v>
      </c>
      <c r="I7" t="s">
        <v>1507</v>
      </c>
      <c r="J7" t="s">
        <v>1471</v>
      </c>
      <c r="K7" t="s">
        <v>53</v>
      </c>
      <c r="L7" t="s">
        <v>21</v>
      </c>
      <c r="M7" t="s">
        <v>54</v>
      </c>
      <c r="N7" s="1" t="s">
        <v>55</v>
      </c>
      <c r="O7" s="1">
        <v>548052</v>
      </c>
      <c r="P7" s="1">
        <v>184181</v>
      </c>
      <c r="Q7" s="1">
        <v>51.537121999999997</v>
      </c>
      <c r="R7" s="1">
        <v>0.13331214999999999</v>
      </c>
    </row>
    <row r="8" spans="1:18" x14ac:dyDescent="0.25">
      <c r="A8" t="s">
        <v>1501</v>
      </c>
      <c r="B8" t="s">
        <v>57</v>
      </c>
      <c r="C8" t="s">
        <v>58</v>
      </c>
      <c r="D8" t="s">
        <v>16</v>
      </c>
      <c r="E8" t="s">
        <v>1470</v>
      </c>
      <c r="F8" t="s">
        <v>41</v>
      </c>
      <c r="G8" t="s">
        <v>42</v>
      </c>
      <c r="H8" t="s">
        <v>1506</v>
      </c>
      <c r="I8" t="s">
        <v>1507</v>
      </c>
      <c r="J8" t="s">
        <v>1471</v>
      </c>
      <c r="K8" t="s">
        <v>59</v>
      </c>
      <c r="L8" t="s">
        <v>21</v>
      </c>
      <c r="M8" t="s">
        <v>32</v>
      </c>
      <c r="N8" s="1" t="s">
        <v>33</v>
      </c>
      <c r="O8" s="1">
        <v>549367</v>
      </c>
      <c r="P8" s="1">
        <v>183962</v>
      </c>
      <c r="Q8" s="1">
        <v>51.534807999999998</v>
      </c>
      <c r="R8" s="1">
        <v>0.15216547999999999</v>
      </c>
    </row>
    <row r="9" spans="1:18" x14ac:dyDescent="0.25">
      <c r="A9" t="s">
        <v>1501</v>
      </c>
      <c r="B9" t="s">
        <v>60</v>
      </c>
      <c r="C9" t="s">
        <v>61</v>
      </c>
      <c r="D9" t="s">
        <v>16</v>
      </c>
      <c r="E9" t="s">
        <v>1470</v>
      </c>
      <c r="F9" t="s">
        <v>41</v>
      </c>
      <c r="G9" t="s">
        <v>42</v>
      </c>
      <c r="H9" t="s">
        <v>1506</v>
      </c>
      <c r="I9" t="s">
        <v>1507</v>
      </c>
      <c r="J9" t="s">
        <v>1471</v>
      </c>
      <c r="K9" t="s">
        <v>53</v>
      </c>
      <c r="L9" t="s">
        <v>21</v>
      </c>
      <c r="M9" t="s">
        <v>54</v>
      </c>
      <c r="N9" s="1" t="s">
        <v>55</v>
      </c>
      <c r="O9" s="1">
        <v>548052</v>
      </c>
      <c r="P9" s="1">
        <v>184181</v>
      </c>
      <c r="Q9" s="1">
        <v>51.537121999999997</v>
      </c>
      <c r="R9" s="1">
        <v>0.13331214999999999</v>
      </c>
    </row>
    <row r="10" spans="1:18" x14ac:dyDescent="0.25">
      <c r="A10" t="s">
        <v>1501</v>
      </c>
      <c r="B10" t="s">
        <v>62</v>
      </c>
      <c r="C10" t="s">
        <v>63</v>
      </c>
      <c r="D10" t="s">
        <v>16</v>
      </c>
      <c r="E10" t="s">
        <v>1470</v>
      </c>
      <c r="F10" t="s">
        <v>41</v>
      </c>
      <c r="G10" t="s">
        <v>42</v>
      </c>
      <c r="H10" t="s">
        <v>1506</v>
      </c>
      <c r="I10" t="s">
        <v>1507</v>
      </c>
      <c r="J10" t="s">
        <v>1471</v>
      </c>
      <c r="K10" t="s">
        <v>64</v>
      </c>
      <c r="L10" t="s">
        <v>21</v>
      </c>
      <c r="M10" t="s">
        <v>65</v>
      </c>
      <c r="N10" s="1" t="s">
        <v>66</v>
      </c>
      <c r="O10" s="1">
        <v>549877</v>
      </c>
      <c r="P10" s="1">
        <v>185126</v>
      </c>
      <c r="Q10" s="1">
        <v>51.545130999999998</v>
      </c>
      <c r="R10" s="1">
        <v>0.16000821000000001</v>
      </c>
    </row>
    <row r="11" spans="1:18" x14ac:dyDescent="0.25">
      <c r="A11" t="s">
        <v>1501</v>
      </c>
      <c r="B11" t="s">
        <v>67</v>
      </c>
      <c r="C11" t="s">
        <v>68</v>
      </c>
      <c r="D11" t="s">
        <v>16</v>
      </c>
      <c r="E11" t="s">
        <v>1470</v>
      </c>
      <c r="F11" t="s">
        <v>69</v>
      </c>
      <c r="G11" t="s">
        <v>1583</v>
      </c>
      <c r="H11" t="s">
        <v>1585</v>
      </c>
      <c r="I11" t="s">
        <v>1508</v>
      </c>
      <c r="J11" t="s">
        <v>1471</v>
      </c>
      <c r="K11" t="s">
        <v>71</v>
      </c>
      <c r="L11" t="s">
        <v>17</v>
      </c>
      <c r="M11" t="s">
        <v>72</v>
      </c>
      <c r="N11" s="1" t="s">
        <v>73</v>
      </c>
      <c r="O11" s="1">
        <v>544085</v>
      </c>
      <c r="P11" s="1">
        <v>184494</v>
      </c>
      <c r="Q11" s="1">
        <v>51.540959999999998</v>
      </c>
      <c r="R11" s="1">
        <v>7.6282445000000004E-2</v>
      </c>
    </row>
    <row r="12" spans="1:18" x14ac:dyDescent="0.25">
      <c r="A12" t="s">
        <v>1501</v>
      </c>
      <c r="B12" t="s">
        <v>74</v>
      </c>
      <c r="C12" t="s">
        <v>1412</v>
      </c>
      <c r="D12" t="s">
        <v>16</v>
      </c>
      <c r="E12" t="s">
        <v>1470</v>
      </c>
      <c r="F12" t="s">
        <v>69</v>
      </c>
      <c r="G12" t="s">
        <v>1583</v>
      </c>
      <c r="H12" t="s">
        <v>1585</v>
      </c>
      <c r="I12" t="s">
        <v>1508</v>
      </c>
      <c r="J12" t="s">
        <v>1471</v>
      </c>
      <c r="K12" t="s">
        <v>75</v>
      </c>
      <c r="L12" t="s">
        <v>17</v>
      </c>
      <c r="M12" t="s">
        <v>76</v>
      </c>
      <c r="N12" s="1" t="s">
        <v>77</v>
      </c>
      <c r="O12" s="1">
        <v>544643</v>
      </c>
      <c r="P12" s="1">
        <v>183708</v>
      </c>
      <c r="Q12" s="1">
        <v>51.533754999999999</v>
      </c>
      <c r="R12" s="1">
        <v>8.4000310999999994E-2</v>
      </c>
    </row>
    <row r="13" spans="1:18" x14ac:dyDescent="0.25">
      <c r="A13" t="s">
        <v>1501</v>
      </c>
      <c r="B13" t="s">
        <v>78</v>
      </c>
      <c r="C13" t="s">
        <v>79</v>
      </c>
      <c r="D13" t="s">
        <v>16</v>
      </c>
      <c r="E13" t="s">
        <v>1470</v>
      </c>
      <c r="F13" t="s">
        <v>69</v>
      </c>
      <c r="G13" t="s">
        <v>1583</v>
      </c>
      <c r="H13" t="s">
        <v>1585</v>
      </c>
      <c r="I13" t="s">
        <v>1508</v>
      </c>
      <c r="J13" t="s">
        <v>1471</v>
      </c>
      <c r="K13" t="s">
        <v>80</v>
      </c>
      <c r="L13" t="s">
        <v>17</v>
      </c>
      <c r="M13" t="s">
        <v>81</v>
      </c>
      <c r="N13" s="1" t="s">
        <v>82</v>
      </c>
      <c r="O13" s="1">
        <v>544215</v>
      </c>
      <c r="P13" s="1">
        <v>184642</v>
      </c>
      <c r="Q13" s="1">
        <v>51.542256000000002</v>
      </c>
      <c r="R13" s="1">
        <v>7.8216283999999997E-2</v>
      </c>
    </row>
    <row r="14" spans="1:18" x14ac:dyDescent="0.25">
      <c r="A14" t="s">
        <v>1501</v>
      </c>
      <c r="B14" t="s">
        <v>83</v>
      </c>
      <c r="C14" t="s">
        <v>84</v>
      </c>
      <c r="D14" t="s">
        <v>16</v>
      </c>
      <c r="E14" t="s">
        <v>1470</v>
      </c>
      <c r="F14" t="s">
        <v>69</v>
      </c>
      <c r="G14" t="s">
        <v>1583</v>
      </c>
      <c r="H14" t="s">
        <v>1585</v>
      </c>
      <c r="I14" t="s">
        <v>1508</v>
      </c>
      <c r="J14" t="s">
        <v>1471</v>
      </c>
      <c r="K14" t="s">
        <v>85</v>
      </c>
      <c r="L14" t="s">
        <v>17</v>
      </c>
      <c r="M14" t="s">
        <v>86</v>
      </c>
      <c r="N14" s="1" t="s">
        <v>87</v>
      </c>
      <c r="O14" s="1">
        <v>544478</v>
      </c>
      <c r="P14" s="1">
        <v>183438</v>
      </c>
      <c r="Q14" s="1">
        <v>51.531371</v>
      </c>
      <c r="R14" s="1">
        <v>8.1512427999999998E-2</v>
      </c>
    </row>
    <row r="15" spans="1:18" x14ac:dyDescent="0.25">
      <c r="A15" t="s">
        <v>1501</v>
      </c>
      <c r="B15" t="s">
        <v>95</v>
      </c>
      <c r="C15" t="s">
        <v>96</v>
      </c>
      <c r="D15" t="s">
        <v>16</v>
      </c>
      <c r="E15" t="s">
        <v>1470</v>
      </c>
      <c r="F15" t="s">
        <v>69</v>
      </c>
      <c r="G15" t="s">
        <v>1583</v>
      </c>
      <c r="H15" t="s">
        <v>1585</v>
      </c>
      <c r="I15" t="s">
        <v>1508</v>
      </c>
      <c r="J15" t="s">
        <v>1471</v>
      </c>
      <c r="K15" t="s">
        <v>97</v>
      </c>
      <c r="L15" t="s">
        <v>17</v>
      </c>
      <c r="M15" t="s">
        <v>98</v>
      </c>
      <c r="N15" s="1" t="s">
        <v>99</v>
      </c>
      <c r="O15" s="1">
        <v>545367</v>
      </c>
      <c r="P15" s="1">
        <v>184850</v>
      </c>
      <c r="Q15" s="1">
        <v>51.54383</v>
      </c>
      <c r="R15" s="1">
        <v>9.4902305000000006E-2</v>
      </c>
    </row>
    <row r="16" spans="1:18" x14ac:dyDescent="0.25">
      <c r="A16" t="s">
        <v>1501</v>
      </c>
      <c r="B16" t="s">
        <v>14</v>
      </c>
      <c r="C16" t="s">
        <v>15</v>
      </c>
      <c r="D16" t="s">
        <v>16</v>
      </c>
      <c r="E16" t="s">
        <v>1470</v>
      </c>
      <c r="F16" t="s">
        <v>90</v>
      </c>
      <c r="G16" t="s">
        <v>91</v>
      </c>
      <c r="H16" t="s">
        <v>1509</v>
      </c>
      <c r="I16" t="s">
        <v>1510</v>
      </c>
      <c r="J16" t="s">
        <v>1471</v>
      </c>
      <c r="K16" t="s">
        <v>20</v>
      </c>
      <c r="L16" t="s">
        <v>21</v>
      </c>
      <c r="M16" t="s">
        <v>22</v>
      </c>
      <c r="N16" s="1" t="s">
        <v>23</v>
      </c>
      <c r="O16" s="1">
        <v>548956</v>
      </c>
      <c r="P16" s="1">
        <v>185305</v>
      </c>
      <c r="Q16" s="1">
        <v>51.546982999999997</v>
      </c>
      <c r="R16" s="1">
        <v>0.14681208000000001</v>
      </c>
    </row>
    <row r="17" spans="1:18" x14ac:dyDescent="0.25">
      <c r="A17" t="s">
        <v>1501</v>
      </c>
      <c r="B17" t="s">
        <v>88</v>
      </c>
      <c r="C17" t="s">
        <v>89</v>
      </c>
      <c r="D17" t="s">
        <v>16</v>
      </c>
      <c r="E17" t="s">
        <v>1470</v>
      </c>
      <c r="F17" t="s">
        <v>90</v>
      </c>
      <c r="G17" t="s">
        <v>91</v>
      </c>
      <c r="H17" t="s">
        <v>1509</v>
      </c>
      <c r="I17" t="s">
        <v>1510</v>
      </c>
      <c r="J17" t="s">
        <v>1471</v>
      </c>
      <c r="K17" t="s">
        <v>92</v>
      </c>
      <c r="L17" t="s">
        <v>17</v>
      </c>
      <c r="M17" t="s">
        <v>93</v>
      </c>
      <c r="N17" s="1" t="s">
        <v>94</v>
      </c>
      <c r="O17" s="1">
        <v>545536</v>
      </c>
      <c r="P17" s="1">
        <v>184574</v>
      </c>
      <c r="Q17" s="1">
        <v>51.541307000000003</v>
      </c>
      <c r="R17" s="1">
        <v>9.7223614999999999E-2</v>
      </c>
    </row>
    <row r="18" spans="1:18" x14ac:dyDescent="0.25">
      <c r="A18" t="s">
        <v>1501</v>
      </c>
      <c r="B18" t="s">
        <v>100</v>
      </c>
      <c r="C18" t="s">
        <v>101</v>
      </c>
      <c r="D18" t="s">
        <v>16</v>
      </c>
      <c r="E18" t="s">
        <v>1470</v>
      </c>
      <c r="F18" t="s">
        <v>90</v>
      </c>
      <c r="G18" t="s">
        <v>91</v>
      </c>
      <c r="H18" t="s">
        <v>1509</v>
      </c>
      <c r="I18" t="s">
        <v>1510</v>
      </c>
      <c r="J18" t="s">
        <v>1471</v>
      </c>
      <c r="K18" t="s">
        <v>102</v>
      </c>
      <c r="L18" t="s">
        <v>17</v>
      </c>
      <c r="M18" t="s">
        <v>103</v>
      </c>
      <c r="N18" s="1" t="s">
        <v>104</v>
      </c>
      <c r="O18" s="1">
        <v>546496</v>
      </c>
      <c r="P18" s="1">
        <v>184245</v>
      </c>
      <c r="Q18" s="1">
        <v>51.538102000000002</v>
      </c>
      <c r="R18" s="1">
        <v>0.11091985</v>
      </c>
    </row>
    <row r="19" spans="1:18" x14ac:dyDescent="0.25">
      <c r="A19" t="s">
        <v>1501</v>
      </c>
      <c r="B19" t="s">
        <v>105</v>
      </c>
      <c r="C19" t="s">
        <v>106</v>
      </c>
      <c r="D19" t="s">
        <v>16</v>
      </c>
      <c r="E19" t="s">
        <v>1470</v>
      </c>
      <c r="F19" t="s">
        <v>90</v>
      </c>
      <c r="G19" t="s">
        <v>91</v>
      </c>
      <c r="H19" t="s">
        <v>1509</v>
      </c>
      <c r="I19" t="s">
        <v>1510</v>
      </c>
      <c r="J19" t="s">
        <v>1471</v>
      </c>
      <c r="K19" t="s">
        <v>107</v>
      </c>
      <c r="L19" t="s">
        <v>17</v>
      </c>
      <c r="M19" t="s">
        <v>108</v>
      </c>
      <c r="N19" s="1" t="s">
        <v>109</v>
      </c>
      <c r="O19" s="1">
        <v>544930</v>
      </c>
      <c r="P19" s="1">
        <v>183744</v>
      </c>
      <c r="Q19" s="1">
        <v>51.534005000000001</v>
      </c>
      <c r="R19" s="1">
        <v>8.8149991999999996E-2</v>
      </c>
    </row>
    <row r="20" spans="1:18" x14ac:dyDescent="0.25">
      <c r="A20" t="s">
        <v>1501</v>
      </c>
      <c r="B20" t="s">
        <v>110</v>
      </c>
      <c r="C20" t="s">
        <v>111</v>
      </c>
      <c r="D20" t="s">
        <v>16</v>
      </c>
      <c r="E20" t="s">
        <v>1470</v>
      </c>
      <c r="F20" t="s">
        <v>90</v>
      </c>
      <c r="G20" t="s">
        <v>91</v>
      </c>
      <c r="H20" t="s">
        <v>1509</v>
      </c>
      <c r="I20" t="s">
        <v>1510</v>
      </c>
      <c r="J20" t="s">
        <v>1471</v>
      </c>
      <c r="K20" t="s">
        <v>112</v>
      </c>
      <c r="L20" t="s">
        <v>17</v>
      </c>
      <c r="M20" t="s">
        <v>113</v>
      </c>
      <c r="N20" s="1" t="s">
        <v>114</v>
      </c>
      <c r="O20" s="1">
        <v>544605</v>
      </c>
      <c r="P20" s="1">
        <v>184272</v>
      </c>
      <c r="Q20" s="1">
        <v>51.538831999999999</v>
      </c>
      <c r="R20" s="1">
        <v>8.3684289999999995E-2</v>
      </c>
    </row>
    <row r="21" spans="1:18" x14ac:dyDescent="0.25">
      <c r="A21" t="s">
        <v>1501</v>
      </c>
      <c r="B21" t="s">
        <v>115</v>
      </c>
      <c r="C21" t="s">
        <v>116</v>
      </c>
      <c r="D21" t="s">
        <v>16</v>
      </c>
      <c r="E21" t="s">
        <v>1470</v>
      </c>
      <c r="F21" t="s">
        <v>90</v>
      </c>
      <c r="G21" t="s">
        <v>91</v>
      </c>
      <c r="H21" t="s">
        <v>1509</v>
      </c>
      <c r="I21" t="s">
        <v>1510</v>
      </c>
      <c r="J21" t="s">
        <v>1471</v>
      </c>
      <c r="K21" t="s">
        <v>117</v>
      </c>
      <c r="L21" t="s">
        <v>17</v>
      </c>
      <c r="M21" t="s">
        <v>118</v>
      </c>
      <c r="N21" s="1" t="s">
        <v>119</v>
      </c>
      <c r="O21" s="1">
        <v>545217</v>
      </c>
      <c r="P21" s="1">
        <v>183938</v>
      </c>
      <c r="Q21" s="1">
        <v>51.535674</v>
      </c>
      <c r="R21" s="1">
        <v>9.2364823999999998E-2</v>
      </c>
    </row>
    <row r="22" spans="1:18" x14ac:dyDescent="0.25">
      <c r="A22" t="s">
        <v>1501</v>
      </c>
      <c r="B22" t="s">
        <v>120</v>
      </c>
      <c r="C22" t="s">
        <v>121</v>
      </c>
      <c r="D22" t="s">
        <v>16</v>
      </c>
      <c r="E22" t="s">
        <v>1470</v>
      </c>
      <c r="F22" t="s">
        <v>90</v>
      </c>
      <c r="G22" t="s">
        <v>91</v>
      </c>
      <c r="H22" t="s">
        <v>1509</v>
      </c>
      <c r="I22" t="s">
        <v>1510</v>
      </c>
      <c r="J22" t="s">
        <v>1472</v>
      </c>
      <c r="K22" t="s">
        <v>122</v>
      </c>
      <c r="L22" t="s">
        <v>17</v>
      </c>
      <c r="M22" t="s">
        <v>123</v>
      </c>
      <c r="N22" s="1" t="s">
        <v>124</v>
      </c>
      <c r="O22" s="1">
        <v>545644</v>
      </c>
      <c r="P22" s="1">
        <v>184306</v>
      </c>
      <c r="Q22" s="1">
        <v>51.538871</v>
      </c>
      <c r="R22" s="1">
        <v>9.8669044999999997E-2</v>
      </c>
    </row>
    <row r="23" spans="1:18" x14ac:dyDescent="0.25">
      <c r="A23" t="s">
        <v>1501</v>
      </c>
      <c r="B23" t="s">
        <v>125</v>
      </c>
      <c r="C23" t="s">
        <v>126</v>
      </c>
      <c r="D23" t="s">
        <v>16</v>
      </c>
      <c r="E23" t="s">
        <v>1470</v>
      </c>
      <c r="F23" t="s">
        <v>127</v>
      </c>
      <c r="G23" t="s">
        <v>128</v>
      </c>
      <c r="H23" t="s">
        <v>1511</v>
      </c>
      <c r="I23" t="s">
        <v>1512</v>
      </c>
      <c r="J23" t="s">
        <v>1471</v>
      </c>
      <c r="K23" t="s">
        <v>129</v>
      </c>
      <c r="L23" t="s">
        <v>21</v>
      </c>
      <c r="M23" t="s">
        <v>130</v>
      </c>
      <c r="N23" s="1" t="s">
        <v>131</v>
      </c>
      <c r="O23" s="1">
        <v>548622</v>
      </c>
      <c r="P23" s="1">
        <v>186004</v>
      </c>
      <c r="Q23" s="1">
        <v>51.553351999999997</v>
      </c>
      <c r="R23" s="1">
        <v>0.14229391</v>
      </c>
    </row>
    <row r="24" spans="1:18" x14ac:dyDescent="0.25">
      <c r="A24" t="s">
        <v>1501</v>
      </c>
      <c r="B24" t="s">
        <v>132</v>
      </c>
      <c r="C24" t="s">
        <v>133</v>
      </c>
      <c r="D24" t="s">
        <v>16</v>
      </c>
      <c r="E24" t="s">
        <v>1470</v>
      </c>
      <c r="F24" t="s">
        <v>127</v>
      </c>
      <c r="G24" t="s">
        <v>128</v>
      </c>
      <c r="H24" t="s">
        <v>1511</v>
      </c>
      <c r="I24" t="s">
        <v>1512</v>
      </c>
      <c r="J24" t="s">
        <v>1471</v>
      </c>
      <c r="K24" t="s">
        <v>134</v>
      </c>
      <c r="L24" t="s">
        <v>21</v>
      </c>
      <c r="M24" t="s">
        <v>135</v>
      </c>
      <c r="N24" s="1" t="s">
        <v>136</v>
      </c>
      <c r="O24" s="1">
        <v>547520</v>
      </c>
      <c r="P24" s="1">
        <v>184362</v>
      </c>
      <c r="Q24" s="1">
        <v>51.538887000000003</v>
      </c>
      <c r="R24" s="1">
        <v>0.12572291999999999</v>
      </c>
    </row>
    <row r="25" spans="1:18" x14ac:dyDescent="0.25">
      <c r="A25" t="s">
        <v>1501</v>
      </c>
      <c r="B25" t="s">
        <v>142</v>
      </c>
      <c r="C25" t="s">
        <v>143</v>
      </c>
      <c r="D25" t="s">
        <v>16</v>
      </c>
      <c r="E25" t="s">
        <v>1470</v>
      </c>
      <c r="F25" t="s">
        <v>127</v>
      </c>
      <c r="G25" t="s">
        <v>128</v>
      </c>
      <c r="H25" t="s">
        <v>1511</v>
      </c>
      <c r="I25" t="s">
        <v>1512</v>
      </c>
      <c r="J25" t="s">
        <v>1471</v>
      </c>
      <c r="K25" t="s">
        <v>144</v>
      </c>
      <c r="L25" t="s">
        <v>21</v>
      </c>
      <c r="M25" t="s">
        <v>145</v>
      </c>
      <c r="N25" s="1" t="s">
        <v>146</v>
      </c>
      <c r="O25" s="1">
        <v>549234</v>
      </c>
      <c r="P25" s="1">
        <v>186817</v>
      </c>
      <c r="Q25" s="1">
        <v>51.560495000000003</v>
      </c>
      <c r="R25" s="1">
        <v>0.15145929999999999</v>
      </c>
    </row>
    <row r="26" spans="1:18" x14ac:dyDescent="0.25">
      <c r="A26" t="s">
        <v>1501</v>
      </c>
      <c r="B26" t="s">
        <v>147</v>
      </c>
      <c r="C26" t="s">
        <v>148</v>
      </c>
      <c r="D26" t="s">
        <v>16</v>
      </c>
      <c r="E26" t="s">
        <v>1470</v>
      </c>
      <c r="F26" t="s">
        <v>127</v>
      </c>
      <c r="G26" t="s">
        <v>128</v>
      </c>
      <c r="H26" t="s">
        <v>1511</v>
      </c>
      <c r="I26" t="s">
        <v>1512</v>
      </c>
      <c r="J26" t="s">
        <v>1471</v>
      </c>
      <c r="K26" t="s">
        <v>149</v>
      </c>
      <c r="L26" t="s">
        <v>21</v>
      </c>
      <c r="M26" t="s">
        <v>150</v>
      </c>
      <c r="N26" s="1" t="s">
        <v>151</v>
      </c>
      <c r="O26" s="1">
        <v>546953</v>
      </c>
      <c r="P26" s="1">
        <v>185105</v>
      </c>
      <c r="Q26" s="1">
        <v>51.545710999999997</v>
      </c>
      <c r="R26" s="1">
        <v>0.11786323999999999</v>
      </c>
    </row>
    <row r="27" spans="1:18" x14ac:dyDescent="0.25">
      <c r="A27" t="s">
        <v>1501</v>
      </c>
      <c r="B27" t="s">
        <v>152</v>
      </c>
      <c r="C27" t="s">
        <v>153</v>
      </c>
      <c r="D27" t="s">
        <v>16</v>
      </c>
      <c r="E27" t="s">
        <v>1470</v>
      </c>
      <c r="F27" t="s">
        <v>127</v>
      </c>
      <c r="G27" t="s">
        <v>128</v>
      </c>
      <c r="H27" t="s">
        <v>1511</v>
      </c>
      <c r="I27" t="s">
        <v>1512</v>
      </c>
      <c r="J27" t="s">
        <v>1471</v>
      </c>
      <c r="K27" t="s">
        <v>154</v>
      </c>
      <c r="L27" t="s">
        <v>21</v>
      </c>
      <c r="M27" t="s">
        <v>155</v>
      </c>
      <c r="N27" s="1" t="s">
        <v>156</v>
      </c>
      <c r="O27" s="1">
        <v>548005</v>
      </c>
      <c r="P27" s="1">
        <v>186869</v>
      </c>
      <c r="Q27" s="1">
        <v>51.561286000000003</v>
      </c>
      <c r="R27" s="1">
        <v>0.13376487000000001</v>
      </c>
    </row>
    <row r="28" spans="1:18" x14ac:dyDescent="0.25">
      <c r="A28" t="s">
        <v>1501</v>
      </c>
      <c r="B28" t="s">
        <v>157</v>
      </c>
      <c r="C28" t="s">
        <v>158</v>
      </c>
      <c r="D28" t="s">
        <v>16</v>
      </c>
      <c r="E28" t="s">
        <v>1470</v>
      </c>
      <c r="F28" t="s">
        <v>127</v>
      </c>
      <c r="G28" t="s">
        <v>128</v>
      </c>
      <c r="H28" t="s">
        <v>1511</v>
      </c>
      <c r="I28" t="s">
        <v>1512</v>
      </c>
      <c r="J28" t="s">
        <v>1471</v>
      </c>
      <c r="K28" t="s">
        <v>159</v>
      </c>
      <c r="L28" t="s">
        <v>21</v>
      </c>
      <c r="M28" t="s">
        <v>160</v>
      </c>
      <c r="N28" s="1" t="s">
        <v>161</v>
      </c>
      <c r="O28" s="1">
        <v>546755</v>
      </c>
      <c r="P28" s="1">
        <v>185732</v>
      </c>
      <c r="Q28" s="1">
        <v>51.551395999999997</v>
      </c>
      <c r="R28" s="1">
        <v>0.11527123</v>
      </c>
    </row>
    <row r="29" spans="1:18" x14ac:dyDescent="0.25">
      <c r="A29" t="s">
        <v>1501</v>
      </c>
      <c r="B29" t="s">
        <v>162</v>
      </c>
      <c r="C29" t="s">
        <v>1584</v>
      </c>
      <c r="D29" t="s">
        <v>16</v>
      </c>
      <c r="E29" t="s">
        <v>1470</v>
      </c>
      <c r="F29" t="s">
        <v>127</v>
      </c>
      <c r="G29" t="s">
        <v>128</v>
      </c>
      <c r="H29" t="s">
        <v>1511</v>
      </c>
      <c r="I29" t="s">
        <v>1513</v>
      </c>
      <c r="J29" t="s">
        <v>1471</v>
      </c>
      <c r="K29" t="s">
        <v>163</v>
      </c>
      <c r="L29" t="s">
        <v>21</v>
      </c>
      <c r="M29" t="s">
        <v>164</v>
      </c>
      <c r="N29" s="1" t="s">
        <v>165</v>
      </c>
      <c r="O29" s="1">
        <v>549697</v>
      </c>
      <c r="P29" s="1">
        <v>183763</v>
      </c>
      <c r="Q29" s="1">
        <v>51.532933</v>
      </c>
      <c r="R29" s="1">
        <v>0.15683522999999999</v>
      </c>
    </row>
    <row r="30" spans="1:18" x14ac:dyDescent="0.25">
      <c r="A30" t="s">
        <v>1501</v>
      </c>
      <c r="B30" t="s">
        <v>137</v>
      </c>
      <c r="C30" t="s">
        <v>138</v>
      </c>
      <c r="D30" t="s">
        <v>16</v>
      </c>
      <c r="E30" t="s">
        <v>1470</v>
      </c>
      <c r="F30" t="s">
        <v>127</v>
      </c>
      <c r="G30" t="s">
        <v>128</v>
      </c>
      <c r="H30" t="s">
        <v>1511</v>
      </c>
      <c r="I30" t="s">
        <v>1514</v>
      </c>
      <c r="J30" t="s">
        <v>1471</v>
      </c>
      <c r="K30" t="s">
        <v>139</v>
      </c>
      <c r="L30" t="s">
        <v>21</v>
      </c>
      <c r="M30" t="s">
        <v>140</v>
      </c>
      <c r="N30" s="1" t="s">
        <v>141</v>
      </c>
      <c r="O30" s="1">
        <v>547822</v>
      </c>
      <c r="P30" s="1">
        <v>185951</v>
      </c>
      <c r="Q30" s="1">
        <v>51.553086</v>
      </c>
      <c r="R30" s="1">
        <v>0.13074125</v>
      </c>
    </row>
    <row r="31" spans="1:18" x14ac:dyDescent="0.25">
      <c r="A31" t="s">
        <v>1501</v>
      </c>
      <c r="B31" t="s">
        <v>166</v>
      </c>
      <c r="C31" t="s">
        <v>167</v>
      </c>
      <c r="D31" t="s">
        <v>16</v>
      </c>
      <c r="E31" t="s">
        <v>1470</v>
      </c>
      <c r="F31" t="s">
        <v>168</v>
      </c>
      <c r="G31" t="s">
        <v>1473</v>
      </c>
      <c r="H31" t="s">
        <v>1515</v>
      </c>
      <c r="I31" t="s">
        <v>1516</v>
      </c>
      <c r="J31" t="s">
        <v>1471</v>
      </c>
      <c r="K31" t="s">
        <v>170</v>
      </c>
      <c r="L31" t="s">
        <v>21</v>
      </c>
      <c r="M31" t="s">
        <v>171</v>
      </c>
      <c r="N31" s="1" t="s">
        <v>172</v>
      </c>
      <c r="O31" s="1">
        <v>548155</v>
      </c>
      <c r="P31" s="1">
        <v>189472</v>
      </c>
      <c r="Q31" s="1">
        <v>51.584634999999999</v>
      </c>
      <c r="R31" s="1">
        <v>0.13702396999999999</v>
      </c>
    </row>
    <row r="32" spans="1:18" x14ac:dyDescent="0.25">
      <c r="A32" t="s">
        <v>1501</v>
      </c>
      <c r="B32" t="s">
        <v>173</v>
      </c>
      <c r="C32" t="s">
        <v>174</v>
      </c>
      <c r="D32" t="s">
        <v>16</v>
      </c>
      <c r="E32" t="s">
        <v>1470</v>
      </c>
      <c r="F32" t="s">
        <v>168</v>
      </c>
      <c r="G32" t="s">
        <v>1473</v>
      </c>
      <c r="H32" t="s">
        <v>1515</v>
      </c>
      <c r="I32" t="s">
        <v>1516</v>
      </c>
      <c r="J32" t="s">
        <v>1471</v>
      </c>
      <c r="K32" t="s">
        <v>175</v>
      </c>
      <c r="L32" t="s">
        <v>21</v>
      </c>
      <c r="M32" t="s">
        <v>176</v>
      </c>
      <c r="N32" s="1" t="s">
        <v>177</v>
      </c>
      <c r="O32" s="1">
        <v>547363</v>
      </c>
      <c r="P32" s="1">
        <v>186819</v>
      </c>
      <c r="Q32" s="1">
        <v>51.561005000000002</v>
      </c>
      <c r="R32" s="1">
        <v>0.12448914</v>
      </c>
    </row>
    <row r="33" spans="1:18" x14ac:dyDescent="0.25">
      <c r="A33" t="s">
        <v>1501</v>
      </c>
      <c r="B33" t="s">
        <v>178</v>
      </c>
      <c r="C33" t="s">
        <v>179</v>
      </c>
      <c r="D33" t="s">
        <v>16</v>
      </c>
      <c r="E33" t="s">
        <v>1470</v>
      </c>
      <c r="F33" t="s">
        <v>168</v>
      </c>
      <c r="G33" t="s">
        <v>1473</v>
      </c>
      <c r="H33" t="s">
        <v>1515</v>
      </c>
      <c r="I33" t="s">
        <v>1516</v>
      </c>
      <c r="J33" t="s">
        <v>1471</v>
      </c>
      <c r="K33" t="s">
        <v>180</v>
      </c>
      <c r="L33" t="s">
        <v>21</v>
      </c>
      <c r="M33" t="s">
        <v>181</v>
      </c>
      <c r="N33" s="1" t="s">
        <v>182</v>
      </c>
      <c r="O33" s="1">
        <v>548516</v>
      </c>
      <c r="P33" s="1">
        <v>186671</v>
      </c>
      <c r="Q33" s="1">
        <v>51.559373000000001</v>
      </c>
      <c r="R33" s="1">
        <v>0.1410476</v>
      </c>
    </row>
    <row r="34" spans="1:18" x14ac:dyDescent="0.25">
      <c r="A34" t="s">
        <v>1501</v>
      </c>
      <c r="B34" t="s">
        <v>183</v>
      </c>
      <c r="C34" t="s">
        <v>184</v>
      </c>
      <c r="D34" t="s">
        <v>185</v>
      </c>
      <c r="E34" t="s">
        <v>186</v>
      </c>
      <c r="F34" t="s">
        <v>187</v>
      </c>
      <c r="G34" t="s">
        <v>188</v>
      </c>
      <c r="H34" t="s">
        <v>188</v>
      </c>
      <c r="I34" t="s">
        <v>1517</v>
      </c>
      <c r="J34" t="s">
        <v>1471</v>
      </c>
      <c r="K34" t="s">
        <v>189</v>
      </c>
      <c r="L34" t="s">
        <v>190</v>
      </c>
      <c r="M34" t="s">
        <v>191</v>
      </c>
      <c r="N34" s="1" t="s">
        <v>192</v>
      </c>
      <c r="O34" s="1">
        <v>533741</v>
      </c>
      <c r="P34" s="1">
        <v>187885</v>
      </c>
      <c r="Q34" s="1">
        <v>51.573976000000002</v>
      </c>
      <c r="R34" s="1">
        <v>-7.1492951999999999E-2</v>
      </c>
    </row>
    <row r="35" spans="1:18" x14ac:dyDescent="0.25">
      <c r="A35" t="s">
        <v>1501</v>
      </c>
      <c r="B35" t="s">
        <v>193</v>
      </c>
      <c r="C35" t="s">
        <v>194</v>
      </c>
      <c r="D35" t="s">
        <v>185</v>
      </c>
      <c r="E35" t="s">
        <v>186</v>
      </c>
      <c r="F35" t="s">
        <v>187</v>
      </c>
      <c r="G35" t="s">
        <v>188</v>
      </c>
      <c r="H35" t="s">
        <v>188</v>
      </c>
      <c r="I35" t="s">
        <v>1517</v>
      </c>
      <c r="J35" t="s">
        <v>1471</v>
      </c>
      <c r="K35" t="s">
        <v>195</v>
      </c>
      <c r="M35" t="s">
        <v>196</v>
      </c>
      <c r="N35" s="1" t="s">
        <v>197</v>
      </c>
      <c r="O35" s="1">
        <v>533045</v>
      </c>
      <c r="P35" s="1">
        <v>187827</v>
      </c>
      <c r="Q35" s="1">
        <v>51.573619000000001</v>
      </c>
      <c r="R35" s="1">
        <v>-8.1552204000000003E-2</v>
      </c>
    </row>
    <row r="36" spans="1:18" x14ac:dyDescent="0.25">
      <c r="A36" t="s">
        <v>1501</v>
      </c>
      <c r="B36" t="s">
        <v>198</v>
      </c>
      <c r="C36" t="s">
        <v>199</v>
      </c>
      <c r="D36" t="s">
        <v>185</v>
      </c>
      <c r="E36" t="s">
        <v>186</v>
      </c>
      <c r="F36" t="s">
        <v>187</v>
      </c>
      <c r="G36" t="s">
        <v>188</v>
      </c>
      <c r="H36" t="s">
        <v>188</v>
      </c>
      <c r="I36" t="s">
        <v>1517</v>
      </c>
      <c r="J36" t="s">
        <v>1471</v>
      </c>
      <c r="K36" t="s">
        <v>200</v>
      </c>
      <c r="M36" t="s">
        <v>201</v>
      </c>
      <c r="N36" s="1" t="s">
        <v>202</v>
      </c>
      <c r="O36" s="1">
        <v>534202</v>
      </c>
      <c r="P36" s="1">
        <v>187381</v>
      </c>
      <c r="Q36" s="1">
        <v>51.569336999999997</v>
      </c>
      <c r="R36" s="1">
        <v>-6.5037069000000003E-2</v>
      </c>
    </row>
    <row r="37" spans="1:18" x14ac:dyDescent="0.25">
      <c r="A37" t="s">
        <v>1501</v>
      </c>
      <c r="B37" t="s">
        <v>203</v>
      </c>
      <c r="C37" t="s">
        <v>204</v>
      </c>
      <c r="D37" t="s">
        <v>185</v>
      </c>
      <c r="E37" t="s">
        <v>186</v>
      </c>
      <c r="F37" t="s">
        <v>205</v>
      </c>
      <c r="G37" t="s">
        <v>206</v>
      </c>
      <c r="H37" t="s">
        <v>206</v>
      </c>
      <c r="I37" t="s">
        <v>1518</v>
      </c>
      <c r="J37" t="s">
        <v>1471</v>
      </c>
      <c r="K37" t="s">
        <v>207</v>
      </c>
      <c r="L37" t="s">
        <v>208</v>
      </c>
      <c r="M37" t="s">
        <v>209</v>
      </c>
      <c r="N37" s="1" t="s">
        <v>210</v>
      </c>
      <c r="O37" s="1">
        <v>534412</v>
      </c>
      <c r="P37" s="1">
        <v>186145</v>
      </c>
      <c r="Q37" s="1">
        <v>51.55818</v>
      </c>
      <c r="R37" s="1">
        <v>-6.2481117000000003E-2</v>
      </c>
    </row>
    <row r="38" spans="1:18" x14ac:dyDescent="0.25">
      <c r="A38" t="s">
        <v>1501</v>
      </c>
      <c r="B38" t="s">
        <v>211</v>
      </c>
      <c r="C38" t="s">
        <v>212</v>
      </c>
      <c r="D38" t="s">
        <v>185</v>
      </c>
      <c r="E38" t="s">
        <v>186</v>
      </c>
      <c r="F38" t="s">
        <v>205</v>
      </c>
      <c r="G38" t="s">
        <v>206</v>
      </c>
      <c r="H38" t="s">
        <v>206</v>
      </c>
      <c r="I38" t="s">
        <v>1518</v>
      </c>
      <c r="J38" t="s">
        <v>1471</v>
      </c>
      <c r="K38" t="s">
        <v>213</v>
      </c>
      <c r="M38" t="s">
        <v>214</v>
      </c>
      <c r="N38" s="1" t="s">
        <v>215</v>
      </c>
      <c r="O38" s="1">
        <v>534209</v>
      </c>
      <c r="P38" s="1">
        <v>186834</v>
      </c>
      <c r="Q38" s="1">
        <v>51.564419999999998</v>
      </c>
      <c r="R38" s="1">
        <v>-6.5144830000000001E-2</v>
      </c>
    </row>
    <row r="39" spans="1:18" x14ac:dyDescent="0.25">
      <c r="A39" t="s">
        <v>1501</v>
      </c>
      <c r="B39" t="s">
        <v>216</v>
      </c>
      <c r="C39" t="s">
        <v>217</v>
      </c>
      <c r="D39" t="s">
        <v>185</v>
      </c>
      <c r="E39" t="s">
        <v>186</v>
      </c>
      <c r="F39" t="s">
        <v>205</v>
      </c>
      <c r="G39" t="s">
        <v>206</v>
      </c>
      <c r="H39" t="s">
        <v>206</v>
      </c>
      <c r="I39" t="s">
        <v>1518</v>
      </c>
      <c r="J39" t="s">
        <v>1471</v>
      </c>
      <c r="K39" t="s">
        <v>218</v>
      </c>
      <c r="M39" t="s">
        <v>219</v>
      </c>
      <c r="N39" s="1" t="s">
        <v>220</v>
      </c>
      <c r="O39" s="1">
        <v>535164</v>
      </c>
      <c r="P39" s="1">
        <v>186953</v>
      </c>
      <c r="Q39" s="1">
        <v>51.565261999999997</v>
      </c>
      <c r="R39" s="1">
        <v>-5.1329751999999999E-2</v>
      </c>
    </row>
    <row r="40" spans="1:18" x14ac:dyDescent="0.25">
      <c r="A40" t="s">
        <v>1501</v>
      </c>
      <c r="B40" t="s">
        <v>221</v>
      </c>
      <c r="C40" t="s">
        <v>222</v>
      </c>
      <c r="D40" t="s">
        <v>185</v>
      </c>
      <c r="E40" t="s">
        <v>186</v>
      </c>
      <c r="F40" t="s">
        <v>205</v>
      </c>
      <c r="G40" t="s">
        <v>206</v>
      </c>
      <c r="H40" t="s">
        <v>206</v>
      </c>
      <c r="I40" t="s">
        <v>1518</v>
      </c>
      <c r="J40" t="s">
        <v>1471</v>
      </c>
      <c r="K40" t="s">
        <v>223</v>
      </c>
      <c r="M40" t="s">
        <v>219</v>
      </c>
      <c r="N40" s="1" t="s">
        <v>220</v>
      </c>
      <c r="O40" s="1">
        <v>535164</v>
      </c>
      <c r="P40" s="1">
        <v>186953</v>
      </c>
      <c r="Q40" s="1">
        <v>51.565261999999997</v>
      </c>
      <c r="R40" s="1">
        <v>-5.1329751999999999E-2</v>
      </c>
    </row>
    <row r="41" spans="1:18" x14ac:dyDescent="0.25">
      <c r="A41" t="s">
        <v>1501</v>
      </c>
      <c r="B41" t="s">
        <v>224</v>
      </c>
      <c r="C41" t="s">
        <v>225</v>
      </c>
      <c r="D41" t="s">
        <v>185</v>
      </c>
      <c r="E41" t="s">
        <v>186</v>
      </c>
      <c r="F41" t="s">
        <v>205</v>
      </c>
      <c r="G41" t="s">
        <v>206</v>
      </c>
      <c r="H41" t="s">
        <v>206</v>
      </c>
      <c r="I41" t="s">
        <v>1518</v>
      </c>
      <c r="J41" t="s">
        <v>1471</v>
      </c>
      <c r="K41" t="s">
        <v>213</v>
      </c>
      <c r="M41" t="s">
        <v>214</v>
      </c>
      <c r="N41" s="1" t="s">
        <v>215</v>
      </c>
      <c r="O41" s="1">
        <v>534209</v>
      </c>
      <c r="P41" s="1">
        <v>186834</v>
      </c>
      <c r="Q41" s="1">
        <v>51.564419999999998</v>
      </c>
      <c r="R41" s="1">
        <v>-6.5144830000000001E-2</v>
      </c>
    </row>
    <row r="42" spans="1:18" x14ac:dyDescent="0.25">
      <c r="A42" t="s">
        <v>1501</v>
      </c>
      <c r="B42" t="s">
        <v>226</v>
      </c>
      <c r="C42" t="s">
        <v>227</v>
      </c>
      <c r="D42" t="s">
        <v>185</v>
      </c>
      <c r="E42" t="s">
        <v>186</v>
      </c>
      <c r="F42" t="s">
        <v>205</v>
      </c>
      <c r="G42" t="s">
        <v>206</v>
      </c>
      <c r="H42" t="s">
        <v>206</v>
      </c>
      <c r="I42" t="s">
        <v>1518</v>
      </c>
      <c r="J42" t="s">
        <v>1471</v>
      </c>
      <c r="K42" t="s">
        <v>213</v>
      </c>
      <c r="M42" t="s">
        <v>214</v>
      </c>
      <c r="N42" s="1" t="s">
        <v>215</v>
      </c>
      <c r="O42" s="1">
        <v>534209</v>
      </c>
      <c r="P42" s="1">
        <v>186834</v>
      </c>
      <c r="Q42" s="1">
        <v>51.564419999999998</v>
      </c>
      <c r="R42" s="1">
        <v>-6.5144830000000001E-2</v>
      </c>
    </row>
    <row r="43" spans="1:18" x14ac:dyDescent="0.25">
      <c r="A43" t="s">
        <v>1501</v>
      </c>
      <c r="B43" t="s">
        <v>228</v>
      </c>
      <c r="C43" t="s">
        <v>229</v>
      </c>
      <c r="D43" t="s">
        <v>185</v>
      </c>
      <c r="E43" t="s">
        <v>186</v>
      </c>
      <c r="F43" t="s">
        <v>205</v>
      </c>
      <c r="G43" t="s">
        <v>206</v>
      </c>
      <c r="H43" t="s">
        <v>206</v>
      </c>
      <c r="I43" t="s">
        <v>1518</v>
      </c>
      <c r="J43" t="s">
        <v>1471</v>
      </c>
      <c r="K43" t="s">
        <v>230</v>
      </c>
      <c r="M43" t="s">
        <v>231</v>
      </c>
      <c r="N43" s="1" t="s">
        <v>232</v>
      </c>
      <c r="O43" s="1">
        <v>535028</v>
      </c>
      <c r="P43" s="1">
        <v>187268</v>
      </c>
      <c r="Q43" s="1">
        <v>51.568125000000002</v>
      </c>
      <c r="R43" s="1">
        <v>-5.3169741999999999E-2</v>
      </c>
    </row>
    <row r="44" spans="1:18" x14ac:dyDescent="0.25">
      <c r="A44" t="s">
        <v>1501</v>
      </c>
      <c r="B44" t="s">
        <v>233</v>
      </c>
      <c r="C44" t="s">
        <v>234</v>
      </c>
      <c r="D44" t="s">
        <v>185</v>
      </c>
      <c r="E44" t="s">
        <v>186</v>
      </c>
      <c r="F44" t="s">
        <v>235</v>
      </c>
      <c r="G44" t="s">
        <v>236</v>
      </c>
      <c r="H44" t="s">
        <v>236</v>
      </c>
      <c r="I44" t="s">
        <v>1519</v>
      </c>
      <c r="J44" t="s">
        <v>1471</v>
      </c>
      <c r="K44" t="s">
        <v>237</v>
      </c>
      <c r="L44" t="s">
        <v>238</v>
      </c>
      <c r="M44" t="s">
        <v>239</v>
      </c>
      <c r="N44" s="1" t="s">
        <v>240</v>
      </c>
      <c r="O44" s="1">
        <v>532221</v>
      </c>
      <c r="P44" s="1">
        <v>187203</v>
      </c>
      <c r="Q44" s="1">
        <v>51.568204999999999</v>
      </c>
      <c r="R44" s="1">
        <v>-9.3670042999999995E-2</v>
      </c>
    </row>
    <row r="45" spans="1:18" x14ac:dyDescent="0.25">
      <c r="A45" t="s">
        <v>1501</v>
      </c>
      <c r="B45" t="s">
        <v>241</v>
      </c>
      <c r="C45" t="s">
        <v>242</v>
      </c>
      <c r="D45" t="s">
        <v>185</v>
      </c>
      <c r="E45" t="s">
        <v>186</v>
      </c>
      <c r="F45" t="s">
        <v>235</v>
      </c>
      <c r="G45" t="s">
        <v>236</v>
      </c>
      <c r="H45" t="s">
        <v>236</v>
      </c>
      <c r="I45" t="s">
        <v>1519</v>
      </c>
      <c r="J45" t="s">
        <v>1471</v>
      </c>
      <c r="K45" t="s">
        <v>243</v>
      </c>
      <c r="M45" t="s">
        <v>244</v>
      </c>
      <c r="N45" s="1" t="s">
        <v>245</v>
      </c>
      <c r="O45" s="1">
        <v>532544</v>
      </c>
      <c r="P45" s="1">
        <v>186016</v>
      </c>
      <c r="Q45" s="1">
        <v>51.557462999999998</v>
      </c>
      <c r="R45" s="1">
        <v>-8.9459644000000005E-2</v>
      </c>
    </row>
    <row r="46" spans="1:18" x14ac:dyDescent="0.25">
      <c r="A46" t="s">
        <v>1501</v>
      </c>
      <c r="B46" t="s">
        <v>246</v>
      </c>
      <c r="C46" t="s">
        <v>247</v>
      </c>
      <c r="D46" t="s">
        <v>185</v>
      </c>
      <c r="E46" t="s">
        <v>186</v>
      </c>
      <c r="F46" t="s">
        <v>235</v>
      </c>
      <c r="G46" t="s">
        <v>236</v>
      </c>
      <c r="H46" t="s">
        <v>236</v>
      </c>
      <c r="I46" t="s">
        <v>1519</v>
      </c>
      <c r="J46" t="s">
        <v>1471</v>
      </c>
      <c r="K46" t="s">
        <v>237</v>
      </c>
      <c r="L46" t="s">
        <v>238</v>
      </c>
      <c r="M46" t="s">
        <v>239</v>
      </c>
      <c r="N46" s="1" t="s">
        <v>240</v>
      </c>
      <c r="O46" s="1">
        <v>532221</v>
      </c>
      <c r="P46" s="1">
        <v>187203</v>
      </c>
      <c r="Q46" s="1">
        <v>51.568204999999999</v>
      </c>
      <c r="R46" s="1">
        <v>-9.3670042999999995E-2</v>
      </c>
    </row>
    <row r="47" spans="1:18" x14ac:dyDescent="0.25">
      <c r="A47" t="s">
        <v>1501</v>
      </c>
      <c r="B47" t="s">
        <v>248</v>
      </c>
      <c r="C47" t="s">
        <v>249</v>
      </c>
      <c r="D47" t="s">
        <v>185</v>
      </c>
      <c r="E47" t="s">
        <v>186</v>
      </c>
      <c r="F47" t="s">
        <v>235</v>
      </c>
      <c r="G47" t="s">
        <v>236</v>
      </c>
      <c r="H47" t="s">
        <v>236</v>
      </c>
      <c r="I47" t="s">
        <v>1519</v>
      </c>
      <c r="J47" t="s">
        <v>1471</v>
      </c>
      <c r="K47" t="s">
        <v>250</v>
      </c>
      <c r="M47" t="s">
        <v>251</v>
      </c>
      <c r="N47" s="1" t="s">
        <v>252</v>
      </c>
      <c r="O47" s="1">
        <v>532456</v>
      </c>
      <c r="P47" s="1">
        <v>186933</v>
      </c>
      <c r="Q47" s="1">
        <v>51.565724000000003</v>
      </c>
      <c r="R47" s="1">
        <v>-9.0383086000000001E-2</v>
      </c>
    </row>
    <row r="48" spans="1:18" x14ac:dyDescent="0.25">
      <c r="A48" t="s">
        <v>1501</v>
      </c>
      <c r="B48" t="s">
        <v>253</v>
      </c>
      <c r="C48" t="s">
        <v>254</v>
      </c>
      <c r="D48" t="s">
        <v>185</v>
      </c>
      <c r="E48" t="s">
        <v>186</v>
      </c>
      <c r="F48" t="s">
        <v>255</v>
      </c>
      <c r="G48" t="s">
        <v>256</v>
      </c>
      <c r="H48" t="s">
        <v>256</v>
      </c>
      <c r="I48" t="s">
        <v>1520</v>
      </c>
      <c r="J48" t="s">
        <v>1471</v>
      </c>
      <c r="K48" t="s">
        <v>257</v>
      </c>
      <c r="L48" t="s">
        <v>258</v>
      </c>
      <c r="M48" t="s">
        <v>259</v>
      </c>
      <c r="N48" s="1" t="s">
        <v>260</v>
      </c>
      <c r="O48" s="1">
        <v>532926</v>
      </c>
      <c r="P48" s="1">
        <v>186369</v>
      </c>
      <c r="Q48" s="1">
        <v>51.560544999999998</v>
      </c>
      <c r="R48" s="1">
        <v>-8.3819307999999995E-2</v>
      </c>
    </row>
    <row r="49" spans="1:18" x14ac:dyDescent="0.25">
      <c r="A49" t="s">
        <v>1501</v>
      </c>
      <c r="B49" t="s">
        <v>261</v>
      </c>
      <c r="C49" t="s">
        <v>262</v>
      </c>
      <c r="D49" t="s">
        <v>185</v>
      </c>
      <c r="E49" t="s">
        <v>186</v>
      </c>
      <c r="F49" t="s">
        <v>255</v>
      </c>
      <c r="G49" t="s">
        <v>256</v>
      </c>
      <c r="H49" t="s">
        <v>256</v>
      </c>
      <c r="I49" t="s">
        <v>1520</v>
      </c>
      <c r="J49" t="s">
        <v>1471</v>
      </c>
      <c r="K49" t="s">
        <v>263</v>
      </c>
      <c r="M49" t="s">
        <v>264</v>
      </c>
      <c r="N49" s="1" t="s">
        <v>265</v>
      </c>
      <c r="O49" s="1">
        <v>533722</v>
      </c>
      <c r="P49" s="1">
        <v>185639</v>
      </c>
      <c r="Q49" s="1">
        <v>51.553797000000003</v>
      </c>
      <c r="R49" s="1">
        <v>-7.2620630000000005E-2</v>
      </c>
    </row>
    <row r="50" spans="1:18" x14ac:dyDescent="0.25">
      <c r="A50" t="s">
        <v>1501</v>
      </c>
      <c r="B50" t="s">
        <v>266</v>
      </c>
      <c r="C50" t="s">
        <v>267</v>
      </c>
      <c r="D50" t="s">
        <v>185</v>
      </c>
      <c r="E50" t="s">
        <v>186</v>
      </c>
      <c r="F50" t="s">
        <v>255</v>
      </c>
      <c r="G50" t="s">
        <v>256</v>
      </c>
      <c r="H50" t="s">
        <v>256</v>
      </c>
      <c r="I50" t="s">
        <v>1520</v>
      </c>
      <c r="J50" t="s">
        <v>1471</v>
      </c>
      <c r="K50" t="s">
        <v>268</v>
      </c>
      <c r="M50" t="s">
        <v>269</v>
      </c>
      <c r="N50" s="1" t="s">
        <v>270</v>
      </c>
      <c r="O50" s="1">
        <v>533334</v>
      </c>
      <c r="P50" s="1">
        <v>185451</v>
      </c>
      <c r="Q50" s="1">
        <v>51.552199999999999</v>
      </c>
      <c r="R50" s="1">
        <v>-7.8284858999999998E-2</v>
      </c>
    </row>
    <row r="51" spans="1:18" x14ac:dyDescent="0.25">
      <c r="A51" t="s">
        <v>1501</v>
      </c>
      <c r="B51" t="s">
        <v>271</v>
      </c>
      <c r="C51" t="s">
        <v>272</v>
      </c>
      <c r="D51" t="s">
        <v>185</v>
      </c>
      <c r="E51" t="s">
        <v>186</v>
      </c>
      <c r="F51" t="s">
        <v>255</v>
      </c>
      <c r="G51" t="s">
        <v>256</v>
      </c>
      <c r="H51" t="s">
        <v>256</v>
      </c>
      <c r="I51" t="s">
        <v>1520</v>
      </c>
      <c r="J51" t="s">
        <v>1471</v>
      </c>
      <c r="K51" t="s">
        <v>273</v>
      </c>
      <c r="M51" t="s">
        <v>274</v>
      </c>
      <c r="N51" s="1" t="s">
        <v>275</v>
      </c>
      <c r="O51" s="1">
        <v>533833</v>
      </c>
      <c r="P51" s="1">
        <v>186338</v>
      </c>
      <c r="Q51" s="1">
        <v>51.560051999999999</v>
      </c>
      <c r="R51" s="1">
        <v>-7.0754775000000006E-2</v>
      </c>
    </row>
    <row r="52" spans="1:18" x14ac:dyDescent="0.25">
      <c r="A52" t="s">
        <v>1501</v>
      </c>
      <c r="B52" t="s">
        <v>276</v>
      </c>
      <c r="C52" t="s">
        <v>1703</v>
      </c>
      <c r="D52" t="s">
        <v>185</v>
      </c>
      <c r="E52" t="s">
        <v>186</v>
      </c>
      <c r="F52" t="s">
        <v>277</v>
      </c>
      <c r="G52" t="s">
        <v>278</v>
      </c>
      <c r="H52" t="s">
        <v>278</v>
      </c>
      <c r="I52" t="s">
        <v>1521</v>
      </c>
      <c r="J52" t="s">
        <v>1471</v>
      </c>
      <c r="K52" t="s">
        <v>279</v>
      </c>
      <c r="M52" t="s">
        <v>280</v>
      </c>
      <c r="N52" s="1" t="s">
        <v>281</v>
      </c>
      <c r="O52" s="1">
        <v>535145</v>
      </c>
      <c r="P52" s="1">
        <v>185320</v>
      </c>
      <c r="Q52" s="1">
        <v>51.550592000000002</v>
      </c>
      <c r="R52" s="1">
        <v>-5.2230775E-2</v>
      </c>
    </row>
    <row r="53" spans="1:18" x14ac:dyDescent="0.25">
      <c r="A53" t="s">
        <v>1501</v>
      </c>
      <c r="B53" t="s">
        <v>282</v>
      </c>
      <c r="C53" t="s">
        <v>283</v>
      </c>
      <c r="D53" t="s">
        <v>185</v>
      </c>
      <c r="E53" t="s">
        <v>186</v>
      </c>
      <c r="F53" t="s">
        <v>277</v>
      </c>
      <c r="G53" t="s">
        <v>278</v>
      </c>
      <c r="H53" t="s">
        <v>278</v>
      </c>
      <c r="I53" t="s">
        <v>1521</v>
      </c>
      <c r="J53" t="s">
        <v>1471</v>
      </c>
      <c r="K53" t="s">
        <v>284</v>
      </c>
      <c r="M53" t="s">
        <v>285</v>
      </c>
      <c r="N53" s="1" t="s">
        <v>286</v>
      </c>
      <c r="O53" s="1">
        <v>536351</v>
      </c>
      <c r="P53" s="1">
        <v>185487</v>
      </c>
      <c r="Q53" s="1">
        <v>51.551803</v>
      </c>
      <c r="R53" s="1">
        <v>-3.4783215999999999E-2</v>
      </c>
    </row>
    <row r="54" spans="1:18" x14ac:dyDescent="0.25">
      <c r="A54" t="s">
        <v>1501</v>
      </c>
      <c r="B54" t="s">
        <v>287</v>
      </c>
      <c r="C54" t="s">
        <v>288</v>
      </c>
      <c r="D54" t="s">
        <v>185</v>
      </c>
      <c r="E54" t="s">
        <v>186</v>
      </c>
      <c r="F54" t="s">
        <v>277</v>
      </c>
      <c r="G54" t="s">
        <v>278</v>
      </c>
      <c r="H54" t="s">
        <v>278</v>
      </c>
      <c r="I54" t="s">
        <v>1521</v>
      </c>
      <c r="J54" t="s">
        <v>1471</v>
      </c>
      <c r="K54" t="s">
        <v>289</v>
      </c>
      <c r="L54" t="s">
        <v>208</v>
      </c>
      <c r="M54" t="s">
        <v>290</v>
      </c>
      <c r="N54" s="1" t="s">
        <v>291</v>
      </c>
      <c r="O54" s="1">
        <v>535057</v>
      </c>
      <c r="P54" s="1">
        <v>185799</v>
      </c>
      <c r="Q54" s="1">
        <v>51.554917000000003</v>
      </c>
      <c r="R54" s="1">
        <v>-5.3315426999999999E-2</v>
      </c>
    </row>
    <row r="55" spans="1:18" x14ac:dyDescent="0.25">
      <c r="A55" t="s">
        <v>1501</v>
      </c>
      <c r="B55" t="s">
        <v>292</v>
      </c>
      <c r="C55" t="s">
        <v>293</v>
      </c>
      <c r="D55" t="s">
        <v>185</v>
      </c>
      <c r="E55" t="s">
        <v>186</v>
      </c>
      <c r="F55" t="s">
        <v>277</v>
      </c>
      <c r="G55" t="s">
        <v>278</v>
      </c>
      <c r="H55" t="s">
        <v>278</v>
      </c>
      <c r="I55" t="s">
        <v>1521</v>
      </c>
      <c r="J55" t="s">
        <v>1471</v>
      </c>
      <c r="K55" t="s">
        <v>294</v>
      </c>
      <c r="M55" t="s">
        <v>295</v>
      </c>
      <c r="N55" s="1" t="s">
        <v>296</v>
      </c>
      <c r="O55" s="1">
        <v>535784</v>
      </c>
      <c r="P55" s="1">
        <v>185079</v>
      </c>
      <c r="Q55" s="1">
        <v>51.548273000000002</v>
      </c>
      <c r="R55" s="1">
        <v>-4.311334E-2</v>
      </c>
    </row>
    <row r="56" spans="1:18" x14ac:dyDescent="0.25">
      <c r="A56" t="s">
        <v>1501</v>
      </c>
      <c r="B56" t="s">
        <v>297</v>
      </c>
      <c r="C56" t="s">
        <v>298</v>
      </c>
      <c r="D56" t="s">
        <v>185</v>
      </c>
      <c r="E56" t="s">
        <v>186</v>
      </c>
      <c r="F56" t="s">
        <v>277</v>
      </c>
      <c r="G56" t="s">
        <v>278</v>
      </c>
      <c r="H56" t="s">
        <v>278</v>
      </c>
      <c r="I56" t="s">
        <v>1521</v>
      </c>
      <c r="J56" t="s">
        <v>1471</v>
      </c>
      <c r="K56" t="s">
        <v>299</v>
      </c>
      <c r="M56" t="s">
        <v>300</v>
      </c>
      <c r="N56" s="1" t="s">
        <v>301</v>
      </c>
      <c r="O56" s="1">
        <v>535346</v>
      </c>
      <c r="P56" s="1">
        <v>184880</v>
      </c>
      <c r="Q56" s="1">
        <v>51.546590000000002</v>
      </c>
      <c r="R56" s="1">
        <v>-4.9502727000000003E-2</v>
      </c>
    </row>
    <row r="57" spans="1:18" x14ac:dyDescent="0.25">
      <c r="A57" t="s">
        <v>1501</v>
      </c>
      <c r="B57" t="s">
        <v>302</v>
      </c>
      <c r="C57" t="s">
        <v>303</v>
      </c>
      <c r="D57" t="s">
        <v>185</v>
      </c>
      <c r="E57" t="s">
        <v>186</v>
      </c>
      <c r="F57" t="s">
        <v>304</v>
      </c>
      <c r="G57" t="s">
        <v>305</v>
      </c>
      <c r="H57" t="s">
        <v>305</v>
      </c>
      <c r="I57" t="s">
        <v>1522</v>
      </c>
      <c r="J57" t="s">
        <v>1471</v>
      </c>
      <c r="K57" t="s">
        <v>306</v>
      </c>
      <c r="M57" t="s">
        <v>307</v>
      </c>
      <c r="N57" s="1" t="s">
        <v>308</v>
      </c>
      <c r="O57" s="1">
        <v>535138</v>
      </c>
      <c r="P57" s="1">
        <v>184055</v>
      </c>
      <c r="Q57" s="1">
        <v>51.539225999999999</v>
      </c>
      <c r="R57" s="1">
        <v>-5.2817041000000002E-2</v>
      </c>
    </row>
    <row r="58" spans="1:18" x14ac:dyDescent="0.25">
      <c r="A58" t="s">
        <v>1501</v>
      </c>
      <c r="B58" t="s">
        <v>309</v>
      </c>
      <c r="C58" t="s">
        <v>310</v>
      </c>
      <c r="D58" t="s">
        <v>185</v>
      </c>
      <c r="E58" t="s">
        <v>186</v>
      </c>
      <c r="F58" t="s">
        <v>304</v>
      </c>
      <c r="G58" t="s">
        <v>305</v>
      </c>
      <c r="H58" t="s">
        <v>305</v>
      </c>
      <c r="I58" t="s">
        <v>1522</v>
      </c>
      <c r="J58" t="s">
        <v>1471</v>
      </c>
      <c r="K58" t="s">
        <v>311</v>
      </c>
      <c r="M58" t="s">
        <v>312</v>
      </c>
      <c r="N58" s="1" t="s">
        <v>313</v>
      </c>
      <c r="O58" s="1">
        <v>535380</v>
      </c>
      <c r="P58" s="1">
        <v>184483</v>
      </c>
      <c r="Q58" s="1">
        <v>51.543013999999999</v>
      </c>
      <c r="R58" s="1">
        <v>-4.9165300000000002E-2</v>
      </c>
    </row>
    <row r="59" spans="1:18" x14ac:dyDescent="0.25">
      <c r="A59" t="s">
        <v>1501</v>
      </c>
      <c r="B59" t="s">
        <v>314</v>
      </c>
      <c r="C59" t="s">
        <v>315</v>
      </c>
      <c r="D59" t="s">
        <v>185</v>
      </c>
      <c r="E59" t="s">
        <v>186</v>
      </c>
      <c r="F59" t="s">
        <v>304</v>
      </c>
      <c r="G59" t="s">
        <v>305</v>
      </c>
      <c r="H59" t="s">
        <v>305</v>
      </c>
      <c r="I59" t="s">
        <v>1522</v>
      </c>
      <c r="J59" t="s">
        <v>1471</v>
      </c>
      <c r="K59" t="s">
        <v>316</v>
      </c>
      <c r="M59" t="s">
        <v>317</v>
      </c>
      <c r="N59" s="1" t="s">
        <v>318</v>
      </c>
      <c r="O59" s="1">
        <v>536085</v>
      </c>
      <c r="P59" s="1">
        <v>184711</v>
      </c>
      <c r="Q59" s="1">
        <v>51.544893999999999</v>
      </c>
      <c r="R59" s="1">
        <v>-3.8917245000000003E-2</v>
      </c>
    </row>
    <row r="60" spans="1:18" x14ac:dyDescent="0.25">
      <c r="A60" t="s">
        <v>1501</v>
      </c>
      <c r="B60" t="s">
        <v>319</v>
      </c>
      <c r="C60" t="s">
        <v>320</v>
      </c>
      <c r="D60" t="s">
        <v>185</v>
      </c>
      <c r="E60" t="s">
        <v>186</v>
      </c>
      <c r="F60" t="s">
        <v>304</v>
      </c>
      <c r="G60" t="s">
        <v>305</v>
      </c>
      <c r="H60" t="s">
        <v>305</v>
      </c>
      <c r="I60" t="s">
        <v>1522</v>
      </c>
      <c r="J60" t="s">
        <v>1471</v>
      </c>
      <c r="K60" t="s">
        <v>321</v>
      </c>
      <c r="M60" t="s">
        <v>322</v>
      </c>
      <c r="N60" s="1" t="s">
        <v>323</v>
      </c>
      <c r="O60" s="1">
        <v>534985</v>
      </c>
      <c r="P60" s="1">
        <v>183975</v>
      </c>
      <c r="Q60" s="1">
        <v>51.538544000000002</v>
      </c>
      <c r="R60" s="1">
        <v>-5.5052455E-2</v>
      </c>
    </row>
    <row r="61" spans="1:18" x14ac:dyDescent="0.25">
      <c r="A61" t="s">
        <v>1501</v>
      </c>
      <c r="B61" t="s">
        <v>324</v>
      </c>
      <c r="C61" t="s">
        <v>325</v>
      </c>
      <c r="D61" t="s">
        <v>185</v>
      </c>
      <c r="E61" t="s">
        <v>186</v>
      </c>
      <c r="F61" t="s">
        <v>304</v>
      </c>
      <c r="G61" t="s">
        <v>305</v>
      </c>
      <c r="H61" t="s">
        <v>305</v>
      </c>
      <c r="I61" t="s">
        <v>1522</v>
      </c>
      <c r="J61" t="s">
        <v>1471</v>
      </c>
      <c r="K61" t="s">
        <v>326</v>
      </c>
      <c r="M61" t="s">
        <v>327</v>
      </c>
      <c r="N61" s="1" t="s">
        <v>328</v>
      </c>
      <c r="O61" s="1">
        <v>536747</v>
      </c>
      <c r="P61" s="1">
        <v>184792</v>
      </c>
      <c r="Q61" s="1">
        <v>51.545462000000001</v>
      </c>
      <c r="R61" s="1">
        <v>-2.9345178999999999E-2</v>
      </c>
    </row>
    <row r="62" spans="1:18" x14ac:dyDescent="0.25">
      <c r="A62" t="s">
        <v>1501</v>
      </c>
      <c r="B62" t="s">
        <v>329</v>
      </c>
      <c r="C62" t="s">
        <v>330</v>
      </c>
      <c r="D62" t="s">
        <v>185</v>
      </c>
      <c r="E62" t="s">
        <v>186</v>
      </c>
      <c r="F62" t="s">
        <v>331</v>
      </c>
      <c r="G62" t="s">
        <v>332</v>
      </c>
      <c r="H62" t="s">
        <v>332</v>
      </c>
      <c r="I62" t="s">
        <v>1523</v>
      </c>
      <c r="J62" t="s">
        <v>1471</v>
      </c>
      <c r="K62" t="s">
        <v>333</v>
      </c>
      <c r="M62" t="s">
        <v>334</v>
      </c>
      <c r="N62" s="1" t="s">
        <v>335</v>
      </c>
      <c r="O62" s="1">
        <v>534536</v>
      </c>
      <c r="P62" s="1">
        <v>183745</v>
      </c>
      <c r="Q62" s="1">
        <v>51.536583999999998</v>
      </c>
      <c r="R62" s="1">
        <v>-6.1610386000000003E-2</v>
      </c>
    </row>
    <row r="63" spans="1:18" x14ac:dyDescent="0.25">
      <c r="A63" t="s">
        <v>1501</v>
      </c>
      <c r="B63" t="s">
        <v>336</v>
      </c>
      <c r="C63" t="s">
        <v>337</v>
      </c>
      <c r="D63" t="s">
        <v>185</v>
      </c>
      <c r="E63" t="s">
        <v>186</v>
      </c>
      <c r="F63" t="s">
        <v>331</v>
      </c>
      <c r="G63" t="s">
        <v>332</v>
      </c>
      <c r="H63" t="s">
        <v>332</v>
      </c>
      <c r="I63" t="s">
        <v>1523</v>
      </c>
      <c r="J63" t="s">
        <v>1471</v>
      </c>
      <c r="K63" t="s">
        <v>338</v>
      </c>
      <c r="M63" t="s">
        <v>339</v>
      </c>
      <c r="N63" s="1" t="s">
        <v>340</v>
      </c>
      <c r="O63" s="1">
        <v>534245</v>
      </c>
      <c r="P63" s="1">
        <v>184457</v>
      </c>
      <c r="Q63" s="1">
        <v>51.543050999999998</v>
      </c>
      <c r="R63" s="1">
        <v>-6.5532240000000005E-2</v>
      </c>
    </row>
    <row r="64" spans="1:18" x14ac:dyDescent="0.25">
      <c r="A64" t="s">
        <v>1501</v>
      </c>
      <c r="B64" t="s">
        <v>341</v>
      </c>
      <c r="C64" t="s">
        <v>342</v>
      </c>
      <c r="D64" t="s">
        <v>185</v>
      </c>
      <c r="E64" t="s">
        <v>186</v>
      </c>
      <c r="F64" t="s">
        <v>331</v>
      </c>
      <c r="G64" t="s">
        <v>332</v>
      </c>
      <c r="H64" t="s">
        <v>332</v>
      </c>
      <c r="I64" t="s">
        <v>1523</v>
      </c>
      <c r="J64" t="s">
        <v>1471</v>
      </c>
      <c r="K64" t="s">
        <v>343</v>
      </c>
      <c r="M64" t="s">
        <v>344</v>
      </c>
      <c r="N64" s="1" t="s">
        <v>345</v>
      </c>
      <c r="O64" s="1">
        <v>533890</v>
      </c>
      <c r="P64" s="1">
        <v>184780</v>
      </c>
      <c r="Q64" s="1">
        <v>51.546038000000003</v>
      </c>
      <c r="R64" s="1">
        <v>-7.0525556000000003E-2</v>
      </c>
    </row>
    <row r="65" spans="1:18" x14ac:dyDescent="0.25">
      <c r="A65" t="s">
        <v>1501</v>
      </c>
      <c r="B65" t="s">
        <v>346</v>
      </c>
      <c r="C65" t="s">
        <v>347</v>
      </c>
      <c r="D65" t="s">
        <v>185</v>
      </c>
      <c r="E65" t="s">
        <v>186</v>
      </c>
      <c r="F65" t="s">
        <v>331</v>
      </c>
      <c r="G65" t="s">
        <v>332</v>
      </c>
      <c r="H65" t="s">
        <v>332</v>
      </c>
      <c r="I65" t="s">
        <v>1523</v>
      </c>
      <c r="J65" t="s">
        <v>1471</v>
      </c>
      <c r="K65" t="s">
        <v>348</v>
      </c>
      <c r="M65" t="s">
        <v>349</v>
      </c>
      <c r="N65" s="1" t="s">
        <v>350</v>
      </c>
      <c r="O65" s="1">
        <v>534111</v>
      </c>
      <c r="P65" s="1">
        <v>184978</v>
      </c>
      <c r="Q65" s="1">
        <v>51.547764999999998</v>
      </c>
      <c r="R65" s="1">
        <v>-6.7264995999999994E-2</v>
      </c>
    </row>
    <row r="66" spans="1:18" x14ac:dyDescent="0.25">
      <c r="A66" t="s">
        <v>1501</v>
      </c>
      <c r="B66" t="s">
        <v>351</v>
      </c>
      <c r="C66" t="s">
        <v>352</v>
      </c>
      <c r="D66" t="s">
        <v>185</v>
      </c>
      <c r="E66" t="s">
        <v>186</v>
      </c>
      <c r="F66" t="s">
        <v>331</v>
      </c>
      <c r="G66" t="s">
        <v>332</v>
      </c>
      <c r="H66" t="s">
        <v>332</v>
      </c>
      <c r="I66" t="s">
        <v>1523</v>
      </c>
      <c r="J66" t="s">
        <v>1471</v>
      </c>
      <c r="K66" t="s">
        <v>353</v>
      </c>
      <c r="M66" t="s">
        <v>354</v>
      </c>
      <c r="N66" s="1" t="s">
        <v>355</v>
      </c>
      <c r="O66" s="1">
        <v>533838</v>
      </c>
      <c r="P66" s="1">
        <v>184271</v>
      </c>
      <c r="Q66" s="1">
        <v>51.541476000000003</v>
      </c>
      <c r="R66" s="1">
        <v>-7.1468413999999994E-2</v>
      </c>
    </row>
    <row r="67" spans="1:18" x14ac:dyDescent="0.25">
      <c r="A67" t="s">
        <v>1501</v>
      </c>
      <c r="B67" t="s">
        <v>356</v>
      </c>
      <c r="C67" t="s">
        <v>357</v>
      </c>
      <c r="D67" t="s">
        <v>185</v>
      </c>
      <c r="E67" t="s">
        <v>186</v>
      </c>
      <c r="F67" t="s">
        <v>331</v>
      </c>
      <c r="G67" t="s">
        <v>332</v>
      </c>
      <c r="H67" t="s">
        <v>332</v>
      </c>
      <c r="I67" t="s">
        <v>1523</v>
      </c>
      <c r="J67" t="s">
        <v>1471</v>
      </c>
      <c r="K67" t="s">
        <v>358</v>
      </c>
      <c r="M67" t="s">
        <v>349</v>
      </c>
      <c r="N67" s="1" t="s">
        <v>350</v>
      </c>
      <c r="O67" s="1">
        <v>534111</v>
      </c>
      <c r="P67" s="1">
        <v>184978</v>
      </c>
      <c r="Q67" s="1">
        <v>51.547764999999998</v>
      </c>
      <c r="R67" s="1">
        <v>-6.7264995999999994E-2</v>
      </c>
    </row>
    <row r="68" spans="1:18" x14ac:dyDescent="0.25">
      <c r="A68" t="s">
        <v>1501</v>
      </c>
      <c r="B68" t="s">
        <v>359</v>
      </c>
      <c r="C68" t="s">
        <v>360</v>
      </c>
      <c r="D68" t="s">
        <v>185</v>
      </c>
      <c r="E68" t="s">
        <v>186</v>
      </c>
      <c r="F68" t="s">
        <v>361</v>
      </c>
      <c r="G68" t="s">
        <v>362</v>
      </c>
      <c r="H68" t="s">
        <v>362</v>
      </c>
      <c r="I68" t="s">
        <v>1524</v>
      </c>
      <c r="J68" t="s">
        <v>1471</v>
      </c>
      <c r="K68" t="s">
        <v>363</v>
      </c>
      <c r="M68" t="s">
        <v>364</v>
      </c>
      <c r="N68" s="1" t="s">
        <v>365</v>
      </c>
      <c r="O68" s="1">
        <v>532048</v>
      </c>
      <c r="P68" s="1">
        <v>181725</v>
      </c>
      <c r="Q68" s="1">
        <v>51.519018000000003</v>
      </c>
      <c r="R68" s="1">
        <v>-9.8218282000000004E-2</v>
      </c>
    </row>
    <row r="69" spans="1:18" x14ac:dyDescent="0.25">
      <c r="A69" t="s">
        <v>1501</v>
      </c>
      <c r="B69" t="s">
        <v>366</v>
      </c>
      <c r="C69" t="s">
        <v>367</v>
      </c>
      <c r="D69" t="s">
        <v>185</v>
      </c>
      <c r="E69" t="s">
        <v>186</v>
      </c>
      <c r="F69" t="s">
        <v>361</v>
      </c>
      <c r="G69" t="s">
        <v>362</v>
      </c>
      <c r="H69" t="s">
        <v>362</v>
      </c>
      <c r="I69" t="s">
        <v>1524</v>
      </c>
      <c r="J69" t="s">
        <v>1471</v>
      </c>
      <c r="K69" t="s">
        <v>368</v>
      </c>
      <c r="M69" t="s">
        <v>369</v>
      </c>
      <c r="N69" s="1" t="s">
        <v>370</v>
      </c>
      <c r="O69" s="1">
        <v>533377</v>
      </c>
      <c r="P69" s="1">
        <v>183922</v>
      </c>
      <c r="Q69" s="1">
        <v>51.538449</v>
      </c>
      <c r="R69" s="1">
        <v>-7.8244064000000002E-2</v>
      </c>
    </row>
    <row r="70" spans="1:18" x14ac:dyDescent="0.25">
      <c r="A70" t="s">
        <v>1501</v>
      </c>
      <c r="B70" t="s">
        <v>371</v>
      </c>
      <c r="C70" t="s">
        <v>372</v>
      </c>
      <c r="D70" t="s">
        <v>185</v>
      </c>
      <c r="E70" t="s">
        <v>186</v>
      </c>
      <c r="F70" t="s">
        <v>361</v>
      </c>
      <c r="G70" t="s">
        <v>362</v>
      </c>
      <c r="H70" t="s">
        <v>362</v>
      </c>
      <c r="I70" t="s">
        <v>1524</v>
      </c>
      <c r="J70" t="s">
        <v>1471</v>
      </c>
      <c r="K70" t="s">
        <v>373</v>
      </c>
      <c r="L70" t="s">
        <v>374</v>
      </c>
      <c r="M70" t="s">
        <v>375</v>
      </c>
      <c r="N70" s="1" t="s">
        <v>376</v>
      </c>
      <c r="O70" s="1">
        <v>533302</v>
      </c>
      <c r="P70" s="1">
        <v>183395</v>
      </c>
      <c r="Q70" s="1">
        <v>51.533731000000003</v>
      </c>
      <c r="R70" s="1">
        <v>-7.9524182999999998E-2</v>
      </c>
    </row>
    <row r="71" spans="1:18" x14ac:dyDescent="0.25">
      <c r="A71" t="s">
        <v>1501</v>
      </c>
      <c r="B71" t="s">
        <v>377</v>
      </c>
      <c r="C71" t="s">
        <v>378</v>
      </c>
      <c r="D71" t="s">
        <v>185</v>
      </c>
      <c r="E71" t="s">
        <v>186</v>
      </c>
      <c r="F71" t="s">
        <v>361</v>
      </c>
      <c r="G71" t="s">
        <v>362</v>
      </c>
      <c r="H71" t="s">
        <v>362</v>
      </c>
      <c r="I71" t="s">
        <v>1524</v>
      </c>
      <c r="J71" t="s">
        <v>1471</v>
      </c>
      <c r="K71" t="s">
        <v>379</v>
      </c>
      <c r="M71" t="s">
        <v>380</v>
      </c>
      <c r="N71" s="1" t="s">
        <v>381</v>
      </c>
      <c r="O71" s="1">
        <v>532796</v>
      </c>
      <c r="P71" s="1">
        <v>183359</v>
      </c>
      <c r="Q71" s="1">
        <v>51.533526999999999</v>
      </c>
      <c r="R71" s="1">
        <v>-8.6828572000000007E-2</v>
      </c>
    </row>
    <row r="72" spans="1:18" x14ac:dyDescent="0.25">
      <c r="A72" t="s">
        <v>1501</v>
      </c>
      <c r="B72" t="s">
        <v>382</v>
      </c>
      <c r="C72" t="s">
        <v>383</v>
      </c>
      <c r="D72" t="s">
        <v>185</v>
      </c>
      <c r="E72" t="s">
        <v>186</v>
      </c>
      <c r="F72" t="s">
        <v>361</v>
      </c>
      <c r="G72" t="s">
        <v>362</v>
      </c>
      <c r="H72" t="s">
        <v>362</v>
      </c>
      <c r="I72" t="s">
        <v>1524</v>
      </c>
      <c r="J72" t="s">
        <v>1471</v>
      </c>
      <c r="K72" t="s">
        <v>384</v>
      </c>
      <c r="M72" t="s">
        <v>380</v>
      </c>
      <c r="N72" s="1" t="s">
        <v>381</v>
      </c>
      <c r="O72" s="1">
        <v>532796</v>
      </c>
      <c r="P72" s="1">
        <v>183359</v>
      </c>
      <c r="Q72" s="1">
        <v>51.533526999999999</v>
      </c>
      <c r="R72" s="1">
        <v>-8.6828572000000007E-2</v>
      </c>
    </row>
    <row r="73" spans="1:18" x14ac:dyDescent="0.25">
      <c r="A73" t="s">
        <v>1501</v>
      </c>
      <c r="B73" t="s">
        <v>385</v>
      </c>
      <c r="C73" t="s">
        <v>386</v>
      </c>
      <c r="D73" t="s">
        <v>387</v>
      </c>
      <c r="E73" t="s">
        <v>388</v>
      </c>
      <c r="F73" t="s">
        <v>389</v>
      </c>
      <c r="G73" t="s">
        <v>390</v>
      </c>
      <c r="H73" t="s">
        <v>1525</v>
      </c>
      <c r="I73" t="s">
        <v>1526</v>
      </c>
      <c r="J73" t="s">
        <v>1471</v>
      </c>
      <c r="K73" t="s">
        <v>391</v>
      </c>
      <c r="L73" t="s">
        <v>392</v>
      </c>
      <c r="M73" t="s">
        <v>393</v>
      </c>
      <c r="N73" s="1" t="s">
        <v>394</v>
      </c>
      <c r="O73" s="1">
        <v>551307</v>
      </c>
      <c r="P73" s="1">
        <v>189056</v>
      </c>
      <c r="Q73" s="1">
        <v>51.580061000000001</v>
      </c>
      <c r="R73" s="1">
        <v>0.18230462</v>
      </c>
    </row>
    <row r="74" spans="1:18" x14ac:dyDescent="0.25">
      <c r="A74" t="s">
        <v>1501</v>
      </c>
      <c r="B74" t="s">
        <v>400</v>
      </c>
      <c r="C74" t="s">
        <v>401</v>
      </c>
      <c r="D74" t="s">
        <v>387</v>
      </c>
      <c r="E74" t="s">
        <v>388</v>
      </c>
      <c r="F74" t="s">
        <v>389</v>
      </c>
      <c r="G74" t="s">
        <v>390</v>
      </c>
      <c r="H74" t="s">
        <v>1525</v>
      </c>
      <c r="I74" t="s">
        <v>1526</v>
      </c>
      <c r="J74" t="s">
        <v>1471</v>
      </c>
      <c r="K74" t="s">
        <v>402</v>
      </c>
      <c r="L74" t="s">
        <v>403</v>
      </c>
      <c r="M74" t="s">
        <v>404</v>
      </c>
      <c r="N74" s="1" t="s">
        <v>405</v>
      </c>
      <c r="O74" s="1">
        <v>548405</v>
      </c>
      <c r="P74" s="1">
        <v>188264</v>
      </c>
      <c r="Q74" s="1">
        <v>51.573715</v>
      </c>
      <c r="R74" s="1">
        <v>0.14011965000000001</v>
      </c>
    </row>
    <row r="75" spans="1:18" x14ac:dyDescent="0.25">
      <c r="A75" t="s">
        <v>1501</v>
      </c>
      <c r="B75" t="s">
        <v>406</v>
      </c>
      <c r="C75" t="s">
        <v>407</v>
      </c>
      <c r="D75" t="s">
        <v>387</v>
      </c>
      <c r="E75" t="s">
        <v>388</v>
      </c>
      <c r="F75" t="s">
        <v>389</v>
      </c>
      <c r="G75" t="s">
        <v>390</v>
      </c>
      <c r="H75" t="s">
        <v>1525</v>
      </c>
      <c r="I75" t="s">
        <v>1526</v>
      </c>
      <c r="J75" t="s">
        <v>1471</v>
      </c>
      <c r="K75" t="s">
        <v>408</v>
      </c>
      <c r="L75" t="s">
        <v>409</v>
      </c>
      <c r="M75" t="s">
        <v>410</v>
      </c>
      <c r="N75" s="1" t="s">
        <v>411</v>
      </c>
      <c r="O75" s="1">
        <v>551030</v>
      </c>
      <c r="P75" s="1">
        <v>187418</v>
      </c>
      <c r="Q75" s="1">
        <v>51.565418000000001</v>
      </c>
      <c r="R75" s="1">
        <v>0.17760643000000001</v>
      </c>
    </row>
    <row r="76" spans="1:18" x14ac:dyDescent="0.25">
      <c r="A76" t="s">
        <v>1501</v>
      </c>
      <c r="B76" t="s">
        <v>412</v>
      </c>
      <c r="C76" t="s">
        <v>413</v>
      </c>
      <c r="D76" t="s">
        <v>387</v>
      </c>
      <c r="E76" t="s">
        <v>388</v>
      </c>
      <c r="F76" t="s">
        <v>389</v>
      </c>
      <c r="G76" t="s">
        <v>390</v>
      </c>
      <c r="H76" t="s">
        <v>1525</v>
      </c>
      <c r="I76" t="s">
        <v>1526</v>
      </c>
      <c r="J76" t="s">
        <v>1471</v>
      </c>
      <c r="K76" t="s">
        <v>414</v>
      </c>
      <c r="L76" t="s">
        <v>409</v>
      </c>
      <c r="M76" t="s">
        <v>415</v>
      </c>
      <c r="N76" s="1" t="s">
        <v>416</v>
      </c>
      <c r="O76" s="1">
        <v>550932</v>
      </c>
      <c r="P76" s="1">
        <v>186893</v>
      </c>
      <c r="Q76" s="1">
        <v>51.560727</v>
      </c>
      <c r="R76" s="1">
        <v>0.1759684</v>
      </c>
    </row>
    <row r="77" spans="1:18" x14ac:dyDescent="0.25">
      <c r="A77" t="s">
        <v>1501</v>
      </c>
      <c r="B77" t="s">
        <v>417</v>
      </c>
      <c r="C77" t="s">
        <v>418</v>
      </c>
      <c r="D77" t="s">
        <v>387</v>
      </c>
      <c r="E77" t="s">
        <v>388</v>
      </c>
      <c r="F77" t="s">
        <v>389</v>
      </c>
      <c r="G77" t="s">
        <v>390</v>
      </c>
      <c r="H77" t="s">
        <v>1525</v>
      </c>
      <c r="I77" t="s">
        <v>1526</v>
      </c>
      <c r="J77" t="s">
        <v>1471</v>
      </c>
      <c r="K77" t="s">
        <v>414</v>
      </c>
      <c r="L77" t="s">
        <v>409</v>
      </c>
      <c r="M77" t="s">
        <v>415</v>
      </c>
      <c r="N77" s="1" t="s">
        <v>416</v>
      </c>
      <c r="O77" s="1">
        <v>550932</v>
      </c>
      <c r="P77" s="1">
        <v>186893</v>
      </c>
      <c r="Q77" s="1">
        <v>51.560727</v>
      </c>
      <c r="R77" s="1">
        <v>0.1759684</v>
      </c>
    </row>
    <row r="78" spans="1:18" x14ac:dyDescent="0.25">
      <c r="A78" t="s">
        <v>1501</v>
      </c>
      <c r="B78" t="s">
        <v>419</v>
      </c>
      <c r="C78" t="s">
        <v>420</v>
      </c>
      <c r="D78" t="s">
        <v>387</v>
      </c>
      <c r="E78" t="s">
        <v>388</v>
      </c>
      <c r="F78" t="s">
        <v>389</v>
      </c>
      <c r="G78" t="s">
        <v>390</v>
      </c>
      <c r="H78" t="s">
        <v>1525</v>
      </c>
      <c r="I78" t="s">
        <v>1526</v>
      </c>
      <c r="J78" t="s">
        <v>1471</v>
      </c>
      <c r="K78" t="s">
        <v>421</v>
      </c>
      <c r="L78" t="s">
        <v>422</v>
      </c>
      <c r="M78" t="s">
        <v>423</v>
      </c>
      <c r="N78" s="1" t="s">
        <v>424</v>
      </c>
      <c r="O78" s="1">
        <v>554233</v>
      </c>
      <c r="P78" s="1">
        <v>187089</v>
      </c>
      <c r="Q78" s="1">
        <v>51.561596000000002</v>
      </c>
      <c r="R78" s="1">
        <v>0.22363675</v>
      </c>
    </row>
    <row r="79" spans="1:18" x14ac:dyDescent="0.25">
      <c r="A79" t="s">
        <v>1501</v>
      </c>
      <c r="B79" t="s">
        <v>395</v>
      </c>
      <c r="C79" t="s">
        <v>396</v>
      </c>
      <c r="D79" t="s">
        <v>387</v>
      </c>
      <c r="E79" t="s">
        <v>388</v>
      </c>
      <c r="F79" t="s">
        <v>389</v>
      </c>
      <c r="G79" t="s">
        <v>390</v>
      </c>
      <c r="H79" t="s">
        <v>1525</v>
      </c>
      <c r="I79" t="s">
        <v>1526</v>
      </c>
      <c r="J79" t="s">
        <v>1471</v>
      </c>
      <c r="K79" t="s">
        <v>397</v>
      </c>
      <c r="L79" t="s">
        <v>392</v>
      </c>
      <c r="M79" t="s">
        <v>398</v>
      </c>
      <c r="N79" s="1" t="s">
        <v>399</v>
      </c>
      <c r="O79" s="1">
        <v>552030</v>
      </c>
      <c r="P79" s="1">
        <v>188243</v>
      </c>
      <c r="Q79" s="1">
        <v>51.572561999999998</v>
      </c>
      <c r="R79" s="1">
        <v>0.19237934000000001</v>
      </c>
    </row>
    <row r="80" spans="1:18" x14ac:dyDescent="0.25">
      <c r="A80" t="s">
        <v>1501</v>
      </c>
      <c r="B80" t="s">
        <v>430</v>
      </c>
      <c r="C80" t="s">
        <v>431</v>
      </c>
      <c r="D80" t="s">
        <v>387</v>
      </c>
      <c r="E80" t="s">
        <v>388</v>
      </c>
      <c r="F80" t="s">
        <v>432</v>
      </c>
      <c r="G80" t="s">
        <v>433</v>
      </c>
      <c r="H80" t="s">
        <v>1527</v>
      </c>
      <c r="I80" t="s">
        <v>1528</v>
      </c>
      <c r="J80" t="s">
        <v>1471</v>
      </c>
      <c r="K80" t="s">
        <v>434</v>
      </c>
      <c r="L80" t="s">
        <v>392</v>
      </c>
      <c r="M80" t="s">
        <v>435</v>
      </c>
      <c r="N80" s="1" t="s">
        <v>436</v>
      </c>
      <c r="O80" s="1">
        <v>551671</v>
      </c>
      <c r="P80" s="1">
        <v>188948</v>
      </c>
      <c r="Q80" s="1">
        <v>51.578992</v>
      </c>
      <c r="R80" s="1">
        <v>0.18750723</v>
      </c>
    </row>
    <row r="81" spans="1:18" x14ac:dyDescent="0.25">
      <c r="A81" t="s">
        <v>1501</v>
      </c>
      <c r="B81" t="s">
        <v>437</v>
      </c>
      <c r="C81" t="s">
        <v>438</v>
      </c>
      <c r="D81" t="s">
        <v>387</v>
      </c>
      <c r="E81" t="s">
        <v>388</v>
      </c>
      <c r="F81" t="s">
        <v>432</v>
      </c>
      <c r="G81" t="s">
        <v>433</v>
      </c>
      <c r="H81" t="s">
        <v>1527</v>
      </c>
      <c r="I81" t="s">
        <v>1528</v>
      </c>
      <c r="J81" t="s">
        <v>1471</v>
      </c>
      <c r="K81" t="s">
        <v>439</v>
      </c>
      <c r="L81" t="s">
        <v>392</v>
      </c>
      <c r="M81" t="s">
        <v>440</v>
      </c>
      <c r="N81" s="1" t="s">
        <v>441</v>
      </c>
      <c r="O81" s="1">
        <v>552819</v>
      </c>
      <c r="P81" s="1">
        <v>188475</v>
      </c>
      <c r="Q81" s="1">
        <v>51.574432999999999</v>
      </c>
      <c r="R81" s="1">
        <v>0.20385631000000001</v>
      </c>
    </row>
    <row r="82" spans="1:18" x14ac:dyDescent="0.25">
      <c r="A82" t="s">
        <v>1501</v>
      </c>
      <c r="B82" t="s">
        <v>442</v>
      </c>
      <c r="C82" t="s">
        <v>443</v>
      </c>
      <c r="D82" t="s">
        <v>387</v>
      </c>
      <c r="E82" t="s">
        <v>388</v>
      </c>
      <c r="F82" t="s">
        <v>432</v>
      </c>
      <c r="G82" t="s">
        <v>433</v>
      </c>
      <c r="H82" t="s">
        <v>1527</v>
      </c>
      <c r="I82" t="s">
        <v>1528</v>
      </c>
      <c r="J82" t="s">
        <v>1471</v>
      </c>
      <c r="K82" t="s">
        <v>444</v>
      </c>
      <c r="L82" t="s">
        <v>392</v>
      </c>
      <c r="M82" t="s">
        <v>445</v>
      </c>
      <c r="N82" s="1" t="s">
        <v>446</v>
      </c>
      <c r="O82" s="1">
        <v>550672</v>
      </c>
      <c r="P82" s="1">
        <v>189720</v>
      </c>
      <c r="Q82" s="1">
        <v>51.586196000000001</v>
      </c>
      <c r="R82" s="1">
        <v>0.17343195</v>
      </c>
    </row>
    <row r="83" spans="1:18" x14ac:dyDescent="0.25">
      <c r="A83" t="s">
        <v>1501</v>
      </c>
      <c r="B83" t="s">
        <v>447</v>
      </c>
      <c r="C83" t="s">
        <v>1529</v>
      </c>
      <c r="D83" t="s">
        <v>387</v>
      </c>
      <c r="E83" t="s">
        <v>388</v>
      </c>
      <c r="F83" t="s">
        <v>448</v>
      </c>
      <c r="G83" t="s">
        <v>449</v>
      </c>
      <c r="H83" t="s">
        <v>1530</v>
      </c>
      <c r="I83" t="s">
        <v>1531</v>
      </c>
      <c r="J83" t="s">
        <v>1471</v>
      </c>
      <c r="K83" t="s">
        <v>450</v>
      </c>
      <c r="L83" t="s">
        <v>403</v>
      </c>
      <c r="M83" t="s">
        <v>404</v>
      </c>
      <c r="N83" s="1" t="s">
        <v>405</v>
      </c>
      <c r="O83" s="1">
        <v>548405</v>
      </c>
      <c r="P83" s="1">
        <v>188264</v>
      </c>
      <c r="Q83" s="1">
        <v>51.573715</v>
      </c>
      <c r="R83" s="1">
        <v>0.14011965000000001</v>
      </c>
    </row>
    <row r="84" spans="1:18" x14ac:dyDescent="0.25">
      <c r="A84" t="s">
        <v>1501</v>
      </c>
      <c r="B84" t="s">
        <v>451</v>
      </c>
      <c r="C84" t="s">
        <v>452</v>
      </c>
      <c r="D84" t="s">
        <v>387</v>
      </c>
      <c r="E84" t="s">
        <v>388</v>
      </c>
      <c r="F84" t="s">
        <v>448</v>
      </c>
      <c r="G84" t="s">
        <v>449</v>
      </c>
      <c r="H84" t="s">
        <v>1530</v>
      </c>
      <c r="I84" t="s">
        <v>1531</v>
      </c>
      <c r="J84" t="s">
        <v>1471</v>
      </c>
      <c r="K84" t="s">
        <v>453</v>
      </c>
      <c r="L84" t="s">
        <v>454</v>
      </c>
      <c r="M84" t="s">
        <v>455</v>
      </c>
      <c r="N84" s="1" t="s">
        <v>456</v>
      </c>
      <c r="O84" s="1">
        <v>554717</v>
      </c>
      <c r="P84" s="1">
        <v>192014</v>
      </c>
      <c r="Q84" s="1">
        <v>51.605711999999997</v>
      </c>
      <c r="R84" s="1">
        <v>0.23278188999999999</v>
      </c>
    </row>
    <row r="85" spans="1:18" x14ac:dyDescent="0.25">
      <c r="A85" t="s">
        <v>1501</v>
      </c>
      <c r="B85" t="s">
        <v>457</v>
      </c>
      <c r="C85" t="s">
        <v>458</v>
      </c>
      <c r="D85" t="s">
        <v>387</v>
      </c>
      <c r="E85" t="s">
        <v>388</v>
      </c>
      <c r="F85" t="s">
        <v>448</v>
      </c>
      <c r="G85" t="s">
        <v>449</v>
      </c>
      <c r="H85" t="s">
        <v>1530</v>
      </c>
      <c r="I85" t="s">
        <v>1531</v>
      </c>
      <c r="J85" t="s">
        <v>1471</v>
      </c>
      <c r="K85" t="s">
        <v>459</v>
      </c>
      <c r="L85" t="s">
        <v>454</v>
      </c>
      <c r="M85" t="s">
        <v>460</v>
      </c>
      <c r="N85" s="1" t="s">
        <v>461</v>
      </c>
      <c r="O85" s="1">
        <v>553197</v>
      </c>
      <c r="P85" s="1">
        <v>191366</v>
      </c>
      <c r="Q85" s="1">
        <v>51.600304999999999</v>
      </c>
      <c r="R85" s="1">
        <v>0.21056731000000001</v>
      </c>
    </row>
    <row r="86" spans="1:18" x14ac:dyDescent="0.25">
      <c r="A86" t="s">
        <v>1501</v>
      </c>
      <c r="B86" t="s">
        <v>462</v>
      </c>
      <c r="C86" t="s">
        <v>463</v>
      </c>
      <c r="D86" t="s">
        <v>387</v>
      </c>
      <c r="E86" t="s">
        <v>388</v>
      </c>
      <c r="F86" t="s">
        <v>448</v>
      </c>
      <c r="G86" t="s">
        <v>449</v>
      </c>
      <c r="H86" t="s">
        <v>1530</v>
      </c>
      <c r="I86" t="s">
        <v>1531</v>
      </c>
      <c r="J86" t="s">
        <v>1471</v>
      </c>
      <c r="K86" t="s">
        <v>464</v>
      </c>
      <c r="L86" t="s">
        <v>454</v>
      </c>
      <c r="M86" t="s">
        <v>460</v>
      </c>
      <c r="N86" s="1" t="s">
        <v>461</v>
      </c>
      <c r="O86" s="1">
        <v>553197</v>
      </c>
      <c r="P86" s="1">
        <v>191366</v>
      </c>
      <c r="Q86" s="1">
        <v>51.600304999999999</v>
      </c>
      <c r="R86" s="1">
        <v>0.21056731000000001</v>
      </c>
    </row>
    <row r="87" spans="1:18" x14ac:dyDescent="0.25">
      <c r="A87" t="s">
        <v>1501</v>
      </c>
      <c r="B87" t="s">
        <v>465</v>
      </c>
      <c r="C87" t="s">
        <v>1474</v>
      </c>
      <c r="D87" t="s">
        <v>387</v>
      </c>
      <c r="E87" t="s">
        <v>388</v>
      </c>
      <c r="F87" t="s">
        <v>448</v>
      </c>
      <c r="G87" t="s">
        <v>449</v>
      </c>
      <c r="H87" t="s">
        <v>1530</v>
      </c>
      <c r="I87" t="s">
        <v>1531</v>
      </c>
      <c r="J87" t="s">
        <v>1471</v>
      </c>
      <c r="K87" t="s">
        <v>466</v>
      </c>
      <c r="L87" t="s">
        <v>454</v>
      </c>
      <c r="M87" t="s">
        <v>467</v>
      </c>
      <c r="N87" s="1" t="s">
        <v>468</v>
      </c>
      <c r="O87" s="1">
        <v>554169</v>
      </c>
      <c r="P87" s="1">
        <v>192056</v>
      </c>
      <c r="Q87" s="1">
        <v>51.606239000000002</v>
      </c>
      <c r="R87" s="1">
        <v>0.22489343000000001</v>
      </c>
    </row>
    <row r="88" spans="1:18" x14ac:dyDescent="0.25">
      <c r="A88" t="s">
        <v>1501</v>
      </c>
      <c r="B88" t="s">
        <v>469</v>
      </c>
      <c r="C88" t="s">
        <v>470</v>
      </c>
      <c r="D88" t="s">
        <v>387</v>
      </c>
      <c r="E88" t="s">
        <v>388</v>
      </c>
      <c r="F88" t="s">
        <v>448</v>
      </c>
      <c r="G88" t="s">
        <v>449</v>
      </c>
      <c r="H88" t="s">
        <v>1530</v>
      </c>
      <c r="I88" t="s">
        <v>1531</v>
      </c>
      <c r="J88" t="s">
        <v>1471</v>
      </c>
      <c r="K88" t="s">
        <v>466</v>
      </c>
      <c r="L88" t="s">
        <v>454</v>
      </c>
      <c r="M88" t="s">
        <v>467</v>
      </c>
      <c r="N88" s="1" t="s">
        <v>468</v>
      </c>
      <c r="O88" s="1">
        <v>554169</v>
      </c>
      <c r="P88" s="1">
        <v>192056</v>
      </c>
      <c r="Q88" s="1">
        <v>51.606239000000002</v>
      </c>
      <c r="R88" s="1">
        <v>0.22489343000000001</v>
      </c>
    </row>
    <row r="89" spans="1:18" x14ac:dyDescent="0.25">
      <c r="A89" t="s">
        <v>1501</v>
      </c>
      <c r="B89" t="s">
        <v>471</v>
      </c>
      <c r="C89" t="s">
        <v>472</v>
      </c>
      <c r="D89" t="s">
        <v>387</v>
      </c>
      <c r="E89" t="s">
        <v>388</v>
      </c>
      <c r="F89" t="s">
        <v>448</v>
      </c>
      <c r="G89" t="s">
        <v>449</v>
      </c>
      <c r="H89" t="s">
        <v>1530</v>
      </c>
      <c r="I89" t="s">
        <v>1531</v>
      </c>
      <c r="J89" t="s">
        <v>1471</v>
      </c>
      <c r="K89" t="s">
        <v>466</v>
      </c>
      <c r="L89" t="s">
        <v>454</v>
      </c>
      <c r="M89" t="s">
        <v>467</v>
      </c>
      <c r="N89" s="1" t="s">
        <v>468</v>
      </c>
      <c r="O89" s="1">
        <v>554169</v>
      </c>
      <c r="P89" s="1">
        <v>192056</v>
      </c>
      <c r="Q89" s="1">
        <v>51.606239000000002</v>
      </c>
      <c r="R89" s="1">
        <v>0.22489343000000001</v>
      </c>
    </row>
    <row r="90" spans="1:18" x14ac:dyDescent="0.25">
      <c r="A90" t="s">
        <v>1501</v>
      </c>
      <c r="B90" t="s">
        <v>473</v>
      </c>
      <c r="C90" t="s">
        <v>474</v>
      </c>
      <c r="D90" t="s">
        <v>387</v>
      </c>
      <c r="E90" t="s">
        <v>388</v>
      </c>
      <c r="F90" t="s">
        <v>448</v>
      </c>
      <c r="G90" t="s">
        <v>449</v>
      </c>
      <c r="H90" t="s">
        <v>1530</v>
      </c>
      <c r="I90" t="s">
        <v>1531</v>
      </c>
      <c r="J90" t="s">
        <v>1471</v>
      </c>
      <c r="K90" t="s">
        <v>466</v>
      </c>
      <c r="L90" t="s">
        <v>454</v>
      </c>
      <c r="M90" t="s">
        <v>467</v>
      </c>
      <c r="N90" s="1" t="s">
        <v>468</v>
      </c>
      <c r="O90" s="1">
        <v>554169</v>
      </c>
      <c r="P90" s="1">
        <v>192056</v>
      </c>
      <c r="Q90" s="1">
        <v>51.606239000000002</v>
      </c>
      <c r="R90" s="1">
        <v>0.22489343000000001</v>
      </c>
    </row>
    <row r="91" spans="1:18" x14ac:dyDescent="0.25">
      <c r="A91" t="s">
        <v>1501</v>
      </c>
      <c r="B91" t="s">
        <v>475</v>
      </c>
      <c r="C91" t="s">
        <v>476</v>
      </c>
      <c r="D91" t="s">
        <v>387</v>
      </c>
      <c r="E91" t="s">
        <v>388</v>
      </c>
      <c r="F91" t="s">
        <v>448</v>
      </c>
      <c r="G91" t="s">
        <v>449</v>
      </c>
      <c r="H91" t="s">
        <v>1530</v>
      </c>
      <c r="I91" t="s">
        <v>1531</v>
      </c>
      <c r="J91" t="s">
        <v>1471</v>
      </c>
      <c r="K91" t="s">
        <v>477</v>
      </c>
      <c r="L91" t="s">
        <v>478</v>
      </c>
      <c r="M91" t="s">
        <v>479</v>
      </c>
      <c r="N91" s="1" t="s">
        <v>480</v>
      </c>
      <c r="O91" s="1">
        <v>554748</v>
      </c>
      <c r="P91" s="1">
        <v>190860</v>
      </c>
      <c r="Q91" s="1">
        <v>51.595334999999999</v>
      </c>
      <c r="R91" s="1">
        <v>0.23272048000000001</v>
      </c>
    </row>
    <row r="92" spans="1:18" x14ac:dyDescent="0.25">
      <c r="A92" t="s">
        <v>1501</v>
      </c>
      <c r="B92" t="s">
        <v>481</v>
      </c>
      <c r="C92" t="s">
        <v>482</v>
      </c>
      <c r="D92" t="s">
        <v>387</v>
      </c>
      <c r="E92" t="s">
        <v>388</v>
      </c>
      <c r="F92" t="s">
        <v>448</v>
      </c>
      <c r="G92" t="s">
        <v>449</v>
      </c>
      <c r="H92" t="s">
        <v>1530</v>
      </c>
      <c r="I92" t="s">
        <v>1531</v>
      </c>
      <c r="J92" t="s">
        <v>1471</v>
      </c>
      <c r="K92" t="s">
        <v>483</v>
      </c>
      <c r="L92" t="s">
        <v>478</v>
      </c>
      <c r="M92" t="s">
        <v>484</v>
      </c>
      <c r="N92" s="1" t="s">
        <v>485</v>
      </c>
      <c r="O92" s="1">
        <v>554849</v>
      </c>
      <c r="P92" s="1">
        <v>190533</v>
      </c>
      <c r="Q92" s="1">
        <v>51.592370000000003</v>
      </c>
      <c r="R92" s="1">
        <v>0.23403325</v>
      </c>
    </row>
    <row r="93" spans="1:18" x14ac:dyDescent="0.25">
      <c r="A93" t="s">
        <v>1501</v>
      </c>
      <c r="B93" t="s">
        <v>486</v>
      </c>
      <c r="C93" t="s">
        <v>1454</v>
      </c>
      <c r="D93" t="s">
        <v>387</v>
      </c>
      <c r="E93" t="s">
        <v>388</v>
      </c>
      <c r="F93" t="s">
        <v>448</v>
      </c>
      <c r="G93" t="s">
        <v>449</v>
      </c>
      <c r="H93" t="s">
        <v>1530</v>
      </c>
      <c r="I93" t="s">
        <v>1531</v>
      </c>
      <c r="J93" t="s">
        <v>1471</v>
      </c>
      <c r="K93" t="s">
        <v>487</v>
      </c>
      <c r="L93" t="s">
        <v>478</v>
      </c>
      <c r="M93" t="s">
        <v>488</v>
      </c>
      <c r="N93" s="1" t="s">
        <v>489</v>
      </c>
      <c r="O93" s="1">
        <v>554268</v>
      </c>
      <c r="P93" s="1">
        <v>190605</v>
      </c>
      <c r="Q93" s="1">
        <v>51.593176</v>
      </c>
      <c r="R93" s="1">
        <v>0.22568427999999999</v>
      </c>
    </row>
    <row r="94" spans="1:18" x14ac:dyDescent="0.25">
      <c r="A94" t="s">
        <v>1501</v>
      </c>
      <c r="B94" t="s">
        <v>490</v>
      </c>
      <c r="C94" t="s">
        <v>491</v>
      </c>
      <c r="D94" t="s">
        <v>387</v>
      </c>
      <c r="E94" t="s">
        <v>388</v>
      </c>
      <c r="F94" t="s">
        <v>448</v>
      </c>
      <c r="G94" t="s">
        <v>449</v>
      </c>
      <c r="H94" t="s">
        <v>1530</v>
      </c>
      <c r="I94" t="s">
        <v>1531</v>
      </c>
      <c r="J94" t="s">
        <v>1471</v>
      </c>
      <c r="K94" t="s">
        <v>492</v>
      </c>
      <c r="L94" t="s">
        <v>493</v>
      </c>
      <c r="M94" t="s">
        <v>494</v>
      </c>
      <c r="N94" s="1" t="s">
        <v>495</v>
      </c>
      <c r="O94" s="1">
        <v>549970</v>
      </c>
      <c r="P94" s="1">
        <v>191426</v>
      </c>
      <c r="Q94" s="1">
        <v>51.601711999999999</v>
      </c>
      <c r="R94" s="1">
        <v>0.16403546999999999</v>
      </c>
    </row>
    <row r="95" spans="1:18" x14ac:dyDescent="0.25">
      <c r="A95" t="s">
        <v>1501</v>
      </c>
      <c r="B95" t="s">
        <v>496</v>
      </c>
      <c r="C95" t="s">
        <v>497</v>
      </c>
      <c r="D95" t="s">
        <v>387</v>
      </c>
      <c r="E95" t="s">
        <v>388</v>
      </c>
      <c r="F95" t="s">
        <v>448</v>
      </c>
      <c r="G95" t="s">
        <v>449</v>
      </c>
      <c r="H95" t="s">
        <v>1530</v>
      </c>
      <c r="I95" t="s">
        <v>1531</v>
      </c>
      <c r="J95" t="s">
        <v>1471</v>
      </c>
      <c r="K95" t="s">
        <v>498</v>
      </c>
      <c r="L95" t="s">
        <v>493</v>
      </c>
      <c r="M95" t="s">
        <v>499</v>
      </c>
      <c r="N95" s="1" t="s">
        <v>500</v>
      </c>
      <c r="O95" s="1">
        <v>550027</v>
      </c>
      <c r="P95" s="1">
        <v>191251</v>
      </c>
      <c r="Q95" s="1">
        <v>51.600124000000001</v>
      </c>
      <c r="R95" s="1">
        <v>0.16478307</v>
      </c>
    </row>
    <row r="96" spans="1:18" x14ac:dyDescent="0.25">
      <c r="A96" t="s">
        <v>1501</v>
      </c>
      <c r="B96" t="s">
        <v>501</v>
      </c>
      <c r="C96" t="s">
        <v>502</v>
      </c>
      <c r="D96" t="s">
        <v>387</v>
      </c>
      <c r="E96" t="s">
        <v>388</v>
      </c>
      <c r="F96" t="s">
        <v>448</v>
      </c>
      <c r="G96" t="s">
        <v>449</v>
      </c>
      <c r="H96" t="s">
        <v>1530</v>
      </c>
      <c r="I96" t="s">
        <v>1531</v>
      </c>
      <c r="J96" t="s">
        <v>1471</v>
      </c>
      <c r="K96" t="s">
        <v>503</v>
      </c>
      <c r="L96" t="s">
        <v>392</v>
      </c>
      <c r="M96" t="s">
        <v>504</v>
      </c>
      <c r="N96" s="1" t="s">
        <v>505</v>
      </c>
      <c r="O96" s="1">
        <v>550077</v>
      </c>
      <c r="P96" s="1">
        <v>189338</v>
      </c>
      <c r="Q96" s="1">
        <v>51.582923000000001</v>
      </c>
      <c r="R96" s="1">
        <v>0.16468706999999999</v>
      </c>
    </row>
    <row r="97" spans="1:18" x14ac:dyDescent="0.25">
      <c r="A97" t="s">
        <v>1501</v>
      </c>
      <c r="B97" t="s">
        <v>425</v>
      </c>
      <c r="C97" t="s">
        <v>426</v>
      </c>
      <c r="D97" t="s">
        <v>387</v>
      </c>
      <c r="E97" t="s">
        <v>388</v>
      </c>
      <c r="F97" t="s">
        <v>508</v>
      </c>
      <c r="G97" t="s">
        <v>509</v>
      </c>
      <c r="H97" t="s">
        <v>1532</v>
      </c>
      <c r="I97" t="s">
        <v>1533</v>
      </c>
      <c r="J97" t="s">
        <v>1471</v>
      </c>
      <c r="K97" t="s">
        <v>427</v>
      </c>
      <c r="L97" t="s">
        <v>422</v>
      </c>
      <c r="M97" t="s">
        <v>428</v>
      </c>
      <c r="N97" s="1" t="s">
        <v>429</v>
      </c>
      <c r="O97" s="1">
        <v>553895</v>
      </c>
      <c r="P97" s="1">
        <v>187670</v>
      </c>
      <c r="Q97" s="1">
        <v>51.566907999999998</v>
      </c>
      <c r="R97" s="1">
        <v>0.21901872</v>
      </c>
    </row>
    <row r="98" spans="1:18" x14ac:dyDescent="0.25">
      <c r="A98" t="s">
        <v>1501</v>
      </c>
      <c r="B98" t="s">
        <v>513</v>
      </c>
      <c r="C98" t="s">
        <v>514</v>
      </c>
      <c r="D98" t="s">
        <v>387</v>
      </c>
      <c r="E98" t="s">
        <v>388</v>
      </c>
      <c r="F98" t="s">
        <v>1704</v>
      </c>
      <c r="G98" t="s">
        <v>1705</v>
      </c>
      <c r="H98" t="s">
        <v>1705</v>
      </c>
      <c r="I98" t="s">
        <v>1533</v>
      </c>
      <c r="J98" t="s">
        <v>1471</v>
      </c>
      <c r="K98" t="s">
        <v>427</v>
      </c>
      <c r="L98" t="s">
        <v>422</v>
      </c>
      <c r="M98" t="s">
        <v>428</v>
      </c>
      <c r="N98" s="1" t="s">
        <v>429</v>
      </c>
      <c r="O98" s="1">
        <v>553895</v>
      </c>
      <c r="P98" s="1">
        <v>187670</v>
      </c>
      <c r="Q98" s="1">
        <v>51.566907999999998</v>
      </c>
      <c r="R98" s="1">
        <v>0.21901872</v>
      </c>
    </row>
    <row r="99" spans="1:18" x14ac:dyDescent="0.25">
      <c r="A99" t="s">
        <v>1501</v>
      </c>
      <c r="B99" t="s">
        <v>515</v>
      </c>
      <c r="C99" t="s">
        <v>1598</v>
      </c>
      <c r="D99" t="s">
        <v>387</v>
      </c>
      <c r="E99" t="s">
        <v>388</v>
      </c>
      <c r="F99" t="s">
        <v>508</v>
      </c>
      <c r="G99" t="s">
        <v>509</v>
      </c>
      <c r="H99" t="s">
        <v>1532</v>
      </c>
      <c r="I99" t="s">
        <v>1533</v>
      </c>
      <c r="J99" t="s">
        <v>1471</v>
      </c>
      <c r="K99" t="s">
        <v>516</v>
      </c>
      <c r="L99" t="s">
        <v>422</v>
      </c>
      <c r="M99" t="s">
        <v>517</v>
      </c>
      <c r="N99" s="1" t="s">
        <v>518</v>
      </c>
      <c r="O99" s="1">
        <v>553941</v>
      </c>
      <c r="P99" s="1">
        <v>186488</v>
      </c>
      <c r="Q99" s="1">
        <v>51.556274999999999</v>
      </c>
      <c r="R99" s="1">
        <v>0.21916472000000001</v>
      </c>
    </row>
    <row r="100" spans="1:18" x14ac:dyDescent="0.25">
      <c r="A100" t="s">
        <v>1501</v>
      </c>
      <c r="B100" t="s">
        <v>519</v>
      </c>
      <c r="C100" t="s">
        <v>520</v>
      </c>
      <c r="D100" t="s">
        <v>387</v>
      </c>
      <c r="E100" t="s">
        <v>388</v>
      </c>
      <c r="F100" t="s">
        <v>1704</v>
      </c>
      <c r="G100" t="s">
        <v>1705</v>
      </c>
      <c r="H100" t="s">
        <v>1705</v>
      </c>
      <c r="I100" t="s">
        <v>1533</v>
      </c>
      <c r="J100" t="s">
        <v>1471</v>
      </c>
      <c r="K100" t="s">
        <v>521</v>
      </c>
      <c r="L100" t="s">
        <v>522</v>
      </c>
      <c r="M100" t="s">
        <v>523</v>
      </c>
      <c r="N100" s="1" t="s">
        <v>524</v>
      </c>
      <c r="O100" s="1">
        <v>555913</v>
      </c>
      <c r="P100" s="1">
        <v>185795</v>
      </c>
      <c r="Q100" s="1">
        <v>51.549508000000003</v>
      </c>
      <c r="R100" s="1">
        <v>0.24727998000000001</v>
      </c>
    </row>
    <row r="101" spans="1:18" x14ac:dyDescent="0.25">
      <c r="A101" t="s">
        <v>1501</v>
      </c>
      <c r="B101" t="s">
        <v>525</v>
      </c>
      <c r="C101" t="s">
        <v>526</v>
      </c>
      <c r="D101" t="s">
        <v>387</v>
      </c>
      <c r="E101" t="s">
        <v>388</v>
      </c>
      <c r="F101" t="s">
        <v>1704</v>
      </c>
      <c r="G101" t="s">
        <v>1705</v>
      </c>
      <c r="H101" t="s">
        <v>1705</v>
      </c>
      <c r="I101" t="s">
        <v>1533</v>
      </c>
      <c r="J101" t="s">
        <v>1471</v>
      </c>
      <c r="K101" t="s">
        <v>527</v>
      </c>
      <c r="L101" t="s">
        <v>528</v>
      </c>
      <c r="M101" t="s">
        <v>529</v>
      </c>
      <c r="N101" s="1" t="s">
        <v>530</v>
      </c>
      <c r="O101" s="1">
        <v>551980</v>
      </c>
      <c r="P101" s="1">
        <v>186056</v>
      </c>
      <c r="Q101" s="1">
        <v>51.552925000000002</v>
      </c>
      <c r="R101" s="1">
        <v>0.19071367</v>
      </c>
    </row>
    <row r="102" spans="1:18" x14ac:dyDescent="0.25">
      <c r="A102" t="s">
        <v>1501</v>
      </c>
      <c r="B102" t="s">
        <v>531</v>
      </c>
      <c r="C102" t="s">
        <v>1455</v>
      </c>
      <c r="D102" t="s">
        <v>387</v>
      </c>
      <c r="E102" t="s">
        <v>388</v>
      </c>
      <c r="F102" t="s">
        <v>508</v>
      </c>
      <c r="G102" t="s">
        <v>509</v>
      </c>
      <c r="H102" t="s">
        <v>1532</v>
      </c>
      <c r="I102" t="s">
        <v>1533</v>
      </c>
      <c r="J102" t="s">
        <v>1471</v>
      </c>
      <c r="K102" t="s">
        <v>532</v>
      </c>
      <c r="L102" t="s">
        <v>528</v>
      </c>
      <c r="M102" t="s">
        <v>533</v>
      </c>
      <c r="N102" s="1" t="s">
        <v>534</v>
      </c>
      <c r="O102" s="1">
        <v>552375</v>
      </c>
      <c r="P102" s="1">
        <v>185087</v>
      </c>
      <c r="Q102" s="1">
        <v>51.544113000000003</v>
      </c>
      <c r="R102" s="1">
        <v>0.19598719000000001</v>
      </c>
    </row>
    <row r="103" spans="1:18" x14ac:dyDescent="0.25">
      <c r="A103" t="s">
        <v>1501</v>
      </c>
      <c r="B103" t="s">
        <v>536</v>
      </c>
      <c r="C103" t="s">
        <v>537</v>
      </c>
      <c r="D103" t="s">
        <v>387</v>
      </c>
      <c r="E103" t="s">
        <v>388</v>
      </c>
      <c r="F103" t="s">
        <v>508</v>
      </c>
      <c r="G103" t="s">
        <v>509</v>
      </c>
      <c r="H103" t="s">
        <v>1532</v>
      </c>
      <c r="I103" t="s">
        <v>1533</v>
      </c>
      <c r="J103" t="s">
        <v>1471</v>
      </c>
      <c r="K103" t="s">
        <v>538</v>
      </c>
      <c r="L103" t="s">
        <v>422</v>
      </c>
      <c r="M103" t="s">
        <v>539</v>
      </c>
      <c r="N103" t="s">
        <v>540</v>
      </c>
      <c r="O103">
        <v>552722</v>
      </c>
      <c r="P103">
        <v>184935</v>
      </c>
      <c r="Q103">
        <v>51.542653000000001</v>
      </c>
      <c r="R103">
        <v>0.20092135999999999</v>
      </c>
    </row>
    <row r="104" spans="1:18" x14ac:dyDescent="0.25">
      <c r="A104" t="s">
        <v>1501</v>
      </c>
      <c r="B104" t="s">
        <v>542</v>
      </c>
      <c r="C104" t="s">
        <v>1475</v>
      </c>
      <c r="D104" t="s">
        <v>387</v>
      </c>
      <c r="E104" t="s">
        <v>388</v>
      </c>
      <c r="F104" t="s">
        <v>508</v>
      </c>
      <c r="G104" t="s">
        <v>509</v>
      </c>
      <c r="H104" t="s">
        <v>1532</v>
      </c>
      <c r="I104" t="s">
        <v>1533</v>
      </c>
      <c r="J104" t="s">
        <v>1471</v>
      </c>
      <c r="K104" t="s">
        <v>543</v>
      </c>
      <c r="L104" t="s">
        <v>541</v>
      </c>
      <c r="M104" t="s">
        <v>544</v>
      </c>
      <c r="N104" t="s">
        <v>545</v>
      </c>
      <c r="O104">
        <v>551752</v>
      </c>
      <c r="P104">
        <v>183712</v>
      </c>
      <c r="Q104">
        <v>51.531925999999999</v>
      </c>
      <c r="R104">
        <v>0.18641779999999999</v>
      </c>
    </row>
    <row r="105" spans="1:18" x14ac:dyDescent="0.25">
      <c r="A105" t="s">
        <v>1501</v>
      </c>
      <c r="B105" t="s">
        <v>546</v>
      </c>
      <c r="C105" t="s">
        <v>1476</v>
      </c>
      <c r="D105" t="s">
        <v>387</v>
      </c>
      <c r="E105" t="s">
        <v>388</v>
      </c>
      <c r="F105" t="s">
        <v>508</v>
      </c>
      <c r="G105" t="s">
        <v>509</v>
      </c>
      <c r="H105" t="s">
        <v>1532</v>
      </c>
      <c r="I105" t="s">
        <v>1533</v>
      </c>
      <c r="J105" t="s">
        <v>1471</v>
      </c>
      <c r="K105" t="s">
        <v>547</v>
      </c>
      <c r="L105" t="s">
        <v>541</v>
      </c>
      <c r="M105" t="s">
        <v>548</v>
      </c>
      <c r="N105" t="s">
        <v>549</v>
      </c>
      <c r="O105">
        <v>552533</v>
      </c>
      <c r="P105">
        <v>182337</v>
      </c>
      <c r="Q105">
        <v>51.519362000000001</v>
      </c>
      <c r="R105">
        <v>0.19707374999999999</v>
      </c>
    </row>
    <row r="106" spans="1:18" x14ac:dyDescent="0.25">
      <c r="A106" t="s">
        <v>1501</v>
      </c>
      <c r="B106" t="s">
        <v>550</v>
      </c>
      <c r="C106" t="s">
        <v>551</v>
      </c>
      <c r="D106" t="s">
        <v>387</v>
      </c>
      <c r="E106" t="s">
        <v>388</v>
      </c>
      <c r="F106" t="s">
        <v>508</v>
      </c>
      <c r="G106" t="s">
        <v>509</v>
      </c>
      <c r="H106" t="s">
        <v>1532</v>
      </c>
      <c r="I106" t="s">
        <v>1533</v>
      </c>
      <c r="J106" t="s">
        <v>1471</v>
      </c>
      <c r="K106" t="s">
        <v>552</v>
      </c>
      <c r="L106" t="s">
        <v>541</v>
      </c>
      <c r="M106" t="s">
        <v>553</v>
      </c>
      <c r="N106" t="s">
        <v>554</v>
      </c>
      <c r="O106">
        <v>553679</v>
      </c>
      <c r="P106">
        <v>183242</v>
      </c>
      <c r="Q106">
        <v>51.527183000000001</v>
      </c>
      <c r="R106">
        <v>0.21397231999999999</v>
      </c>
    </row>
    <row r="107" spans="1:18" x14ac:dyDescent="0.25">
      <c r="A107" t="s">
        <v>1501</v>
      </c>
      <c r="B107" t="s">
        <v>555</v>
      </c>
      <c r="C107" t="s">
        <v>1450</v>
      </c>
      <c r="D107" t="s">
        <v>387</v>
      </c>
      <c r="E107" t="s">
        <v>388</v>
      </c>
      <c r="F107" t="s">
        <v>508</v>
      </c>
      <c r="G107" t="s">
        <v>509</v>
      </c>
      <c r="H107" t="s">
        <v>1532</v>
      </c>
      <c r="I107" t="s">
        <v>1533</v>
      </c>
      <c r="J107" t="s">
        <v>1471</v>
      </c>
      <c r="K107" t="s">
        <v>556</v>
      </c>
      <c r="L107" t="s">
        <v>557</v>
      </c>
      <c r="M107" t="s">
        <v>558</v>
      </c>
      <c r="N107" t="s">
        <v>559</v>
      </c>
      <c r="O107">
        <v>553703</v>
      </c>
      <c r="P107">
        <v>182663</v>
      </c>
      <c r="Q107">
        <v>51.521974</v>
      </c>
      <c r="R107">
        <v>0.21406560999999999</v>
      </c>
    </row>
    <row r="108" spans="1:18" x14ac:dyDescent="0.25">
      <c r="A108" t="s">
        <v>1501</v>
      </c>
      <c r="B108" t="s">
        <v>560</v>
      </c>
      <c r="C108" t="s">
        <v>561</v>
      </c>
      <c r="D108" t="s">
        <v>387</v>
      </c>
      <c r="E108" t="s">
        <v>388</v>
      </c>
      <c r="F108" t="s">
        <v>1704</v>
      </c>
      <c r="G108" t="s">
        <v>1705</v>
      </c>
      <c r="H108" t="s">
        <v>1705</v>
      </c>
      <c r="I108" t="s">
        <v>1533</v>
      </c>
      <c r="J108" t="s">
        <v>1471</v>
      </c>
      <c r="K108" t="s">
        <v>562</v>
      </c>
      <c r="L108" t="s">
        <v>563</v>
      </c>
      <c r="M108" t="s">
        <v>564</v>
      </c>
      <c r="N108" t="s">
        <v>565</v>
      </c>
      <c r="O108">
        <v>557095</v>
      </c>
      <c r="P108">
        <v>187988</v>
      </c>
      <c r="Q108">
        <v>51.568883</v>
      </c>
      <c r="R108">
        <v>0.26529226</v>
      </c>
    </row>
    <row r="109" spans="1:18" x14ac:dyDescent="0.25">
      <c r="A109" t="s">
        <v>1501</v>
      </c>
      <c r="B109" t="s">
        <v>566</v>
      </c>
      <c r="C109" t="s">
        <v>567</v>
      </c>
      <c r="D109" t="s">
        <v>387</v>
      </c>
      <c r="E109" t="s">
        <v>388</v>
      </c>
      <c r="F109" t="s">
        <v>1704</v>
      </c>
      <c r="G109" t="s">
        <v>1705</v>
      </c>
      <c r="H109" t="s">
        <v>1705</v>
      </c>
      <c r="I109" t="s">
        <v>1533</v>
      </c>
      <c r="J109" t="s">
        <v>1471</v>
      </c>
      <c r="K109" t="s">
        <v>568</v>
      </c>
      <c r="L109" t="s">
        <v>563</v>
      </c>
      <c r="M109" t="s">
        <v>569</v>
      </c>
      <c r="N109" t="s">
        <v>570</v>
      </c>
      <c r="O109">
        <v>556984</v>
      </c>
      <c r="P109">
        <v>187288</v>
      </c>
      <c r="Q109">
        <v>51.562624999999997</v>
      </c>
      <c r="R109">
        <v>0.26337961999999998</v>
      </c>
    </row>
    <row r="110" spans="1:18" x14ac:dyDescent="0.25">
      <c r="A110" t="s">
        <v>1501</v>
      </c>
      <c r="B110" t="s">
        <v>571</v>
      </c>
      <c r="C110" t="s">
        <v>572</v>
      </c>
      <c r="D110" t="s">
        <v>387</v>
      </c>
      <c r="E110" t="s">
        <v>388</v>
      </c>
      <c r="F110" t="s">
        <v>508</v>
      </c>
      <c r="G110" t="s">
        <v>509</v>
      </c>
      <c r="H110" t="s">
        <v>1532</v>
      </c>
      <c r="I110" t="s">
        <v>1533</v>
      </c>
      <c r="J110" t="s">
        <v>1471</v>
      </c>
      <c r="K110" t="s">
        <v>573</v>
      </c>
      <c r="L110" t="s">
        <v>522</v>
      </c>
      <c r="M110" t="s">
        <v>574</v>
      </c>
      <c r="N110" t="s">
        <v>575</v>
      </c>
      <c r="O110">
        <v>556440</v>
      </c>
      <c r="P110">
        <v>186625</v>
      </c>
      <c r="Q110">
        <v>51.556818999999997</v>
      </c>
      <c r="R110">
        <v>0.25524323999999998</v>
      </c>
    </row>
    <row r="111" spans="1:18" x14ac:dyDescent="0.25">
      <c r="A111" t="s">
        <v>1501</v>
      </c>
      <c r="B111" t="s">
        <v>576</v>
      </c>
      <c r="C111" t="s">
        <v>577</v>
      </c>
      <c r="D111" t="s">
        <v>387</v>
      </c>
      <c r="E111" t="s">
        <v>388</v>
      </c>
      <c r="F111" t="s">
        <v>508</v>
      </c>
      <c r="G111" t="s">
        <v>509</v>
      </c>
      <c r="H111" t="s">
        <v>1532</v>
      </c>
      <c r="I111" t="s">
        <v>1533</v>
      </c>
      <c r="J111" t="s">
        <v>1471</v>
      </c>
      <c r="K111" t="s">
        <v>578</v>
      </c>
      <c r="L111" t="s">
        <v>522</v>
      </c>
      <c r="M111" t="s">
        <v>579</v>
      </c>
      <c r="N111" t="s">
        <v>580</v>
      </c>
      <c r="O111">
        <v>555046</v>
      </c>
      <c r="P111">
        <v>186819</v>
      </c>
      <c r="Q111">
        <v>51.558947000000003</v>
      </c>
      <c r="R111">
        <v>0.23523689</v>
      </c>
    </row>
    <row r="112" spans="1:18" x14ac:dyDescent="0.25">
      <c r="A112" t="s">
        <v>1501</v>
      </c>
      <c r="B112" t="s">
        <v>506</v>
      </c>
      <c r="C112" t="s">
        <v>1456</v>
      </c>
      <c r="D112" t="s">
        <v>387</v>
      </c>
      <c r="E112" t="s">
        <v>388</v>
      </c>
      <c r="F112" t="s">
        <v>508</v>
      </c>
      <c r="G112" t="s">
        <v>509</v>
      </c>
      <c r="H112" t="s">
        <v>1532</v>
      </c>
      <c r="I112" t="s">
        <v>1533</v>
      </c>
      <c r="J112" t="s">
        <v>1471</v>
      </c>
      <c r="K112" t="s">
        <v>510</v>
      </c>
      <c r="L112" t="s">
        <v>422</v>
      </c>
      <c r="M112" t="s">
        <v>511</v>
      </c>
      <c r="N112" t="s">
        <v>512</v>
      </c>
      <c r="O112">
        <v>554586</v>
      </c>
      <c r="P112">
        <v>187037</v>
      </c>
      <c r="Q112">
        <v>51.561031999999997</v>
      </c>
      <c r="R112">
        <v>0.22870229</v>
      </c>
    </row>
    <row r="113" spans="1:18" x14ac:dyDescent="0.25">
      <c r="A113" t="s">
        <v>1501</v>
      </c>
      <c r="B113" t="s">
        <v>581</v>
      </c>
      <c r="C113" t="s">
        <v>582</v>
      </c>
      <c r="D113" t="s">
        <v>583</v>
      </c>
      <c r="E113" t="s">
        <v>584</v>
      </c>
      <c r="F113" t="s">
        <v>585</v>
      </c>
      <c r="G113" t="s">
        <v>586</v>
      </c>
      <c r="H113" t="s">
        <v>586</v>
      </c>
      <c r="I113" t="s">
        <v>1534</v>
      </c>
      <c r="J113" t="s">
        <v>1471</v>
      </c>
      <c r="K113" t="s">
        <v>587</v>
      </c>
      <c r="M113" t="s">
        <v>588</v>
      </c>
      <c r="N113" t="s">
        <v>589</v>
      </c>
      <c r="O113">
        <v>540635</v>
      </c>
      <c r="P113">
        <v>181244</v>
      </c>
      <c r="Q113">
        <v>51.512625</v>
      </c>
      <c r="R113">
        <v>2.5271616E-2</v>
      </c>
    </row>
    <row r="114" spans="1:18" x14ac:dyDescent="0.25">
      <c r="A114" t="s">
        <v>1501</v>
      </c>
      <c r="B114" t="s">
        <v>590</v>
      </c>
      <c r="C114" t="s">
        <v>591</v>
      </c>
      <c r="D114" t="s">
        <v>583</v>
      </c>
      <c r="E114" t="s">
        <v>584</v>
      </c>
      <c r="F114" t="s">
        <v>585</v>
      </c>
      <c r="G114" t="s">
        <v>586</v>
      </c>
      <c r="H114" t="s">
        <v>586</v>
      </c>
      <c r="I114" t="s">
        <v>1534</v>
      </c>
      <c r="J114" t="s">
        <v>1471</v>
      </c>
      <c r="K114" t="s">
        <v>592</v>
      </c>
      <c r="M114" t="s">
        <v>593</v>
      </c>
      <c r="N114" t="s">
        <v>594</v>
      </c>
      <c r="O114">
        <v>539825</v>
      </c>
      <c r="P114">
        <v>181135</v>
      </c>
      <c r="Q114">
        <v>51.511847000000003</v>
      </c>
      <c r="R114">
        <v>1.3563443E-2</v>
      </c>
    </row>
    <row r="115" spans="1:18" x14ac:dyDescent="0.25">
      <c r="A115" t="s">
        <v>1501</v>
      </c>
      <c r="B115" t="s">
        <v>600</v>
      </c>
      <c r="C115" t="s">
        <v>601</v>
      </c>
      <c r="D115" t="s">
        <v>583</v>
      </c>
      <c r="E115" t="s">
        <v>584</v>
      </c>
      <c r="F115" t="s">
        <v>585</v>
      </c>
      <c r="G115" t="s">
        <v>586</v>
      </c>
      <c r="H115" t="s">
        <v>586</v>
      </c>
      <c r="I115" t="s">
        <v>1534</v>
      </c>
      <c r="J115" t="s">
        <v>1471</v>
      </c>
      <c r="K115" t="s">
        <v>602</v>
      </c>
      <c r="M115" t="s">
        <v>603</v>
      </c>
      <c r="N115" t="s">
        <v>604</v>
      </c>
      <c r="O115">
        <v>539602</v>
      </c>
      <c r="P115">
        <v>182012</v>
      </c>
      <c r="Q115">
        <v>51.519781999999999</v>
      </c>
      <c r="R115">
        <v>1.0699055000000001E-2</v>
      </c>
    </row>
    <row r="116" spans="1:18" x14ac:dyDescent="0.25">
      <c r="A116" t="s">
        <v>1501</v>
      </c>
      <c r="B116" t="s">
        <v>605</v>
      </c>
      <c r="C116" t="s">
        <v>606</v>
      </c>
      <c r="D116" t="s">
        <v>583</v>
      </c>
      <c r="E116" t="s">
        <v>584</v>
      </c>
      <c r="F116" t="s">
        <v>607</v>
      </c>
      <c r="G116" t="s">
        <v>608</v>
      </c>
      <c r="H116" t="s">
        <v>608</v>
      </c>
      <c r="I116" t="s">
        <v>1535</v>
      </c>
      <c r="J116" t="s">
        <v>1471</v>
      </c>
      <c r="K116" t="s">
        <v>609</v>
      </c>
      <c r="M116" t="s">
        <v>610</v>
      </c>
      <c r="N116" t="s">
        <v>611</v>
      </c>
      <c r="O116">
        <v>543258</v>
      </c>
      <c r="P116">
        <v>180969</v>
      </c>
      <c r="Q116">
        <v>51.509495999999999</v>
      </c>
      <c r="R116">
        <v>6.2933420000000004E-2</v>
      </c>
    </row>
    <row r="117" spans="1:18" x14ac:dyDescent="0.25">
      <c r="A117" t="s">
        <v>1501</v>
      </c>
      <c r="B117" t="s">
        <v>612</v>
      </c>
      <c r="C117" t="s">
        <v>613</v>
      </c>
      <c r="D117" t="s">
        <v>583</v>
      </c>
      <c r="E117" t="s">
        <v>584</v>
      </c>
      <c r="F117" t="s">
        <v>607</v>
      </c>
      <c r="G117" t="s">
        <v>608</v>
      </c>
      <c r="H117" t="s">
        <v>608</v>
      </c>
      <c r="I117" t="s">
        <v>1535</v>
      </c>
      <c r="J117" t="s">
        <v>1471</v>
      </c>
      <c r="K117" t="s">
        <v>614</v>
      </c>
      <c r="M117" t="s">
        <v>615</v>
      </c>
      <c r="N117" t="s">
        <v>616</v>
      </c>
      <c r="O117">
        <v>542787</v>
      </c>
      <c r="P117">
        <v>181629</v>
      </c>
      <c r="Q117">
        <v>51.515546000000001</v>
      </c>
      <c r="R117">
        <v>5.6418168999999997E-2</v>
      </c>
    </row>
    <row r="118" spans="1:18" x14ac:dyDescent="0.25">
      <c r="A118" t="s">
        <v>1501</v>
      </c>
      <c r="B118" t="s">
        <v>617</v>
      </c>
      <c r="C118" t="s">
        <v>1477</v>
      </c>
      <c r="D118" t="s">
        <v>583</v>
      </c>
      <c r="E118" t="s">
        <v>584</v>
      </c>
      <c r="F118" t="s">
        <v>607</v>
      </c>
      <c r="G118" t="s">
        <v>608</v>
      </c>
      <c r="H118" t="s">
        <v>608</v>
      </c>
      <c r="I118" t="s">
        <v>1535</v>
      </c>
      <c r="J118" t="s">
        <v>1471</v>
      </c>
      <c r="K118" t="s">
        <v>618</v>
      </c>
      <c r="M118" t="s">
        <v>619</v>
      </c>
      <c r="N118" t="s">
        <v>620</v>
      </c>
      <c r="O118">
        <v>542593</v>
      </c>
      <c r="P118">
        <v>180059</v>
      </c>
      <c r="Q118">
        <v>51.501486999999997</v>
      </c>
      <c r="R118">
        <v>5.2989908000000002E-2</v>
      </c>
    </row>
    <row r="119" spans="1:18" x14ac:dyDescent="0.25">
      <c r="A119" t="s">
        <v>1501</v>
      </c>
      <c r="B119" t="s">
        <v>628</v>
      </c>
      <c r="C119" t="s">
        <v>629</v>
      </c>
      <c r="D119" t="s">
        <v>583</v>
      </c>
      <c r="E119" t="s">
        <v>584</v>
      </c>
      <c r="F119" t="s">
        <v>623</v>
      </c>
      <c r="G119" t="s">
        <v>624</v>
      </c>
      <c r="H119" t="s">
        <v>624</v>
      </c>
      <c r="I119" t="s">
        <v>1536</v>
      </c>
      <c r="J119" t="s">
        <v>1471</v>
      </c>
      <c r="K119" t="s">
        <v>625</v>
      </c>
      <c r="M119" t="s">
        <v>626</v>
      </c>
      <c r="N119" t="s">
        <v>627</v>
      </c>
      <c r="O119">
        <v>541930</v>
      </c>
      <c r="P119">
        <v>183350</v>
      </c>
      <c r="Q119">
        <v>51.531225999999997</v>
      </c>
      <c r="R119">
        <v>4.4768458999999997E-2</v>
      </c>
    </row>
    <row r="120" spans="1:18" x14ac:dyDescent="0.25">
      <c r="A120" t="s">
        <v>1501</v>
      </c>
      <c r="B120" t="s">
        <v>630</v>
      </c>
      <c r="C120" t="s">
        <v>631</v>
      </c>
      <c r="D120" t="s">
        <v>583</v>
      </c>
      <c r="E120" t="s">
        <v>584</v>
      </c>
      <c r="F120" t="s">
        <v>623</v>
      </c>
      <c r="G120" t="s">
        <v>624</v>
      </c>
      <c r="H120" t="s">
        <v>624</v>
      </c>
      <c r="I120" t="s">
        <v>1536</v>
      </c>
      <c r="J120" t="s">
        <v>1471</v>
      </c>
      <c r="K120" t="s">
        <v>632</v>
      </c>
      <c r="M120" t="s">
        <v>633</v>
      </c>
      <c r="N120" t="s">
        <v>634</v>
      </c>
      <c r="O120">
        <v>541405</v>
      </c>
      <c r="P120">
        <v>183360</v>
      </c>
      <c r="Q120">
        <v>51.531447</v>
      </c>
      <c r="R120">
        <v>3.7208861000000003E-2</v>
      </c>
    </row>
    <row r="121" spans="1:18" x14ac:dyDescent="0.25">
      <c r="A121" t="s">
        <v>1501</v>
      </c>
      <c r="B121" t="s">
        <v>635</v>
      </c>
      <c r="C121" t="s">
        <v>636</v>
      </c>
      <c r="D121" t="s">
        <v>583</v>
      </c>
      <c r="E121" t="s">
        <v>584</v>
      </c>
      <c r="F121" t="s">
        <v>623</v>
      </c>
      <c r="G121" t="s">
        <v>624</v>
      </c>
      <c r="H121" t="s">
        <v>624</v>
      </c>
      <c r="I121" t="s">
        <v>1536</v>
      </c>
      <c r="J121" t="s">
        <v>1471</v>
      </c>
      <c r="K121" t="s">
        <v>637</v>
      </c>
      <c r="M121" t="s">
        <v>638</v>
      </c>
      <c r="N121" t="s">
        <v>639</v>
      </c>
      <c r="O121">
        <v>542477</v>
      </c>
      <c r="P121">
        <v>183507</v>
      </c>
      <c r="Q121">
        <v>51.532499000000001</v>
      </c>
      <c r="R121">
        <v>5.2712424000000001E-2</v>
      </c>
    </row>
    <row r="122" spans="1:18" x14ac:dyDescent="0.25">
      <c r="A122" t="s">
        <v>1501</v>
      </c>
      <c r="B122" t="s">
        <v>640</v>
      </c>
      <c r="C122" t="s">
        <v>641</v>
      </c>
      <c r="D122" t="s">
        <v>583</v>
      </c>
      <c r="E122" t="s">
        <v>584</v>
      </c>
      <c r="F122" t="s">
        <v>623</v>
      </c>
      <c r="G122" t="s">
        <v>624</v>
      </c>
      <c r="H122" t="s">
        <v>624</v>
      </c>
      <c r="I122" t="s">
        <v>1536</v>
      </c>
      <c r="J122" t="s">
        <v>1471</v>
      </c>
      <c r="K122" t="s">
        <v>642</v>
      </c>
      <c r="M122" t="s">
        <v>643</v>
      </c>
      <c r="N122" t="s">
        <v>644</v>
      </c>
      <c r="O122">
        <v>542814</v>
      </c>
      <c r="P122">
        <v>183350</v>
      </c>
      <c r="Q122">
        <v>51.531002999999998</v>
      </c>
      <c r="R122">
        <v>5.7504007000000003E-2</v>
      </c>
    </row>
    <row r="123" spans="1:18" x14ac:dyDescent="0.25">
      <c r="A123" t="s">
        <v>1501</v>
      </c>
      <c r="B123" t="s">
        <v>645</v>
      </c>
      <c r="C123" t="s">
        <v>646</v>
      </c>
      <c r="D123" t="s">
        <v>583</v>
      </c>
      <c r="E123" t="s">
        <v>584</v>
      </c>
      <c r="F123" t="s">
        <v>623</v>
      </c>
      <c r="G123" t="s">
        <v>624</v>
      </c>
      <c r="H123" t="s">
        <v>624</v>
      </c>
      <c r="I123" t="s">
        <v>1536</v>
      </c>
      <c r="J123" t="s">
        <v>1471</v>
      </c>
      <c r="K123" t="s">
        <v>647</v>
      </c>
      <c r="M123" t="s">
        <v>648</v>
      </c>
      <c r="N123" t="s">
        <v>649</v>
      </c>
      <c r="O123">
        <v>540757</v>
      </c>
      <c r="P123">
        <v>182646</v>
      </c>
      <c r="Q123">
        <v>51.525193000000002</v>
      </c>
      <c r="R123">
        <v>2.7588027000000001E-2</v>
      </c>
    </row>
    <row r="124" spans="1:18" x14ac:dyDescent="0.25">
      <c r="A124" t="s">
        <v>1501</v>
      </c>
      <c r="B124" t="s">
        <v>650</v>
      </c>
      <c r="C124" t="s">
        <v>651</v>
      </c>
      <c r="D124" t="s">
        <v>583</v>
      </c>
      <c r="E124" t="s">
        <v>584</v>
      </c>
      <c r="F124" t="s">
        <v>623</v>
      </c>
      <c r="G124" t="s">
        <v>624</v>
      </c>
      <c r="H124" t="s">
        <v>624</v>
      </c>
      <c r="I124" t="s">
        <v>1536</v>
      </c>
      <c r="J124" t="s">
        <v>1471</v>
      </c>
      <c r="K124" t="s">
        <v>652</v>
      </c>
      <c r="M124" t="s">
        <v>653</v>
      </c>
      <c r="N124" t="s">
        <v>654</v>
      </c>
      <c r="O124">
        <v>540253</v>
      </c>
      <c r="P124">
        <v>183419</v>
      </c>
      <c r="Q124">
        <v>51.532263999999998</v>
      </c>
      <c r="R124">
        <v>2.0635384999999999E-2</v>
      </c>
    </row>
    <row r="125" spans="1:18" x14ac:dyDescent="0.25">
      <c r="A125" t="s">
        <v>1501</v>
      </c>
      <c r="B125" t="s">
        <v>621</v>
      </c>
      <c r="C125" t="s">
        <v>622</v>
      </c>
      <c r="D125" t="s">
        <v>583</v>
      </c>
      <c r="E125" t="s">
        <v>584</v>
      </c>
      <c r="F125" t="s">
        <v>623</v>
      </c>
      <c r="G125" t="s">
        <v>624</v>
      </c>
      <c r="H125" t="s">
        <v>624</v>
      </c>
      <c r="I125" t="s">
        <v>1536</v>
      </c>
      <c r="J125" t="s">
        <v>1471</v>
      </c>
      <c r="K125" t="s">
        <v>625</v>
      </c>
      <c r="M125" t="s">
        <v>626</v>
      </c>
      <c r="N125" t="s">
        <v>627</v>
      </c>
      <c r="O125">
        <v>541930</v>
      </c>
      <c r="P125">
        <v>183350</v>
      </c>
      <c r="Q125">
        <v>51.531225999999997</v>
      </c>
      <c r="R125">
        <v>4.4768458999999997E-2</v>
      </c>
    </row>
    <row r="126" spans="1:18" x14ac:dyDescent="0.25">
      <c r="A126" t="s">
        <v>1501</v>
      </c>
      <c r="B126" t="s">
        <v>657</v>
      </c>
      <c r="C126" t="s">
        <v>658</v>
      </c>
      <c r="D126" t="s">
        <v>583</v>
      </c>
      <c r="E126" t="s">
        <v>584</v>
      </c>
      <c r="F126" t="s">
        <v>655</v>
      </c>
      <c r="G126" t="s">
        <v>656</v>
      </c>
      <c r="H126" t="s">
        <v>656</v>
      </c>
      <c r="I126" t="s">
        <v>1537</v>
      </c>
      <c r="J126" t="s">
        <v>1471</v>
      </c>
      <c r="K126" t="s">
        <v>659</v>
      </c>
      <c r="M126" t="s">
        <v>660</v>
      </c>
      <c r="N126" t="s">
        <v>661</v>
      </c>
      <c r="O126">
        <v>540684</v>
      </c>
      <c r="P126">
        <v>182946</v>
      </c>
      <c r="Q126">
        <v>51.527906999999999</v>
      </c>
      <c r="R126">
        <v>2.6656164E-2</v>
      </c>
    </row>
    <row r="127" spans="1:18" x14ac:dyDescent="0.25">
      <c r="A127" t="s">
        <v>1501</v>
      </c>
      <c r="B127" t="s">
        <v>662</v>
      </c>
      <c r="C127" t="s">
        <v>663</v>
      </c>
      <c r="D127" t="s">
        <v>583</v>
      </c>
      <c r="E127" t="s">
        <v>584</v>
      </c>
      <c r="F127" t="s">
        <v>655</v>
      </c>
      <c r="G127" t="s">
        <v>656</v>
      </c>
      <c r="H127" t="s">
        <v>656</v>
      </c>
      <c r="I127" t="s">
        <v>1537</v>
      </c>
      <c r="J127" t="s">
        <v>1471</v>
      </c>
      <c r="K127" t="s">
        <v>664</v>
      </c>
      <c r="M127" t="s">
        <v>665</v>
      </c>
      <c r="N127" t="s">
        <v>666</v>
      </c>
      <c r="O127">
        <v>540488</v>
      </c>
      <c r="P127">
        <v>182808</v>
      </c>
      <c r="Q127">
        <v>51.526716</v>
      </c>
      <c r="R127">
        <v>2.3777605E-2</v>
      </c>
    </row>
    <row r="128" spans="1:18" x14ac:dyDescent="0.25">
      <c r="A128" t="s">
        <v>1501</v>
      </c>
      <c r="B128" t="s">
        <v>667</v>
      </c>
      <c r="C128" t="s">
        <v>668</v>
      </c>
      <c r="D128" t="s">
        <v>583</v>
      </c>
      <c r="E128" t="s">
        <v>584</v>
      </c>
      <c r="F128" t="s">
        <v>655</v>
      </c>
      <c r="G128" t="s">
        <v>656</v>
      </c>
      <c r="H128" t="s">
        <v>656</v>
      </c>
      <c r="I128" t="s">
        <v>1537</v>
      </c>
      <c r="J128" t="s">
        <v>1471</v>
      </c>
      <c r="M128" t="s">
        <v>669</v>
      </c>
      <c r="N128" t="s">
        <v>670</v>
      </c>
      <c r="O128">
        <v>540943</v>
      </c>
      <c r="P128">
        <v>183883</v>
      </c>
      <c r="Q128">
        <v>51.536262000000001</v>
      </c>
      <c r="R128">
        <v>3.0761987000000001E-2</v>
      </c>
    </row>
    <row r="129" spans="1:18" x14ac:dyDescent="0.25">
      <c r="A129" t="s">
        <v>1501</v>
      </c>
      <c r="B129" t="s">
        <v>753</v>
      </c>
      <c r="C129" t="s">
        <v>1478</v>
      </c>
      <c r="D129" t="s">
        <v>583</v>
      </c>
      <c r="E129" t="s">
        <v>584</v>
      </c>
      <c r="F129" t="s">
        <v>655</v>
      </c>
      <c r="G129" t="s">
        <v>656</v>
      </c>
      <c r="H129" t="s">
        <v>656</v>
      </c>
      <c r="I129" t="s">
        <v>1537</v>
      </c>
      <c r="J129" t="s">
        <v>1471</v>
      </c>
      <c r="K129" t="s">
        <v>754</v>
      </c>
      <c r="M129" t="s">
        <v>755</v>
      </c>
      <c r="N129" t="s">
        <v>756</v>
      </c>
      <c r="O129">
        <v>538568</v>
      </c>
      <c r="P129">
        <v>183938</v>
      </c>
      <c r="Q129">
        <v>51.537343999999997</v>
      </c>
      <c r="R129">
        <v>-3.4372387999999999E-3</v>
      </c>
    </row>
    <row r="130" spans="1:18" x14ac:dyDescent="0.25">
      <c r="A130" t="s">
        <v>1501</v>
      </c>
      <c r="B130" t="s">
        <v>671</v>
      </c>
      <c r="C130" t="s">
        <v>672</v>
      </c>
      <c r="D130" t="s">
        <v>583</v>
      </c>
      <c r="E130" t="s">
        <v>584</v>
      </c>
      <c r="F130" t="s">
        <v>673</v>
      </c>
      <c r="G130" t="s">
        <v>674</v>
      </c>
      <c r="H130" t="s">
        <v>674</v>
      </c>
      <c r="I130" t="s">
        <v>1538</v>
      </c>
      <c r="J130" t="s">
        <v>1471</v>
      </c>
      <c r="K130" t="s">
        <v>675</v>
      </c>
      <c r="M130" t="s">
        <v>676</v>
      </c>
      <c r="N130" t="s">
        <v>677</v>
      </c>
      <c r="O130">
        <v>542142</v>
      </c>
      <c r="P130">
        <v>185378</v>
      </c>
      <c r="Q130">
        <v>51.549394999999997</v>
      </c>
      <c r="R130">
        <v>4.8640959999999997E-2</v>
      </c>
    </row>
    <row r="131" spans="1:18" x14ac:dyDescent="0.25">
      <c r="A131" t="s">
        <v>1501</v>
      </c>
      <c r="B131" t="s">
        <v>678</v>
      </c>
      <c r="C131" t="s">
        <v>679</v>
      </c>
      <c r="D131" t="s">
        <v>583</v>
      </c>
      <c r="E131" t="s">
        <v>584</v>
      </c>
      <c r="F131" t="s">
        <v>673</v>
      </c>
      <c r="G131" t="s">
        <v>674</v>
      </c>
      <c r="H131" t="s">
        <v>674</v>
      </c>
      <c r="I131" t="s">
        <v>1538</v>
      </c>
      <c r="J131" t="s">
        <v>1471</v>
      </c>
      <c r="K131" t="s">
        <v>680</v>
      </c>
      <c r="M131" t="s">
        <v>681</v>
      </c>
      <c r="N131" t="s">
        <v>682</v>
      </c>
      <c r="O131">
        <v>541250</v>
      </c>
      <c r="P131">
        <v>184414</v>
      </c>
      <c r="Q131">
        <v>51.540956999999999</v>
      </c>
      <c r="R131">
        <v>3.5398279999999997E-2</v>
      </c>
    </row>
    <row r="132" spans="1:18" x14ac:dyDescent="0.25">
      <c r="A132" t="s">
        <v>1501</v>
      </c>
      <c r="B132" t="s">
        <v>683</v>
      </c>
      <c r="C132" t="s">
        <v>684</v>
      </c>
      <c r="D132" t="s">
        <v>583</v>
      </c>
      <c r="E132" t="s">
        <v>584</v>
      </c>
      <c r="F132" t="s">
        <v>673</v>
      </c>
      <c r="G132" t="s">
        <v>674</v>
      </c>
      <c r="H132" t="s">
        <v>674</v>
      </c>
      <c r="I132" t="s">
        <v>1538</v>
      </c>
      <c r="J132" t="s">
        <v>1471</v>
      </c>
      <c r="K132" t="s">
        <v>685</v>
      </c>
      <c r="M132" t="s">
        <v>686</v>
      </c>
      <c r="N132" t="s">
        <v>687</v>
      </c>
      <c r="O132">
        <v>541097</v>
      </c>
      <c r="P132">
        <v>184021</v>
      </c>
      <c r="Q132">
        <v>51.537464</v>
      </c>
      <c r="R132">
        <v>3.3036159000000002E-2</v>
      </c>
    </row>
    <row r="133" spans="1:18" x14ac:dyDescent="0.25">
      <c r="A133" t="s">
        <v>1501</v>
      </c>
      <c r="B133" t="s">
        <v>688</v>
      </c>
      <c r="C133" t="s">
        <v>689</v>
      </c>
      <c r="D133" t="s">
        <v>583</v>
      </c>
      <c r="E133" t="s">
        <v>584</v>
      </c>
      <c r="F133" t="s">
        <v>673</v>
      </c>
      <c r="G133" t="s">
        <v>674</v>
      </c>
      <c r="H133" t="s">
        <v>674</v>
      </c>
      <c r="I133" t="s">
        <v>1538</v>
      </c>
      <c r="J133" t="s">
        <v>1471</v>
      </c>
      <c r="K133" t="s">
        <v>690</v>
      </c>
      <c r="M133" t="s">
        <v>691</v>
      </c>
      <c r="N133" t="s">
        <v>692</v>
      </c>
      <c r="O133">
        <v>540876</v>
      </c>
      <c r="P133">
        <v>184941</v>
      </c>
      <c r="Q133">
        <v>51.545786</v>
      </c>
      <c r="R133">
        <v>3.0219711999999999E-2</v>
      </c>
    </row>
    <row r="134" spans="1:18" x14ac:dyDescent="0.25">
      <c r="A134" t="s">
        <v>1501</v>
      </c>
      <c r="B134" t="s">
        <v>693</v>
      </c>
      <c r="C134" t="s">
        <v>694</v>
      </c>
      <c r="D134" t="s">
        <v>583</v>
      </c>
      <c r="E134" t="s">
        <v>584</v>
      </c>
      <c r="F134" t="s">
        <v>673</v>
      </c>
      <c r="G134" t="s">
        <v>674</v>
      </c>
      <c r="H134" t="s">
        <v>674</v>
      </c>
      <c r="I134" t="s">
        <v>1538</v>
      </c>
      <c r="J134" t="s">
        <v>1471</v>
      </c>
      <c r="K134" t="s">
        <v>695</v>
      </c>
      <c r="M134" t="s">
        <v>696</v>
      </c>
      <c r="N134" t="s">
        <v>697</v>
      </c>
      <c r="O134">
        <v>542725</v>
      </c>
      <c r="P134">
        <v>185896</v>
      </c>
      <c r="Q134">
        <v>51.553902999999998</v>
      </c>
      <c r="R134">
        <v>5.7253423999999997E-2</v>
      </c>
    </row>
    <row r="135" spans="1:18" x14ac:dyDescent="0.25">
      <c r="A135" t="s">
        <v>1501</v>
      </c>
      <c r="B135" t="s">
        <v>698</v>
      </c>
      <c r="C135" t="s">
        <v>699</v>
      </c>
      <c r="D135" t="s">
        <v>583</v>
      </c>
      <c r="E135" t="s">
        <v>584</v>
      </c>
      <c r="F135" t="s">
        <v>673</v>
      </c>
      <c r="G135" t="s">
        <v>674</v>
      </c>
      <c r="H135" t="s">
        <v>674</v>
      </c>
      <c r="I135" t="s">
        <v>1538</v>
      </c>
      <c r="J135" t="s">
        <v>1471</v>
      </c>
      <c r="K135" t="s">
        <v>700</v>
      </c>
      <c r="M135" t="s">
        <v>701</v>
      </c>
      <c r="N135" t="s">
        <v>702</v>
      </c>
      <c r="O135">
        <v>541441</v>
      </c>
      <c r="P135">
        <v>185069</v>
      </c>
      <c r="Q135">
        <v>51.546795000000003</v>
      </c>
      <c r="R135">
        <v>3.8413612E-2</v>
      </c>
    </row>
    <row r="136" spans="1:18" x14ac:dyDescent="0.25">
      <c r="A136" t="s">
        <v>1501</v>
      </c>
      <c r="B136" t="s">
        <v>703</v>
      </c>
      <c r="C136" t="s">
        <v>704</v>
      </c>
      <c r="D136" t="s">
        <v>583</v>
      </c>
      <c r="E136" t="s">
        <v>584</v>
      </c>
      <c r="F136" t="s">
        <v>705</v>
      </c>
      <c r="G136" t="s">
        <v>706</v>
      </c>
      <c r="H136" t="s">
        <v>706</v>
      </c>
      <c r="I136" t="s">
        <v>1539</v>
      </c>
      <c r="J136" t="s">
        <v>1471</v>
      </c>
      <c r="K136" t="s">
        <v>707</v>
      </c>
      <c r="M136" t="s">
        <v>708</v>
      </c>
      <c r="N136" t="s">
        <v>709</v>
      </c>
      <c r="O136">
        <v>542286</v>
      </c>
      <c r="P136">
        <v>184464</v>
      </c>
      <c r="Q136">
        <v>51.541145999999998</v>
      </c>
      <c r="R136">
        <v>5.0347099999999999E-2</v>
      </c>
    </row>
    <row r="137" spans="1:18" x14ac:dyDescent="0.25">
      <c r="A137" t="s">
        <v>1501</v>
      </c>
      <c r="B137" t="s">
        <v>710</v>
      </c>
      <c r="C137" t="s">
        <v>711</v>
      </c>
      <c r="D137" t="s">
        <v>583</v>
      </c>
      <c r="E137" t="s">
        <v>584</v>
      </c>
      <c r="F137" t="s">
        <v>705</v>
      </c>
      <c r="G137" t="s">
        <v>706</v>
      </c>
      <c r="H137" t="s">
        <v>706</v>
      </c>
      <c r="I137" t="s">
        <v>1539</v>
      </c>
      <c r="J137" t="s">
        <v>1471</v>
      </c>
      <c r="K137" t="s">
        <v>712</v>
      </c>
      <c r="M137" t="s">
        <v>713</v>
      </c>
      <c r="N137" t="s">
        <v>714</v>
      </c>
      <c r="O137">
        <v>541796</v>
      </c>
      <c r="P137">
        <v>184426</v>
      </c>
      <c r="Q137">
        <v>51.540928000000001</v>
      </c>
      <c r="R137">
        <v>4.3270927000000001E-2</v>
      </c>
    </row>
    <row r="138" spans="1:18" x14ac:dyDescent="0.25">
      <c r="A138" t="s">
        <v>1501</v>
      </c>
      <c r="B138" t="s">
        <v>715</v>
      </c>
      <c r="C138" t="s">
        <v>716</v>
      </c>
      <c r="D138" t="s">
        <v>583</v>
      </c>
      <c r="E138" t="s">
        <v>584</v>
      </c>
      <c r="F138" t="s">
        <v>705</v>
      </c>
      <c r="G138" t="s">
        <v>706</v>
      </c>
      <c r="H138" t="s">
        <v>706</v>
      </c>
      <c r="I138" t="s">
        <v>1539</v>
      </c>
      <c r="J138" t="s">
        <v>1471</v>
      </c>
      <c r="K138" t="s">
        <v>717</v>
      </c>
      <c r="M138" t="s">
        <v>718</v>
      </c>
      <c r="N138" t="s">
        <v>719</v>
      </c>
      <c r="O138">
        <v>542172</v>
      </c>
      <c r="P138">
        <v>184503</v>
      </c>
      <c r="Q138">
        <v>51.541525</v>
      </c>
      <c r="R138">
        <v>4.8720109999999997E-2</v>
      </c>
    </row>
    <row r="139" spans="1:18" x14ac:dyDescent="0.25">
      <c r="A139" t="s">
        <v>1501</v>
      </c>
      <c r="B139" t="s">
        <v>720</v>
      </c>
      <c r="C139" t="s">
        <v>1587</v>
      </c>
      <c r="D139" t="s">
        <v>583</v>
      </c>
      <c r="E139" t="s">
        <v>584</v>
      </c>
      <c r="F139" t="s">
        <v>705</v>
      </c>
      <c r="G139" t="s">
        <v>706</v>
      </c>
      <c r="H139" t="s">
        <v>706</v>
      </c>
      <c r="I139" t="s">
        <v>1539</v>
      </c>
      <c r="J139" t="s">
        <v>1471</v>
      </c>
      <c r="K139" t="s">
        <v>721</v>
      </c>
      <c r="M139" t="s">
        <v>713</v>
      </c>
      <c r="N139" t="s">
        <v>714</v>
      </c>
      <c r="O139">
        <v>541796</v>
      </c>
      <c r="P139">
        <v>184426</v>
      </c>
      <c r="Q139">
        <v>51.540928000000001</v>
      </c>
      <c r="R139">
        <v>4.3270927000000001E-2</v>
      </c>
    </row>
    <row r="140" spans="1:18" x14ac:dyDescent="0.25">
      <c r="A140" t="s">
        <v>1501</v>
      </c>
      <c r="B140" t="s">
        <v>722</v>
      </c>
      <c r="C140" t="s">
        <v>723</v>
      </c>
      <c r="D140" t="s">
        <v>583</v>
      </c>
      <c r="E140" t="s">
        <v>584</v>
      </c>
      <c r="F140" t="s">
        <v>705</v>
      </c>
      <c r="G140" t="s">
        <v>706</v>
      </c>
      <c r="H140" t="s">
        <v>706</v>
      </c>
      <c r="I140" t="s">
        <v>1539</v>
      </c>
      <c r="J140" t="s">
        <v>1471</v>
      </c>
      <c r="K140" t="s">
        <v>724</v>
      </c>
      <c r="M140" t="s">
        <v>725</v>
      </c>
      <c r="N140" t="s">
        <v>726</v>
      </c>
      <c r="O140">
        <v>542458</v>
      </c>
      <c r="P140">
        <v>184130</v>
      </c>
      <c r="Q140">
        <v>51.538102000000002</v>
      </c>
      <c r="R140">
        <v>5.2690542999999999E-2</v>
      </c>
    </row>
    <row r="141" spans="1:18" x14ac:dyDescent="0.25">
      <c r="A141" t="s">
        <v>1501</v>
      </c>
      <c r="B141" t="s">
        <v>727</v>
      </c>
      <c r="C141" t="s">
        <v>1411</v>
      </c>
      <c r="D141" t="s">
        <v>583</v>
      </c>
      <c r="E141" t="s">
        <v>584</v>
      </c>
      <c r="F141" t="s">
        <v>728</v>
      </c>
      <c r="G141" t="s">
        <v>729</v>
      </c>
      <c r="H141" t="s">
        <v>729</v>
      </c>
      <c r="I141" t="s">
        <v>1540</v>
      </c>
      <c r="J141" t="s">
        <v>1471</v>
      </c>
      <c r="K141" t="s">
        <v>730</v>
      </c>
      <c r="M141" t="s">
        <v>731</v>
      </c>
      <c r="N141" t="s">
        <v>732</v>
      </c>
      <c r="O141">
        <v>539102</v>
      </c>
      <c r="P141">
        <v>185361</v>
      </c>
      <c r="Q141">
        <v>51.55</v>
      </c>
      <c r="R141">
        <v>4.8192100999999996E-3</v>
      </c>
    </row>
    <row r="142" spans="1:18" x14ac:dyDescent="0.25">
      <c r="A142" t="s">
        <v>1501</v>
      </c>
      <c r="B142" t="s">
        <v>733</v>
      </c>
      <c r="C142" t="s">
        <v>734</v>
      </c>
      <c r="D142" t="s">
        <v>583</v>
      </c>
      <c r="E142" t="s">
        <v>584</v>
      </c>
      <c r="F142" t="s">
        <v>728</v>
      </c>
      <c r="G142" t="s">
        <v>729</v>
      </c>
      <c r="H142" t="s">
        <v>729</v>
      </c>
      <c r="I142" t="s">
        <v>1540</v>
      </c>
      <c r="J142" t="s">
        <v>1471</v>
      </c>
      <c r="K142" t="s">
        <v>735</v>
      </c>
      <c r="M142" t="s">
        <v>736</v>
      </c>
      <c r="N142" t="s">
        <v>737</v>
      </c>
      <c r="O142">
        <v>541105</v>
      </c>
      <c r="P142">
        <v>185137</v>
      </c>
      <c r="Q142">
        <v>51.547490000000003</v>
      </c>
      <c r="R142">
        <v>3.3598484999999997E-2</v>
      </c>
    </row>
    <row r="143" spans="1:18" x14ac:dyDescent="0.25">
      <c r="A143" t="s">
        <v>1501</v>
      </c>
      <c r="B143" t="s">
        <v>738</v>
      </c>
      <c r="C143" t="s">
        <v>739</v>
      </c>
      <c r="D143" t="s">
        <v>583</v>
      </c>
      <c r="E143" t="s">
        <v>584</v>
      </c>
      <c r="F143" t="s">
        <v>728</v>
      </c>
      <c r="G143" t="s">
        <v>729</v>
      </c>
      <c r="H143" t="s">
        <v>729</v>
      </c>
      <c r="I143" t="s">
        <v>1540</v>
      </c>
      <c r="J143" t="s">
        <v>1471</v>
      </c>
      <c r="K143" t="s">
        <v>740</v>
      </c>
      <c r="M143" t="s">
        <v>741</v>
      </c>
      <c r="N143" t="s">
        <v>742</v>
      </c>
      <c r="O143">
        <v>540516</v>
      </c>
      <c r="P143">
        <v>185243</v>
      </c>
      <c r="Q143">
        <v>51.548589</v>
      </c>
      <c r="R143">
        <v>2.5152046000000001E-2</v>
      </c>
    </row>
    <row r="144" spans="1:18" x14ac:dyDescent="0.25">
      <c r="A144" t="s">
        <v>1501</v>
      </c>
      <c r="B144" t="s">
        <v>595</v>
      </c>
      <c r="C144" t="s">
        <v>596</v>
      </c>
      <c r="D144" t="s">
        <v>583</v>
      </c>
      <c r="E144" t="s">
        <v>584</v>
      </c>
      <c r="F144" t="s">
        <v>758</v>
      </c>
      <c r="G144" t="s">
        <v>759</v>
      </c>
      <c r="H144" t="s">
        <v>759</v>
      </c>
      <c r="I144" t="s">
        <v>1534</v>
      </c>
      <c r="J144" t="s">
        <v>1471</v>
      </c>
      <c r="K144" t="s">
        <v>597</v>
      </c>
      <c r="M144" t="s">
        <v>598</v>
      </c>
      <c r="N144" t="s">
        <v>599</v>
      </c>
      <c r="O144">
        <v>541109</v>
      </c>
      <c r="P144">
        <v>182327</v>
      </c>
      <c r="Q144">
        <v>51.522238999999999</v>
      </c>
      <c r="R144">
        <v>3.2530946999999998E-2</v>
      </c>
    </row>
    <row r="145" spans="1:18" x14ac:dyDescent="0.25">
      <c r="A145" t="s">
        <v>1501</v>
      </c>
      <c r="B145" t="s">
        <v>743</v>
      </c>
      <c r="C145" t="s">
        <v>744</v>
      </c>
      <c r="D145" t="s">
        <v>583</v>
      </c>
      <c r="E145" t="s">
        <v>584</v>
      </c>
      <c r="F145" t="s">
        <v>758</v>
      </c>
      <c r="G145" t="s">
        <v>759</v>
      </c>
      <c r="H145" t="s">
        <v>759</v>
      </c>
      <c r="I145" t="s">
        <v>1541</v>
      </c>
      <c r="J145" t="s">
        <v>1471</v>
      </c>
      <c r="K145" t="s">
        <v>745</v>
      </c>
      <c r="M145" t="s">
        <v>746</v>
      </c>
      <c r="N145" t="s">
        <v>747</v>
      </c>
      <c r="O145">
        <v>539225</v>
      </c>
      <c r="P145">
        <v>183671</v>
      </c>
      <c r="Q145">
        <v>51.534782999999997</v>
      </c>
      <c r="R145">
        <v>5.9240574000000001E-3</v>
      </c>
    </row>
    <row r="146" spans="1:18" x14ac:dyDescent="0.25">
      <c r="A146" t="s">
        <v>1501</v>
      </c>
      <c r="B146" t="s">
        <v>748</v>
      </c>
      <c r="C146" t="s">
        <v>749</v>
      </c>
      <c r="D146" t="s">
        <v>583</v>
      </c>
      <c r="E146" t="s">
        <v>584</v>
      </c>
      <c r="F146" t="s">
        <v>758</v>
      </c>
      <c r="G146" t="s">
        <v>759</v>
      </c>
      <c r="H146" t="s">
        <v>759</v>
      </c>
      <c r="I146" t="s">
        <v>1541</v>
      </c>
      <c r="J146" t="s">
        <v>1471</v>
      </c>
      <c r="K146" t="s">
        <v>750</v>
      </c>
      <c r="M146" t="s">
        <v>751</v>
      </c>
      <c r="N146" t="s">
        <v>752</v>
      </c>
      <c r="O146">
        <v>538349</v>
      </c>
      <c r="P146">
        <v>185140</v>
      </c>
      <c r="Q146">
        <v>51.548198999999997</v>
      </c>
      <c r="R146">
        <v>-6.1207496000000002E-3</v>
      </c>
    </row>
    <row r="147" spans="1:18" x14ac:dyDescent="0.25">
      <c r="A147" t="s">
        <v>1501</v>
      </c>
      <c r="B147" t="s">
        <v>757</v>
      </c>
      <c r="C147" t="s">
        <v>1479</v>
      </c>
      <c r="D147" t="s">
        <v>583</v>
      </c>
      <c r="E147" t="s">
        <v>584</v>
      </c>
      <c r="F147" t="s">
        <v>758</v>
      </c>
      <c r="G147" t="s">
        <v>759</v>
      </c>
      <c r="H147" t="s">
        <v>759</v>
      </c>
      <c r="I147" t="s">
        <v>1541</v>
      </c>
      <c r="J147" t="s">
        <v>1471</v>
      </c>
      <c r="K147" t="s">
        <v>760</v>
      </c>
      <c r="M147" t="s">
        <v>761</v>
      </c>
      <c r="N147" t="s">
        <v>762</v>
      </c>
      <c r="O147">
        <v>539553</v>
      </c>
      <c r="P147">
        <v>184332</v>
      </c>
      <c r="Q147">
        <v>51.540641999999998</v>
      </c>
      <c r="R147">
        <v>1.0911766999999999E-2</v>
      </c>
    </row>
    <row r="148" spans="1:18" x14ac:dyDescent="0.25">
      <c r="A148" t="s">
        <v>1501</v>
      </c>
      <c r="B148" t="s">
        <v>763</v>
      </c>
      <c r="C148" t="s">
        <v>764</v>
      </c>
      <c r="D148" t="s">
        <v>583</v>
      </c>
      <c r="E148" t="s">
        <v>584</v>
      </c>
      <c r="F148" t="s">
        <v>758</v>
      </c>
      <c r="G148" t="s">
        <v>759</v>
      </c>
      <c r="H148" t="s">
        <v>759</v>
      </c>
      <c r="I148" t="s">
        <v>1541</v>
      </c>
      <c r="J148" t="s">
        <v>1471</v>
      </c>
      <c r="K148" t="s">
        <v>765</v>
      </c>
      <c r="M148" t="s">
        <v>766</v>
      </c>
      <c r="N148" t="s">
        <v>767</v>
      </c>
      <c r="O148">
        <v>542460</v>
      </c>
      <c r="P148">
        <v>185199</v>
      </c>
      <c r="Q148">
        <v>51.547707000000003</v>
      </c>
      <c r="R148">
        <v>5.3151713000000003E-2</v>
      </c>
    </row>
    <row r="149" spans="1:18" x14ac:dyDescent="0.25">
      <c r="A149" t="s">
        <v>1501</v>
      </c>
      <c r="B149" t="s">
        <v>768</v>
      </c>
      <c r="C149" t="s">
        <v>769</v>
      </c>
      <c r="D149" t="s">
        <v>583</v>
      </c>
      <c r="E149" t="s">
        <v>584</v>
      </c>
      <c r="F149" t="s">
        <v>758</v>
      </c>
      <c r="G149" t="s">
        <v>759</v>
      </c>
      <c r="H149" t="s">
        <v>759</v>
      </c>
      <c r="I149" t="s">
        <v>1541</v>
      </c>
      <c r="J149" t="s">
        <v>1471</v>
      </c>
      <c r="K149" t="s">
        <v>770</v>
      </c>
      <c r="M149" t="s">
        <v>771</v>
      </c>
      <c r="N149" t="s">
        <v>772</v>
      </c>
      <c r="O149">
        <v>539233</v>
      </c>
      <c r="P149">
        <v>184486</v>
      </c>
      <c r="Q149">
        <v>51.542104999999999</v>
      </c>
      <c r="R149">
        <v>6.3613932999999996E-3</v>
      </c>
    </row>
    <row r="150" spans="1:18" x14ac:dyDescent="0.25">
      <c r="A150" t="s">
        <v>1501</v>
      </c>
      <c r="B150" t="s">
        <v>776</v>
      </c>
      <c r="C150" t="s">
        <v>777</v>
      </c>
      <c r="D150" t="s">
        <v>583</v>
      </c>
      <c r="E150" t="s">
        <v>584</v>
      </c>
      <c r="F150" t="s">
        <v>758</v>
      </c>
      <c r="G150" t="s">
        <v>759</v>
      </c>
      <c r="H150" t="s">
        <v>759</v>
      </c>
      <c r="I150" t="s">
        <v>1541</v>
      </c>
      <c r="J150" t="s">
        <v>1471</v>
      </c>
      <c r="K150" t="s">
        <v>778</v>
      </c>
      <c r="M150" t="s">
        <v>766</v>
      </c>
      <c r="N150" t="s">
        <v>767</v>
      </c>
      <c r="O150">
        <v>542460</v>
      </c>
      <c r="P150">
        <v>185199</v>
      </c>
      <c r="Q150">
        <v>51.547707000000003</v>
      </c>
      <c r="R150">
        <v>5.3151713000000003E-2</v>
      </c>
    </row>
    <row r="151" spans="1:18" x14ac:dyDescent="0.25">
      <c r="A151" t="s">
        <v>1501</v>
      </c>
      <c r="B151" t="s">
        <v>773</v>
      </c>
      <c r="C151" t="s">
        <v>1542</v>
      </c>
      <c r="D151" t="s">
        <v>583</v>
      </c>
      <c r="E151" t="s">
        <v>584</v>
      </c>
      <c r="F151" t="s">
        <v>781</v>
      </c>
      <c r="G151" t="s">
        <v>782</v>
      </c>
      <c r="H151" t="s">
        <v>782</v>
      </c>
      <c r="I151" t="s">
        <v>1543</v>
      </c>
      <c r="J151" t="s">
        <v>1471</v>
      </c>
      <c r="K151" t="s">
        <v>760</v>
      </c>
      <c r="M151" t="s">
        <v>774</v>
      </c>
      <c r="N151" t="s">
        <v>775</v>
      </c>
      <c r="O151">
        <v>539491</v>
      </c>
      <c r="P151">
        <v>184416</v>
      </c>
      <c r="Q151">
        <v>51.541412000000001</v>
      </c>
      <c r="R151">
        <v>1.0051602E-2</v>
      </c>
    </row>
    <row r="152" spans="1:18" x14ac:dyDescent="0.25">
      <c r="A152" t="s">
        <v>1501</v>
      </c>
      <c r="B152" t="s">
        <v>779</v>
      </c>
      <c r="C152" t="s">
        <v>780</v>
      </c>
      <c r="D152" t="s">
        <v>583</v>
      </c>
      <c r="E152" t="s">
        <v>584</v>
      </c>
      <c r="F152" t="s">
        <v>781</v>
      </c>
      <c r="G152" t="s">
        <v>782</v>
      </c>
      <c r="H152" t="s">
        <v>782</v>
      </c>
      <c r="I152" t="s">
        <v>1543</v>
      </c>
      <c r="J152" t="s">
        <v>1471</v>
      </c>
      <c r="K152" t="s">
        <v>783</v>
      </c>
      <c r="M152" t="s">
        <v>784</v>
      </c>
      <c r="N152" t="s">
        <v>785</v>
      </c>
      <c r="O152">
        <v>540567</v>
      </c>
      <c r="P152">
        <v>183994</v>
      </c>
      <c r="Q152">
        <v>51.537353000000003</v>
      </c>
      <c r="R152">
        <v>2.5388643999999998E-2</v>
      </c>
    </row>
    <row r="153" spans="1:18" x14ac:dyDescent="0.25">
      <c r="A153" t="s">
        <v>1501</v>
      </c>
      <c r="B153" t="s">
        <v>786</v>
      </c>
      <c r="C153" t="s">
        <v>787</v>
      </c>
      <c r="D153" t="s">
        <v>583</v>
      </c>
      <c r="E153" t="s">
        <v>584</v>
      </c>
      <c r="F153" t="s">
        <v>781</v>
      </c>
      <c r="G153" t="s">
        <v>782</v>
      </c>
      <c r="H153" t="s">
        <v>782</v>
      </c>
      <c r="I153" t="s">
        <v>1543</v>
      </c>
      <c r="J153" t="s">
        <v>1471</v>
      </c>
      <c r="K153" t="s">
        <v>788</v>
      </c>
      <c r="M153" t="s">
        <v>789</v>
      </c>
      <c r="N153" t="s">
        <v>790</v>
      </c>
      <c r="O153">
        <v>539112</v>
      </c>
      <c r="P153">
        <v>184766</v>
      </c>
      <c r="Q153">
        <v>51.544649999999997</v>
      </c>
      <c r="R153">
        <v>4.7282946000000003E-3</v>
      </c>
    </row>
    <row r="154" spans="1:18" x14ac:dyDescent="0.25">
      <c r="A154" t="s">
        <v>1501</v>
      </c>
      <c r="B154" t="s">
        <v>794</v>
      </c>
      <c r="C154" t="s">
        <v>795</v>
      </c>
      <c r="D154" t="s">
        <v>583</v>
      </c>
      <c r="E154" t="s">
        <v>584</v>
      </c>
      <c r="F154" t="s">
        <v>781</v>
      </c>
      <c r="G154" t="s">
        <v>782</v>
      </c>
      <c r="H154" t="s">
        <v>782</v>
      </c>
      <c r="I154" t="s">
        <v>1543</v>
      </c>
      <c r="J154" t="s">
        <v>1471</v>
      </c>
      <c r="K154" t="s">
        <v>791</v>
      </c>
      <c r="M154" t="s">
        <v>792</v>
      </c>
      <c r="N154" t="s">
        <v>793</v>
      </c>
      <c r="O154">
        <v>540492</v>
      </c>
      <c r="P154">
        <v>185464</v>
      </c>
      <c r="Q154">
        <v>51.550581000000001</v>
      </c>
      <c r="R154">
        <v>2.4894327000000001E-2</v>
      </c>
    </row>
    <row r="155" spans="1:18" x14ac:dyDescent="0.25">
      <c r="A155" t="s">
        <v>1501</v>
      </c>
      <c r="B155" t="s">
        <v>796</v>
      </c>
      <c r="C155" t="s">
        <v>797</v>
      </c>
      <c r="D155" t="s">
        <v>583</v>
      </c>
      <c r="E155" t="s">
        <v>584</v>
      </c>
      <c r="F155" t="s">
        <v>781</v>
      </c>
      <c r="G155" t="s">
        <v>782</v>
      </c>
      <c r="H155" t="s">
        <v>782</v>
      </c>
      <c r="I155" t="s">
        <v>1543</v>
      </c>
      <c r="J155" t="s">
        <v>1471</v>
      </c>
      <c r="K155" t="s">
        <v>798</v>
      </c>
      <c r="M155" t="s">
        <v>799</v>
      </c>
      <c r="N155" t="s">
        <v>800</v>
      </c>
      <c r="O155">
        <v>540620</v>
      </c>
      <c r="P155">
        <v>184636</v>
      </c>
      <c r="Q155">
        <v>51.543109000000001</v>
      </c>
      <c r="R155">
        <v>2.6408576E-2</v>
      </c>
    </row>
    <row r="156" spans="1:18" x14ac:dyDescent="0.25">
      <c r="A156" t="s">
        <v>1501</v>
      </c>
      <c r="B156" t="s">
        <v>801</v>
      </c>
      <c r="C156" t="s">
        <v>802</v>
      </c>
      <c r="D156" t="s">
        <v>803</v>
      </c>
      <c r="E156" t="s">
        <v>804</v>
      </c>
      <c r="F156" t="s">
        <v>805</v>
      </c>
      <c r="G156" t="s">
        <v>806</v>
      </c>
      <c r="H156" t="s">
        <v>806</v>
      </c>
      <c r="I156" t="s">
        <v>1544</v>
      </c>
      <c r="J156" t="s">
        <v>1471</v>
      </c>
      <c r="K156" t="s">
        <v>807</v>
      </c>
      <c r="L156" t="s">
        <v>808</v>
      </c>
      <c r="M156" t="s">
        <v>809</v>
      </c>
      <c r="N156" t="s">
        <v>810</v>
      </c>
      <c r="O156">
        <v>542899</v>
      </c>
      <c r="P156">
        <v>187429</v>
      </c>
      <c r="Q156">
        <v>51.567633999999998</v>
      </c>
      <c r="R156">
        <v>6.0384001E-2</v>
      </c>
    </row>
    <row r="157" spans="1:18" x14ac:dyDescent="0.25">
      <c r="A157" t="s">
        <v>1501</v>
      </c>
      <c r="B157" t="s">
        <v>816</v>
      </c>
      <c r="C157" t="s">
        <v>817</v>
      </c>
      <c r="D157" t="s">
        <v>803</v>
      </c>
      <c r="E157" t="s">
        <v>804</v>
      </c>
      <c r="F157" t="s">
        <v>805</v>
      </c>
      <c r="G157" t="s">
        <v>806</v>
      </c>
      <c r="H157" t="s">
        <v>806</v>
      </c>
      <c r="I157" t="s">
        <v>1544</v>
      </c>
      <c r="J157" t="s">
        <v>1471</v>
      </c>
      <c r="K157" t="s">
        <v>818</v>
      </c>
      <c r="L157" t="s">
        <v>808</v>
      </c>
      <c r="M157" t="s">
        <v>819</v>
      </c>
      <c r="N157" t="s">
        <v>820</v>
      </c>
      <c r="O157">
        <v>543751</v>
      </c>
      <c r="P157">
        <v>187002</v>
      </c>
      <c r="Q157">
        <v>51.563580999999999</v>
      </c>
      <c r="R157">
        <v>7.2493724999999995E-2</v>
      </c>
    </row>
    <row r="158" spans="1:18" x14ac:dyDescent="0.25">
      <c r="A158" t="s">
        <v>1501</v>
      </c>
      <c r="B158" t="s">
        <v>821</v>
      </c>
      <c r="C158" t="s">
        <v>822</v>
      </c>
      <c r="D158" t="s">
        <v>803</v>
      </c>
      <c r="E158" t="s">
        <v>804</v>
      </c>
      <c r="F158" t="s">
        <v>805</v>
      </c>
      <c r="G158" t="s">
        <v>806</v>
      </c>
      <c r="H158" t="s">
        <v>806</v>
      </c>
      <c r="I158" t="s">
        <v>1544</v>
      </c>
      <c r="J158" t="s">
        <v>1471</v>
      </c>
      <c r="K158" t="s">
        <v>823</v>
      </c>
      <c r="L158" t="s">
        <v>808</v>
      </c>
      <c r="M158" t="s">
        <v>824</v>
      </c>
      <c r="N158" t="s">
        <v>825</v>
      </c>
      <c r="O158">
        <v>543646</v>
      </c>
      <c r="P158">
        <v>186952</v>
      </c>
      <c r="Q158">
        <v>51.563158000000001</v>
      </c>
      <c r="R158">
        <v>7.0959545999999998E-2</v>
      </c>
    </row>
    <row r="159" spans="1:18" x14ac:dyDescent="0.25">
      <c r="A159" t="s">
        <v>1501</v>
      </c>
      <c r="B159" t="s">
        <v>826</v>
      </c>
      <c r="C159" t="s">
        <v>827</v>
      </c>
      <c r="D159" t="s">
        <v>803</v>
      </c>
      <c r="E159" t="s">
        <v>804</v>
      </c>
      <c r="F159" t="s">
        <v>805</v>
      </c>
      <c r="G159" t="s">
        <v>806</v>
      </c>
      <c r="H159" t="s">
        <v>806</v>
      </c>
      <c r="I159" t="s">
        <v>1544</v>
      </c>
      <c r="J159" t="s">
        <v>1471</v>
      </c>
      <c r="K159" t="s">
        <v>828</v>
      </c>
      <c r="L159" t="s">
        <v>808</v>
      </c>
      <c r="M159" t="s">
        <v>829</v>
      </c>
      <c r="N159" t="s">
        <v>830</v>
      </c>
      <c r="O159">
        <v>543990</v>
      </c>
      <c r="P159">
        <v>186949</v>
      </c>
      <c r="Q159">
        <v>51.563043</v>
      </c>
      <c r="R159">
        <v>7.5917640999999994E-2</v>
      </c>
    </row>
    <row r="160" spans="1:18" x14ac:dyDescent="0.25">
      <c r="A160" t="s">
        <v>1501</v>
      </c>
      <c r="B160" t="s">
        <v>831</v>
      </c>
      <c r="C160" t="s">
        <v>832</v>
      </c>
      <c r="D160" t="s">
        <v>803</v>
      </c>
      <c r="E160" t="s">
        <v>804</v>
      </c>
      <c r="F160" t="s">
        <v>805</v>
      </c>
      <c r="G160" t="s">
        <v>806</v>
      </c>
      <c r="H160" t="s">
        <v>806</v>
      </c>
      <c r="I160" t="s">
        <v>1544</v>
      </c>
      <c r="J160" t="s">
        <v>1471</v>
      </c>
      <c r="K160" t="s">
        <v>833</v>
      </c>
      <c r="L160" t="s">
        <v>808</v>
      </c>
      <c r="M160" t="s">
        <v>834</v>
      </c>
      <c r="N160" t="s">
        <v>835</v>
      </c>
      <c r="O160">
        <v>543201</v>
      </c>
      <c r="P160">
        <v>188032</v>
      </c>
      <c r="Q160">
        <v>51.572975</v>
      </c>
      <c r="R160">
        <v>6.4983819999999998E-2</v>
      </c>
    </row>
    <row r="161" spans="1:18" x14ac:dyDescent="0.25">
      <c r="A161" t="s">
        <v>1501</v>
      </c>
      <c r="B161" t="s">
        <v>836</v>
      </c>
      <c r="C161" t="s">
        <v>837</v>
      </c>
      <c r="D161" t="s">
        <v>803</v>
      </c>
      <c r="E161" t="s">
        <v>804</v>
      </c>
      <c r="F161" t="s">
        <v>805</v>
      </c>
      <c r="G161" t="s">
        <v>806</v>
      </c>
      <c r="H161" t="s">
        <v>806</v>
      </c>
      <c r="I161" t="s">
        <v>1544</v>
      </c>
      <c r="J161" t="s">
        <v>1471</v>
      </c>
      <c r="K161" t="s">
        <v>838</v>
      </c>
      <c r="L161" t="s">
        <v>839</v>
      </c>
      <c r="M161" t="s">
        <v>840</v>
      </c>
      <c r="N161" t="s">
        <v>841</v>
      </c>
      <c r="O161">
        <v>543151</v>
      </c>
      <c r="P161">
        <v>188496</v>
      </c>
      <c r="Q161">
        <v>51.577157</v>
      </c>
      <c r="R161">
        <v>6.4451751000000002E-2</v>
      </c>
    </row>
    <row r="162" spans="1:18" x14ac:dyDescent="0.25">
      <c r="A162" t="s">
        <v>1501</v>
      </c>
      <c r="B162" t="s">
        <v>842</v>
      </c>
      <c r="C162" t="s">
        <v>843</v>
      </c>
      <c r="D162" t="s">
        <v>803</v>
      </c>
      <c r="E162" t="s">
        <v>804</v>
      </c>
      <c r="F162" t="s">
        <v>805</v>
      </c>
      <c r="G162" t="s">
        <v>806</v>
      </c>
      <c r="H162" t="s">
        <v>806</v>
      </c>
      <c r="I162" t="s">
        <v>1544</v>
      </c>
      <c r="J162" t="s">
        <v>1471</v>
      </c>
      <c r="K162" t="s">
        <v>844</v>
      </c>
      <c r="L162" t="s">
        <v>839</v>
      </c>
      <c r="M162" t="s">
        <v>845</v>
      </c>
      <c r="N162" t="s">
        <v>846</v>
      </c>
      <c r="O162">
        <v>542406</v>
      </c>
      <c r="P162">
        <v>188530</v>
      </c>
      <c r="Q162">
        <v>51.577651000000003</v>
      </c>
      <c r="R162">
        <v>5.3721702000000003E-2</v>
      </c>
    </row>
    <row r="163" spans="1:18" x14ac:dyDescent="0.25">
      <c r="A163" t="s">
        <v>1501</v>
      </c>
      <c r="B163" t="s">
        <v>811</v>
      </c>
      <c r="C163" t="s">
        <v>812</v>
      </c>
      <c r="D163" t="s">
        <v>803</v>
      </c>
      <c r="E163" t="s">
        <v>804</v>
      </c>
      <c r="F163" t="s">
        <v>805</v>
      </c>
      <c r="G163" t="s">
        <v>806</v>
      </c>
      <c r="H163" t="s">
        <v>806</v>
      </c>
      <c r="I163" t="s">
        <v>1544</v>
      </c>
      <c r="J163" t="s">
        <v>1472</v>
      </c>
      <c r="K163" t="s">
        <v>813</v>
      </c>
      <c r="L163" t="s">
        <v>808</v>
      </c>
      <c r="M163" t="s">
        <v>814</v>
      </c>
      <c r="N163" t="s">
        <v>815</v>
      </c>
      <c r="O163">
        <v>543305</v>
      </c>
      <c r="P163">
        <v>186498</v>
      </c>
      <c r="Q163">
        <v>51.559165</v>
      </c>
      <c r="R163">
        <v>6.5858546000000004E-2</v>
      </c>
    </row>
    <row r="164" spans="1:18" x14ac:dyDescent="0.25">
      <c r="A164" t="s">
        <v>1501</v>
      </c>
      <c r="B164" t="s">
        <v>847</v>
      </c>
      <c r="C164" t="s">
        <v>848</v>
      </c>
      <c r="D164" t="s">
        <v>803</v>
      </c>
      <c r="E164" t="s">
        <v>804</v>
      </c>
      <c r="F164" t="s">
        <v>849</v>
      </c>
      <c r="G164" t="s">
        <v>850</v>
      </c>
      <c r="H164" t="s">
        <v>850</v>
      </c>
      <c r="I164" t="s">
        <v>1545</v>
      </c>
      <c r="J164" t="s">
        <v>1471</v>
      </c>
      <c r="K164" t="s">
        <v>851</v>
      </c>
      <c r="L164" t="s">
        <v>839</v>
      </c>
      <c r="M164" t="s">
        <v>852</v>
      </c>
      <c r="N164" t="s">
        <v>853</v>
      </c>
      <c r="O164">
        <v>543661</v>
      </c>
      <c r="P164">
        <v>188984</v>
      </c>
      <c r="Q164">
        <v>51.581412999999998</v>
      </c>
      <c r="R164">
        <v>7.2005967000000004E-2</v>
      </c>
    </row>
    <row r="165" spans="1:18" x14ac:dyDescent="0.25">
      <c r="A165" t="s">
        <v>1501</v>
      </c>
      <c r="B165" t="s">
        <v>854</v>
      </c>
      <c r="C165" t="s">
        <v>855</v>
      </c>
      <c r="D165" t="s">
        <v>803</v>
      </c>
      <c r="E165" t="s">
        <v>804</v>
      </c>
      <c r="F165" t="s">
        <v>849</v>
      </c>
      <c r="G165" t="s">
        <v>850</v>
      </c>
      <c r="H165" t="s">
        <v>850</v>
      </c>
      <c r="I165" t="s">
        <v>1545</v>
      </c>
      <c r="J165" t="s">
        <v>1471</v>
      </c>
      <c r="K165" t="s">
        <v>856</v>
      </c>
      <c r="L165" t="s">
        <v>839</v>
      </c>
      <c r="M165" t="s">
        <v>857</v>
      </c>
      <c r="N165" t="s">
        <v>858</v>
      </c>
      <c r="O165">
        <v>542226</v>
      </c>
      <c r="P165">
        <v>188390</v>
      </c>
      <c r="Q165">
        <v>51.576439000000001</v>
      </c>
      <c r="R165">
        <v>5.1069203000000001E-2</v>
      </c>
    </row>
    <row r="166" spans="1:18" x14ac:dyDescent="0.25">
      <c r="A166" t="s">
        <v>1501</v>
      </c>
      <c r="B166" t="s">
        <v>859</v>
      </c>
      <c r="C166" t="s">
        <v>860</v>
      </c>
      <c r="D166" t="s">
        <v>803</v>
      </c>
      <c r="E166" t="s">
        <v>804</v>
      </c>
      <c r="F166" t="s">
        <v>849</v>
      </c>
      <c r="G166" t="s">
        <v>850</v>
      </c>
      <c r="H166" t="s">
        <v>850</v>
      </c>
      <c r="I166" t="s">
        <v>1545</v>
      </c>
      <c r="J166" t="s">
        <v>1471</v>
      </c>
      <c r="K166" t="s">
        <v>861</v>
      </c>
      <c r="L166" t="s">
        <v>862</v>
      </c>
      <c r="M166" t="s">
        <v>863</v>
      </c>
      <c r="N166" t="s">
        <v>864</v>
      </c>
      <c r="O166">
        <v>543621</v>
      </c>
      <c r="P166">
        <v>190647</v>
      </c>
      <c r="Q166">
        <v>51.596366000000003</v>
      </c>
      <c r="R166">
        <v>7.2108948000000006E-2</v>
      </c>
    </row>
    <row r="167" spans="1:18" x14ac:dyDescent="0.25">
      <c r="A167" t="s">
        <v>1501</v>
      </c>
      <c r="B167" t="s">
        <v>865</v>
      </c>
      <c r="C167" t="s">
        <v>866</v>
      </c>
      <c r="D167" t="s">
        <v>803</v>
      </c>
      <c r="E167" t="s">
        <v>804</v>
      </c>
      <c r="F167" t="s">
        <v>849</v>
      </c>
      <c r="G167" t="s">
        <v>850</v>
      </c>
      <c r="H167" t="s">
        <v>850</v>
      </c>
      <c r="I167" t="s">
        <v>1545</v>
      </c>
      <c r="J167" t="s">
        <v>1471</v>
      </c>
      <c r="K167" t="s">
        <v>867</v>
      </c>
      <c r="L167" t="s">
        <v>868</v>
      </c>
      <c r="M167" t="s">
        <v>869</v>
      </c>
      <c r="N167" t="s">
        <v>870</v>
      </c>
      <c r="O167">
        <v>542982</v>
      </c>
      <c r="P167">
        <v>190347</v>
      </c>
      <c r="Q167">
        <v>51.593831999999999</v>
      </c>
      <c r="R167">
        <v>6.2767795000000001E-2</v>
      </c>
    </row>
    <row r="168" spans="1:18" x14ac:dyDescent="0.25">
      <c r="A168" t="s">
        <v>1501</v>
      </c>
      <c r="B168" t="s">
        <v>871</v>
      </c>
      <c r="C168" t="s">
        <v>872</v>
      </c>
      <c r="D168" t="s">
        <v>803</v>
      </c>
      <c r="E168" t="s">
        <v>804</v>
      </c>
      <c r="F168" t="s">
        <v>849</v>
      </c>
      <c r="G168" t="s">
        <v>850</v>
      </c>
      <c r="H168" t="s">
        <v>850</v>
      </c>
      <c r="I168" t="s">
        <v>1545</v>
      </c>
      <c r="J168" t="s">
        <v>1471</v>
      </c>
      <c r="K168" t="s">
        <v>873</v>
      </c>
      <c r="L168" t="s">
        <v>850</v>
      </c>
      <c r="M168" t="s">
        <v>874</v>
      </c>
      <c r="N168" t="s">
        <v>875</v>
      </c>
      <c r="O168">
        <v>544453</v>
      </c>
      <c r="P168">
        <v>191094</v>
      </c>
      <c r="Q168">
        <v>51.600169999999999</v>
      </c>
      <c r="R168">
        <v>8.4296185999999995E-2</v>
      </c>
    </row>
    <row r="169" spans="1:18" x14ac:dyDescent="0.25">
      <c r="A169" t="s">
        <v>1501</v>
      </c>
      <c r="B169" t="s">
        <v>887</v>
      </c>
      <c r="C169" t="s">
        <v>888</v>
      </c>
      <c r="D169" t="s">
        <v>803</v>
      </c>
      <c r="E169" t="s">
        <v>804</v>
      </c>
      <c r="F169" t="s">
        <v>849</v>
      </c>
      <c r="G169" t="s">
        <v>850</v>
      </c>
      <c r="H169" t="s">
        <v>850</v>
      </c>
      <c r="I169" t="s">
        <v>1545</v>
      </c>
      <c r="J169" t="s">
        <v>1471</v>
      </c>
      <c r="K169" t="s">
        <v>889</v>
      </c>
      <c r="L169" t="s">
        <v>890</v>
      </c>
      <c r="M169" t="s">
        <v>891</v>
      </c>
      <c r="N169" t="s">
        <v>892</v>
      </c>
      <c r="O169">
        <v>545822</v>
      </c>
      <c r="P169">
        <v>191978</v>
      </c>
      <c r="Q169">
        <v>51.607759999999999</v>
      </c>
      <c r="R169">
        <v>0.10441554</v>
      </c>
    </row>
    <row r="170" spans="1:18" x14ac:dyDescent="0.25">
      <c r="A170" t="s">
        <v>1501</v>
      </c>
      <c r="B170" t="s">
        <v>893</v>
      </c>
      <c r="C170" t="s">
        <v>894</v>
      </c>
      <c r="D170" t="s">
        <v>803</v>
      </c>
      <c r="E170" t="s">
        <v>804</v>
      </c>
      <c r="F170" t="s">
        <v>849</v>
      </c>
      <c r="G170" t="s">
        <v>850</v>
      </c>
      <c r="H170" t="s">
        <v>850</v>
      </c>
      <c r="I170" t="s">
        <v>1545</v>
      </c>
      <c r="J170" t="s">
        <v>1471</v>
      </c>
      <c r="K170" t="s">
        <v>889</v>
      </c>
      <c r="L170" t="s">
        <v>890</v>
      </c>
      <c r="M170" t="s">
        <v>891</v>
      </c>
      <c r="N170" t="s">
        <v>892</v>
      </c>
      <c r="O170">
        <v>545822</v>
      </c>
      <c r="P170">
        <v>191978</v>
      </c>
      <c r="Q170">
        <v>51.607759999999999</v>
      </c>
      <c r="R170">
        <v>0.10441554</v>
      </c>
    </row>
    <row r="171" spans="1:18" x14ac:dyDescent="0.25">
      <c r="A171" t="s">
        <v>1501</v>
      </c>
      <c r="B171" t="s">
        <v>895</v>
      </c>
      <c r="C171" t="s">
        <v>896</v>
      </c>
      <c r="D171" t="s">
        <v>803</v>
      </c>
      <c r="E171" t="s">
        <v>804</v>
      </c>
      <c r="F171" t="s">
        <v>897</v>
      </c>
      <c r="G171" t="s">
        <v>898</v>
      </c>
      <c r="H171" t="s">
        <v>898</v>
      </c>
      <c r="I171" t="s">
        <v>1546</v>
      </c>
      <c r="J171" t="s">
        <v>1471</v>
      </c>
      <c r="K171" t="s">
        <v>899</v>
      </c>
      <c r="L171" t="s">
        <v>900</v>
      </c>
      <c r="M171" t="s">
        <v>901</v>
      </c>
      <c r="N171" t="s">
        <v>902</v>
      </c>
      <c r="O171">
        <v>544820</v>
      </c>
      <c r="P171">
        <v>188524</v>
      </c>
      <c r="Q171">
        <v>51.576982999999998</v>
      </c>
      <c r="R171">
        <v>8.8531907000000007E-2</v>
      </c>
    </row>
    <row r="172" spans="1:18" x14ac:dyDescent="0.25">
      <c r="A172" t="s">
        <v>1501</v>
      </c>
      <c r="B172" t="s">
        <v>908</v>
      </c>
      <c r="C172" t="s">
        <v>909</v>
      </c>
      <c r="D172" t="s">
        <v>803</v>
      </c>
      <c r="E172" t="s">
        <v>804</v>
      </c>
      <c r="F172" t="s">
        <v>897</v>
      </c>
      <c r="G172" t="s">
        <v>898</v>
      </c>
      <c r="H172" t="s">
        <v>898</v>
      </c>
      <c r="I172" t="s">
        <v>1546</v>
      </c>
      <c r="J172" t="s">
        <v>1471</v>
      </c>
      <c r="K172" t="s">
        <v>910</v>
      </c>
      <c r="L172" t="s">
        <v>911</v>
      </c>
      <c r="M172" t="s">
        <v>912</v>
      </c>
      <c r="N172" t="s">
        <v>913</v>
      </c>
      <c r="O172">
        <v>546331</v>
      </c>
      <c r="P172">
        <v>187526</v>
      </c>
      <c r="Q172">
        <v>51.567625999999997</v>
      </c>
      <c r="R172">
        <v>0.10990630999999999</v>
      </c>
    </row>
    <row r="173" spans="1:18" x14ac:dyDescent="0.25">
      <c r="A173" t="s">
        <v>1501</v>
      </c>
      <c r="B173" t="s">
        <v>914</v>
      </c>
      <c r="C173" t="s">
        <v>915</v>
      </c>
      <c r="D173" t="s">
        <v>803</v>
      </c>
      <c r="E173" t="s">
        <v>804</v>
      </c>
      <c r="F173" t="s">
        <v>897</v>
      </c>
      <c r="G173" t="s">
        <v>898</v>
      </c>
      <c r="H173" t="s">
        <v>898</v>
      </c>
      <c r="I173" t="s">
        <v>1546</v>
      </c>
      <c r="J173" t="s">
        <v>1471</v>
      </c>
      <c r="K173" t="s">
        <v>916</v>
      </c>
      <c r="L173" t="s">
        <v>898</v>
      </c>
      <c r="M173" t="s">
        <v>917</v>
      </c>
      <c r="N173" t="s">
        <v>918</v>
      </c>
      <c r="O173">
        <v>545438</v>
      </c>
      <c r="P173">
        <v>187037</v>
      </c>
      <c r="Q173">
        <v>51.563462999999999</v>
      </c>
      <c r="R173">
        <v>9.6829019000000002E-2</v>
      </c>
    </row>
    <row r="174" spans="1:18" x14ac:dyDescent="0.25">
      <c r="A174" t="s">
        <v>1501</v>
      </c>
      <c r="B174" t="s">
        <v>919</v>
      </c>
      <c r="C174" t="s">
        <v>920</v>
      </c>
      <c r="D174" t="s">
        <v>803</v>
      </c>
      <c r="E174" t="s">
        <v>804</v>
      </c>
      <c r="F174" t="s">
        <v>897</v>
      </c>
      <c r="G174" t="s">
        <v>898</v>
      </c>
      <c r="H174" t="s">
        <v>898</v>
      </c>
      <c r="I174" t="s">
        <v>1546</v>
      </c>
      <c r="J174" t="s">
        <v>1471</v>
      </c>
      <c r="K174" t="s">
        <v>921</v>
      </c>
      <c r="L174" t="s">
        <v>898</v>
      </c>
      <c r="M174" t="s">
        <v>922</v>
      </c>
      <c r="N174" t="s">
        <v>923</v>
      </c>
      <c r="O174">
        <v>545249</v>
      </c>
      <c r="P174">
        <v>187246</v>
      </c>
      <c r="Q174">
        <v>51.565389000000003</v>
      </c>
      <c r="R174">
        <v>9.4190582999999994E-2</v>
      </c>
    </row>
    <row r="175" spans="1:18" x14ac:dyDescent="0.25">
      <c r="A175" t="s">
        <v>1501</v>
      </c>
      <c r="B175" t="s">
        <v>924</v>
      </c>
      <c r="C175" t="s">
        <v>925</v>
      </c>
      <c r="D175" t="s">
        <v>803</v>
      </c>
      <c r="E175" t="s">
        <v>804</v>
      </c>
      <c r="F175" t="s">
        <v>897</v>
      </c>
      <c r="G175" t="s">
        <v>898</v>
      </c>
      <c r="H175" t="s">
        <v>898</v>
      </c>
      <c r="I175" t="s">
        <v>1546</v>
      </c>
      <c r="J175" t="s">
        <v>1471</v>
      </c>
      <c r="K175" t="s">
        <v>926</v>
      </c>
      <c r="L175" t="s">
        <v>911</v>
      </c>
      <c r="M175" t="s">
        <v>927</v>
      </c>
      <c r="N175" t="s">
        <v>928</v>
      </c>
      <c r="O175">
        <v>546598</v>
      </c>
      <c r="P175">
        <v>187054</v>
      </c>
      <c r="Q175">
        <v>51.563316</v>
      </c>
      <c r="R175">
        <v>0.11355912999999999</v>
      </c>
    </row>
    <row r="176" spans="1:18" x14ac:dyDescent="0.25">
      <c r="A176" t="s">
        <v>1501</v>
      </c>
      <c r="B176" t="s">
        <v>930</v>
      </c>
      <c r="C176" t="s">
        <v>931</v>
      </c>
      <c r="D176" t="s">
        <v>803</v>
      </c>
      <c r="E176" t="s">
        <v>804</v>
      </c>
      <c r="F176" t="s">
        <v>897</v>
      </c>
      <c r="G176" t="s">
        <v>898</v>
      </c>
      <c r="H176" t="s">
        <v>898</v>
      </c>
      <c r="I176" t="s">
        <v>1546</v>
      </c>
      <c r="J176" t="s">
        <v>1471</v>
      </c>
      <c r="K176" t="s">
        <v>932</v>
      </c>
      <c r="L176" t="s">
        <v>403</v>
      </c>
      <c r="M176" t="s">
        <v>933</v>
      </c>
      <c r="N176" t="s">
        <v>934</v>
      </c>
      <c r="O176">
        <v>547352</v>
      </c>
      <c r="P176">
        <v>188216</v>
      </c>
      <c r="Q176">
        <v>51.573560000000001</v>
      </c>
      <c r="R176">
        <v>0.12491581</v>
      </c>
    </row>
    <row r="177" spans="1:18" x14ac:dyDescent="0.25">
      <c r="A177" t="s">
        <v>1501</v>
      </c>
      <c r="B177" t="s">
        <v>935</v>
      </c>
      <c r="C177" t="s">
        <v>936</v>
      </c>
      <c r="D177" t="s">
        <v>803</v>
      </c>
      <c r="E177" t="s">
        <v>804</v>
      </c>
      <c r="F177" t="s">
        <v>897</v>
      </c>
      <c r="G177" t="s">
        <v>898</v>
      </c>
      <c r="H177" t="s">
        <v>898</v>
      </c>
      <c r="I177" t="s">
        <v>1546</v>
      </c>
      <c r="J177" t="s">
        <v>1472</v>
      </c>
      <c r="K177" t="s">
        <v>937</v>
      </c>
      <c r="L177" t="s">
        <v>403</v>
      </c>
      <c r="M177" t="s">
        <v>938</v>
      </c>
      <c r="N177" t="s">
        <v>939</v>
      </c>
      <c r="O177">
        <v>547178</v>
      </c>
      <c r="P177">
        <v>188535</v>
      </c>
      <c r="Q177">
        <v>51.576472000000003</v>
      </c>
      <c r="R177">
        <v>0.12254036</v>
      </c>
    </row>
    <row r="178" spans="1:18" x14ac:dyDescent="0.25">
      <c r="A178" t="s">
        <v>1501</v>
      </c>
      <c r="B178" t="s">
        <v>985</v>
      </c>
      <c r="C178" t="s">
        <v>986</v>
      </c>
      <c r="D178" t="s">
        <v>803</v>
      </c>
      <c r="E178" t="s">
        <v>804</v>
      </c>
      <c r="F178" t="s">
        <v>942</v>
      </c>
      <c r="G178" t="s">
        <v>943</v>
      </c>
      <c r="H178" t="s">
        <v>943</v>
      </c>
      <c r="I178" t="s">
        <v>1547</v>
      </c>
      <c r="J178" t="s">
        <v>1472</v>
      </c>
      <c r="K178" t="s">
        <v>987</v>
      </c>
      <c r="L178" t="s">
        <v>988</v>
      </c>
      <c r="M178" t="s">
        <v>989</v>
      </c>
      <c r="N178" t="s">
        <v>990</v>
      </c>
      <c r="O178">
        <v>540897</v>
      </c>
      <c r="P178">
        <v>191927</v>
      </c>
      <c r="Q178">
        <v>51.608555000000003</v>
      </c>
      <c r="R178">
        <v>3.3322327999999998E-2</v>
      </c>
    </row>
    <row r="179" spans="1:18" x14ac:dyDescent="0.25">
      <c r="A179" t="s">
        <v>1501</v>
      </c>
      <c r="B179" t="s">
        <v>940</v>
      </c>
      <c r="C179" t="s">
        <v>941</v>
      </c>
      <c r="D179" t="s">
        <v>803</v>
      </c>
      <c r="E179" t="s">
        <v>804</v>
      </c>
      <c r="F179" t="s">
        <v>942</v>
      </c>
      <c r="G179" t="s">
        <v>943</v>
      </c>
      <c r="H179" t="s">
        <v>943</v>
      </c>
      <c r="I179" t="s">
        <v>1547</v>
      </c>
      <c r="J179" t="s">
        <v>1471</v>
      </c>
      <c r="K179" t="s">
        <v>944</v>
      </c>
      <c r="L179" t="s">
        <v>945</v>
      </c>
      <c r="M179" t="s">
        <v>946</v>
      </c>
      <c r="N179" t="s">
        <v>947</v>
      </c>
      <c r="O179">
        <v>540453</v>
      </c>
      <c r="P179">
        <v>188526</v>
      </c>
      <c r="Q179">
        <v>51.578105000000001</v>
      </c>
      <c r="R179">
        <v>2.5554684000000001E-2</v>
      </c>
    </row>
    <row r="180" spans="1:18" x14ac:dyDescent="0.25">
      <c r="A180" t="s">
        <v>1501</v>
      </c>
      <c r="B180" t="s">
        <v>948</v>
      </c>
      <c r="C180" t="s">
        <v>949</v>
      </c>
      <c r="D180" t="s">
        <v>803</v>
      </c>
      <c r="E180" t="s">
        <v>804</v>
      </c>
      <c r="F180" t="s">
        <v>942</v>
      </c>
      <c r="G180" t="s">
        <v>943</v>
      </c>
      <c r="H180" t="s">
        <v>943</v>
      </c>
      <c r="I180" t="s">
        <v>1547</v>
      </c>
      <c r="J180" t="s">
        <v>1471</v>
      </c>
      <c r="K180" t="s">
        <v>950</v>
      </c>
      <c r="L180" t="s">
        <v>945</v>
      </c>
      <c r="M180" t="s">
        <v>951</v>
      </c>
      <c r="N180" t="s">
        <v>952</v>
      </c>
      <c r="O180">
        <v>540289</v>
      </c>
      <c r="P180">
        <v>188521</v>
      </c>
      <c r="Q180">
        <v>51.578100999999997</v>
      </c>
      <c r="R180">
        <v>2.3187508999999999E-2</v>
      </c>
    </row>
    <row r="181" spans="1:18" x14ac:dyDescent="0.25">
      <c r="A181" t="s">
        <v>1501</v>
      </c>
      <c r="B181" t="s">
        <v>953</v>
      </c>
      <c r="C181" t="s">
        <v>954</v>
      </c>
      <c r="D181" t="s">
        <v>803</v>
      </c>
      <c r="E181" t="s">
        <v>804</v>
      </c>
      <c r="F181" t="s">
        <v>942</v>
      </c>
      <c r="G181" t="s">
        <v>943</v>
      </c>
      <c r="H181" t="s">
        <v>943</v>
      </c>
      <c r="I181" t="s">
        <v>1547</v>
      </c>
      <c r="J181" t="s">
        <v>1471</v>
      </c>
      <c r="K181" t="s">
        <v>955</v>
      </c>
      <c r="L181" t="s">
        <v>956</v>
      </c>
      <c r="M181" t="s">
        <v>957</v>
      </c>
      <c r="N181" t="s">
        <v>958</v>
      </c>
      <c r="O181">
        <v>541394</v>
      </c>
      <c r="P181">
        <v>186612</v>
      </c>
      <c r="Q181">
        <v>51.560670999999999</v>
      </c>
      <c r="R181">
        <v>3.8356031999999998E-2</v>
      </c>
    </row>
    <row r="182" spans="1:18" x14ac:dyDescent="0.25">
      <c r="A182" t="s">
        <v>1501</v>
      </c>
      <c r="B182" t="s">
        <v>959</v>
      </c>
      <c r="C182" t="s">
        <v>960</v>
      </c>
      <c r="D182" t="s">
        <v>803</v>
      </c>
      <c r="E182" t="s">
        <v>804</v>
      </c>
      <c r="F182" t="s">
        <v>942</v>
      </c>
      <c r="G182" t="s">
        <v>943</v>
      </c>
      <c r="H182" t="s">
        <v>943</v>
      </c>
      <c r="I182" t="s">
        <v>1547</v>
      </c>
      <c r="J182" t="s">
        <v>1471</v>
      </c>
      <c r="K182" t="s">
        <v>961</v>
      </c>
      <c r="L182" t="s">
        <v>962</v>
      </c>
      <c r="M182" t="s">
        <v>963</v>
      </c>
      <c r="N182" t="s">
        <v>964</v>
      </c>
      <c r="O182">
        <v>540404</v>
      </c>
      <c r="P182">
        <v>190279</v>
      </c>
      <c r="Q182">
        <v>51.593868999999998</v>
      </c>
      <c r="R182">
        <v>2.554851E-2</v>
      </c>
    </row>
    <row r="183" spans="1:18" x14ac:dyDescent="0.25">
      <c r="A183" t="s">
        <v>1501</v>
      </c>
      <c r="B183" t="s">
        <v>965</v>
      </c>
      <c r="C183" t="s">
        <v>966</v>
      </c>
      <c r="D183" t="s">
        <v>803</v>
      </c>
      <c r="E183" t="s">
        <v>804</v>
      </c>
      <c r="F183" t="s">
        <v>942</v>
      </c>
      <c r="G183" t="s">
        <v>943</v>
      </c>
      <c r="H183" t="s">
        <v>943</v>
      </c>
      <c r="I183" t="s">
        <v>1547</v>
      </c>
      <c r="J183" t="s">
        <v>1471</v>
      </c>
      <c r="K183" t="s">
        <v>967</v>
      </c>
      <c r="L183" t="s">
        <v>962</v>
      </c>
      <c r="M183" t="s">
        <v>963</v>
      </c>
      <c r="N183" t="s">
        <v>964</v>
      </c>
      <c r="O183">
        <v>540404</v>
      </c>
      <c r="P183">
        <v>190279</v>
      </c>
      <c r="Q183">
        <v>51.593868999999998</v>
      </c>
      <c r="R183">
        <v>2.554851E-2</v>
      </c>
    </row>
    <row r="184" spans="1:18" x14ac:dyDescent="0.25">
      <c r="A184" t="s">
        <v>1501</v>
      </c>
      <c r="B184" t="s">
        <v>968</v>
      </c>
      <c r="C184" t="s">
        <v>969</v>
      </c>
      <c r="D184" t="s">
        <v>803</v>
      </c>
      <c r="E184" t="s">
        <v>804</v>
      </c>
      <c r="F184" t="s">
        <v>942</v>
      </c>
      <c r="G184" t="s">
        <v>943</v>
      </c>
      <c r="H184" t="s">
        <v>943</v>
      </c>
      <c r="I184" t="s">
        <v>1547</v>
      </c>
      <c r="J184" t="s">
        <v>1471</v>
      </c>
      <c r="K184" t="s">
        <v>970</v>
      </c>
      <c r="L184" t="s">
        <v>962</v>
      </c>
      <c r="M184" t="s">
        <v>971</v>
      </c>
      <c r="N184" t="s">
        <v>972</v>
      </c>
      <c r="O184">
        <v>540310</v>
      </c>
      <c r="P184">
        <v>190124</v>
      </c>
      <c r="Q184">
        <v>51.592500000000001</v>
      </c>
      <c r="R184">
        <v>2.4130467999999999E-2</v>
      </c>
    </row>
    <row r="185" spans="1:18" x14ac:dyDescent="0.25">
      <c r="A185" t="s">
        <v>1501</v>
      </c>
      <c r="B185" t="s">
        <v>973</v>
      </c>
      <c r="C185" t="s">
        <v>974</v>
      </c>
      <c r="D185" t="s">
        <v>803</v>
      </c>
      <c r="E185" t="s">
        <v>804</v>
      </c>
      <c r="F185" t="s">
        <v>942</v>
      </c>
      <c r="G185" t="s">
        <v>943</v>
      </c>
      <c r="H185" t="s">
        <v>943</v>
      </c>
      <c r="I185" t="s">
        <v>1547</v>
      </c>
      <c r="J185" t="s">
        <v>1471</v>
      </c>
      <c r="K185" t="s">
        <v>975</v>
      </c>
      <c r="L185" t="s">
        <v>962</v>
      </c>
      <c r="M185" t="s">
        <v>976</v>
      </c>
      <c r="N185" t="s">
        <v>977</v>
      </c>
      <c r="O185">
        <v>540129</v>
      </c>
      <c r="P185">
        <v>190669</v>
      </c>
      <c r="Q185">
        <v>51.597442000000001</v>
      </c>
      <c r="R185">
        <v>2.1736756999999999E-2</v>
      </c>
    </row>
    <row r="186" spans="1:18" x14ac:dyDescent="0.25">
      <c r="A186" t="s">
        <v>1501</v>
      </c>
      <c r="B186" t="s">
        <v>980</v>
      </c>
      <c r="C186" t="s">
        <v>981</v>
      </c>
      <c r="D186" t="s">
        <v>803</v>
      </c>
      <c r="E186" t="s">
        <v>804</v>
      </c>
      <c r="F186" t="s">
        <v>942</v>
      </c>
      <c r="G186" t="s">
        <v>943</v>
      </c>
      <c r="H186" t="s">
        <v>943</v>
      </c>
      <c r="I186" t="s">
        <v>1547</v>
      </c>
      <c r="J186" t="s">
        <v>1471</v>
      </c>
      <c r="K186" t="s">
        <v>982</v>
      </c>
      <c r="L186" t="s">
        <v>808</v>
      </c>
      <c r="M186" t="s">
        <v>983</v>
      </c>
      <c r="N186" t="s">
        <v>984</v>
      </c>
      <c r="O186">
        <v>542206</v>
      </c>
      <c r="P186">
        <v>190038</v>
      </c>
      <c r="Q186">
        <v>51.591251999999997</v>
      </c>
      <c r="R186">
        <v>5.1447693000000003E-2</v>
      </c>
    </row>
    <row r="187" spans="1:18" x14ac:dyDescent="0.25">
      <c r="A187" t="s">
        <v>1501</v>
      </c>
      <c r="B187" t="s">
        <v>991</v>
      </c>
      <c r="C187" t="s">
        <v>992</v>
      </c>
      <c r="D187" t="s">
        <v>803</v>
      </c>
      <c r="E187" t="s">
        <v>804</v>
      </c>
      <c r="F187" t="s">
        <v>942</v>
      </c>
      <c r="G187" t="s">
        <v>943</v>
      </c>
      <c r="H187" t="s">
        <v>943</v>
      </c>
      <c r="I187" t="s">
        <v>1547</v>
      </c>
      <c r="J187" t="s">
        <v>1471</v>
      </c>
      <c r="K187" t="s">
        <v>993</v>
      </c>
      <c r="L187" t="s">
        <v>988</v>
      </c>
      <c r="M187" t="s">
        <v>994</v>
      </c>
      <c r="N187" t="s">
        <v>995</v>
      </c>
      <c r="O187">
        <v>539982</v>
      </c>
      <c r="P187">
        <v>191888</v>
      </c>
      <c r="Q187">
        <v>51.608432000000001</v>
      </c>
      <c r="R187">
        <v>2.0101964E-2</v>
      </c>
    </row>
    <row r="188" spans="1:18" x14ac:dyDescent="0.25">
      <c r="A188" t="s">
        <v>1501</v>
      </c>
      <c r="B188" t="s">
        <v>978</v>
      </c>
      <c r="C188" t="s">
        <v>979</v>
      </c>
      <c r="D188" t="s">
        <v>803</v>
      </c>
      <c r="E188" t="s">
        <v>804</v>
      </c>
      <c r="F188" t="s">
        <v>942</v>
      </c>
      <c r="G188" t="s">
        <v>943</v>
      </c>
      <c r="H188" t="s">
        <v>943</v>
      </c>
      <c r="I188" t="s">
        <v>1547</v>
      </c>
      <c r="J188" t="s">
        <v>1471</v>
      </c>
      <c r="K188" t="s">
        <v>975</v>
      </c>
      <c r="L188" t="s">
        <v>962</v>
      </c>
      <c r="M188" t="s">
        <v>976</v>
      </c>
      <c r="N188" t="s">
        <v>977</v>
      </c>
      <c r="O188">
        <v>540129</v>
      </c>
      <c r="P188">
        <v>190669</v>
      </c>
      <c r="Q188">
        <v>51.597442000000001</v>
      </c>
      <c r="R188">
        <v>2.1736756999999999E-2</v>
      </c>
    </row>
    <row r="189" spans="1:18" x14ac:dyDescent="0.25">
      <c r="A189" t="s">
        <v>1501</v>
      </c>
      <c r="B189" t="s">
        <v>996</v>
      </c>
      <c r="C189" t="s">
        <v>997</v>
      </c>
      <c r="D189" t="s">
        <v>803</v>
      </c>
      <c r="E189" t="s">
        <v>804</v>
      </c>
      <c r="F189" t="s">
        <v>998</v>
      </c>
      <c r="G189" t="s">
        <v>999</v>
      </c>
      <c r="H189" t="s">
        <v>999</v>
      </c>
      <c r="I189" t="s">
        <v>1548</v>
      </c>
      <c r="J189" t="s">
        <v>1471</v>
      </c>
      <c r="K189" t="s">
        <v>1000</v>
      </c>
      <c r="L189" t="s">
        <v>808</v>
      </c>
      <c r="M189" t="s">
        <v>1001</v>
      </c>
      <c r="N189" t="s">
        <v>1002</v>
      </c>
      <c r="O189">
        <v>543897</v>
      </c>
      <c r="P189">
        <v>186254</v>
      </c>
      <c r="Q189">
        <v>51.556821999999997</v>
      </c>
      <c r="R189">
        <v>7.4292691999999994E-2</v>
      </c>
    </row>
    <row r="190" spans="1:18" x14ac:dyDescent="0.25">
      <c r="A190" t="s">
        <v>1501</v>
      </c>
      <c r="B190" t="s">
        <v>1008</v>
      </c>
      <c r="C190" t="s">
        <v>1009</v>
      </c>
      <c r="D190" t="s">
        <v>803</v>
      </c>
      <c r="E190" t="s">
        <v>804</v>
      </c>
      <c r="F190" t="s">
        <v>998</v>
      </c>
      <c r="G190" t="s">
        <v>999</v>
      </c>
      <c r="H190" t="s">
        <v>999</v>
      </c>
      <c r="I190" t="s">
        <v>1548</v>
      </c>
      <c r="J190" t="s">
        <v>1471</v>
      </c>
      <c r="K190" t="s">
        <v>1005</v>
      </c>
      <c r="L190" t="s">
        <v>808</v>
      </c>
      <c r="M190" t="s">
        <v>1006</v>
      </c>
      <c r="N190" t="s">
        <v>1007</v>
      </c>
      <c r="O190">
        <v>544106</v>
      </c>
      <c r="P190">
        <v>185110</v>
      </c>
      <c r="Q190">
        <v>51.546489000000001</v>
      </c>
      <c r="R190">
        <v>7.6837077000000004E-2</v>
      </c>
    </row>
    <row r="191" spans="1:18" x14ac:dyDescent="0.25">
      <c r="A191" t="s">
        <v>1501</v>
      </c>
      <c r="B191" t="s">
        <v>1010</v>
      </c>
      <c r="C191" t="s">
        <v>1011</v>
      </c>
      <c r="D191" t="s">
        <v>803</v>
      </c>
      <c r="E191" t="s">
        <v>804</v>
      </c>
      <c r="F191" t="s">
        <v>998</v>
      </c>
      <c r="G191" t="s">
        <v>999</v>
      </c>
      <c r="H191" t="s">
        <v>999</v>
      </c>
      <c r="I191" t="s">
        <v>1548</v>
      </c>
      <c r="J191" t="s">
        <v>1471</v>
      </c>
      <c r="K191" t="s">
        <v>1012</v>
      </c>
      <c r="L191" t="s">
        <v>808</v>
      </c>
      <c r="M191" t="s">
        <v>1013</v>
      </c>
      <c r="N191" t="s">
        <v>1014</v>
      </c>
      <c r="O191">
        <v>543991</v>
      </c>
      <c r="P191">
        <v>185477</v>
      </c>
      <c r="Q191">
        <v>51.549816</v>
      </c>
      <c r="R191">
        <v>7.5329842999999994E-2</v>
      </c>
    </row>
    <row r="192" spans="1:18" x14ac:dyDescent="0.25">
      <c r="A192" t="s">
        <v>1501</v>
      </c>
      <c r="B192" t="s">
        <v>1003</v>
      </c>
      <c r="C192" t="s">
        <v>1004</v>
      </c>
      <c r="D192" t="s">
        <v>803</v>
      </c>
      <c r="E192" t="s">
        <v>804</v>
      </c>
      <c r="F192" t="s">
        <v>998</v>
      </c>
      <c r="G192" t="s">
        <v>999</v>
      </c>
      <c r="H192" t="s">
        <v>999</v>
      </c>
      <c r="I192" t="s">
        <v>1548</v>
      </c>
      <c r="J192" t="s">
        <v>1472</v>
      </c>
      <c r="K192" t="s">
        <v>1005</v>
      </c>
      <c r="L192" t="s">
        <v>808</v>
      </c>
      <c r="M192" t="s">
        <v>1006</v>
      </c>
      <c r="N192" t="s">
        <v>1007</v>
      </c>
      <c r="O192">
        <v>544106</v>
      </c>
      <c r="P192">
        <v>185110</v>
      </c>
      <c r="Q192">
        <v>51.546489000000001</v>
      </c>
      <c r="R192">
        <v>7.6837077000000004E-2</v>
      </c>
    </row>
    <row r="193" spans="1:18" x14ac:dyDescent="0.25">
      <c r="A193" t="s">
        <v>1501</v>
      </c>
      <c r="B193" t="s">
        <v>1015</v>
      </c>
      <c r="C193" t="s">
        <v>1016</v>
      </c>
      <c r="D193" t="s">
        <v>803</v>
      </c>
      <c r="E193" t="s">
        <v>804</v>
      </c>
      <c r="F193" t="s">
        <v>998</v>
      </c>
      <c r="G193" t="s">
        <v>999</v>
      </c>
      <c r="H193" t="s">
        <v>999</v>
      </c>
      <c r="I193" t="s">
        <v>1548</v>
      </c>
      <c r="J193" t="s">
        <v>1472</v>
      </c>
      <c r="K193" t="s">
        <v>1017</v>
      </c>
      <c r="L193" t="s">
        <v>898</v>
      </c>
      <c r="M193" t="s">
        <v>1018</v>
      </c>
      <c r="N193" t="s">
        <v>1019</v>
      </c>
      <c r="O193">
        <v>545422</v>
      </c>
      <c r="P193">
        <v>186734</v>
      </c>
      <c r="Q193">
        <v>51.560744</v>
      </c>
      <c r="R193">
        <v>9.6473119999999996E-2</v>
      </c>
    </row>
    <row r="194" spans="1:18" x14ac:dyDescent="0.25">
      <c r="A194" t="s">
        <v>1501</v>
      </c>
      <c r="B194" t="s">
        <v>881</v>
      </c>
      <c r="C194" t="s">
        <v>882</v>
      </c>
      <c r="D194" t="s">
        <v>803</v>
      </c>
      <c r="E194" t="s">
        <v>804</v>
      </c>
      <c r="F194" t="s">
        <v>1451</v>
      </c>
      <c r="G194" t="s">
        <v>1452</v>
      </c>
      <c r="H194" t="s">
        <v>1549</v>
      </c>
      <c r="I194" t="s">
        <v>1550</v>
      </c>
      <c r="J194" t="s">
        <v>1471</v>
      </c>
      <c r="K194" t="s">
        <v>883</v>
      </c>
      <c r="L194" t="s">
        <v>884</v>
      </c>
      <c r="M194" t="s">
        <v>885</v>
      </c>
      <c r="N194" t="s">
        <v>886</v>
      </c>
      <c r="O194">
        <v>544572</v>
      </c>
      <c r="P194">
        <v>191321</v>
      </c>
      <c r="Q194">
        <v>51.602179</v>
      </c>
      <c r="R194">
        <v>8.6106632000000002E-2</v>
      </c>
    </row>
    <row r="195" spans="1:18" x14ac:dyDescent="0.25">
      <c r="A195" t="s">
        <v>1501</v>
      </c>
      <c r="B195" t="s">
        <v>876</v>
      </c>
      <c r="C195" t="s">
        <v>877</v>
      </c>
      <c r="D195" t="s">
        <v>803</v>
      </c>
      <c r="E195" t="s">
        <v>804</v>
      </c>
      <c r="F195" t="s">
        <v>1451</v>
      </c>
      <c r="G195" t="s">
        <v>1452</v>
      </c>
      <c r="H195" t="s">
        <v>1549</v>
      </c>
      <c r="I195" t="s">
        <v>1550</v>
      </c>
      <c r="J195" t="s">
        <v>1471</v>
      </c>
      <c r="K195" t="s">
        <v>878</v>
      </c>
      <c r="L195" t="s">
        <v>850</v>
      </c>
      <c r="M195" t="s">
        <v>879</v>
      </c>
      <c r="N195" t="s">
        <v>880</v>
      </c>
      <c r="O195">
        <v>544435</v>
      </c>
      <c r="P195">
        <v>190476</v>
      </c>
      <c r="Q195">
        <v>51.594620999999997</v>
      </c>
      <c r="R195">
        <v>8.3782263999999995E-2</v>
      </c>
    </row>
    <row r="196" spans="1:18" x14ac:dyDescent="0.25">
      <c r="A196" t="s">
        <v>1501</v>
      </c>
      <c r="B196" t="s">
        <v>903</v>
      </c>
      <c r="C196" t="s">
        <v>904</v>
      </c>
      <c r="D196" t="s">
        <v>803</v>
      </c>
      <c r="E196" t="s">
        <v>804</v>
      </c>
      <c r="F196" t="s">
        <v>1451</v>
      </c>
      <c r="G196" t="s">
        <v>1452</v>
      </c>
      <c r="H196" t="s">
        <v>1549</v>
      </c>
      <c r="I196" t="s">
        <v>1550</v>
      </c>
      <c r="J196" t="s">
        <v>1471</v>
      </c>
      <c r="K196" t="s">
        <v>905</v>
      </c>
      <c r="L196" t="s">
        <v>900</v>
      </c>
      <c r="M196" t="s">
        <v>906</v>
      </c>
      <c r="N196" t="s">
        <v>907</v>
      </c>
      <c r="O196">
        <v>544654</v>
      </c>
      <c r="P196">
        <v>188447</v>
      </c>
      <c r="Q196">
        <v>51.576334000000003</v>
      </c>
      <c r="R196">
        <v>8.6106352999999997E-2</v>
      </c>
    </row>
    <row r="197" spans="1:18" x14ac:dyDescent="0.25">
      <c r="A197" t="s">
        <v>1501</v>
      </c>
      <c r="B197" t="s">
        <v>1020</v>
      </c>
      <c r="C197" t="s">
        <v>1021</v>
      </c>
      <c r="D197" t="s">
        <v>1022</v>
      </c>
      <c r="E197" t="s">
        <v>1023</v>
      </c>
      <c r="F197" t="s">
        <v>1024</v>
      </c>
      <c r="G197" t="s">
        <v>1025</v>
      </c>
      <c r="H197" t="s">
        <v>1551</v>
      </c>
      <c r="I197" t="s">
        <v>1552</v>
      </c>
      <c r="J197" t="s">
        <v>1471</v>
      </c>
      <c r="K197" t="s">
        <v>1026</v>
      </c>
      <c r="M197" t="s">
        <v>1027</v>
      </c>
      <c r="N197" t="s">
        <v>1028</v>
      </c>
      <c r="O197">
        <v>534381</v>
      </c>
      <c r="P197">
        <v>182665</v>
      </c>
      <c r="Q197">
        <v>51.526916</v>
      </c>
      <c r="R197">
        <v>-6.4255604999999993E-2</v>
      </c>
    </row>
    <row r="198" spans="1:18" x14ac:dyDescent="0.25">
      <c r="A198" t="s">
        <v>1501</v>
      </c>
      <c r="B198" t="s">
        <v>1029</v>
      </c>
      <c r="C198" t="s">
        <v>1030</v>
      </c>
      <c r="D198" t="s">
        <v>1022</v>
      </c>
      <c r="E198" t="s">
        <v>1023</v>
      </c>
      <c r="F198" t="s">
        <v>1024</v>
      </c>
      <c r="G198" t="s">
        <v>1025</v>
      </c>
      <c r="H198" t="s">
        <v>1551</v>
      </c>
      <c r="I198" t="s">
        <v>1552</v>
      </c>
      <c r="J198" t="s">
        <v>1471</v>
      </c>
      <c r="K198" t="s">
        <v>1031</v>
      </c>
      <c r="M198" t="s">
        <v>1032</v>
      </c>
      <c r="N198" t="s">
        <v>1033</v>
      </c>
      <c r="O198">
        <v>534907</v>
      </c>
      <c r="P198">
        <v>183175</v>
      </c>
      <c r="Q198">
        <v>51.531373000000002</v>
      </c>
      <c r="R198">
        <v>-5.6482689000000003E-2</v>
      </c>
    </row>
    <row r="199" spans="1:18" x14ac:dyDescent="0.25">
      <c r="A199" t="s">
        <v>1501</v>
      </c>
      <c r="B199" t="s">
        <v>1034</v>
      </c>
      <c r="C199" t="s">
        <v>1035</v>
      </c>
      <c r="D199" t="s">
        <v>1022</v>
      </c>
      <c r="E199" t="s">
        <v>1023</v>
      </c>
      <c r="F199" t="s">
        <v>1024</v>
      </c>
      <c r="G199" t="s">
        <v>1025</v>
      </c>
      <c r="H199" t="s">
        <v>1551</v>
      </c>
      <c r="I199" t="s">
        <v>1552</v>
      </c>
      <c r="J199" t="s">
        <v>1471</v>
      </c>
      <c r="K199" t="s">
        <v>1036</v>
      </c>
      <c r="M199" t="s">
        <v>1037</v>
      </c>
      <c r="N199" t="s">
        <v>1038</v>
      </c>
      <c r="O199">
        <v>535420</v>
      </c>
      <c r="P199">
        <v>182859</v>
      </c>
      <c r="Q199">
        <v>51.528410999999998</v>
      </c>
      <c r="R199">
        <v>-4.9212931000000001E-2</v>
      </c>
    </row>
    <row r="200" spans="1:18" x14ac:dyDescent="0.25">
      <c r="A200" t="s">
        <v>1501</v>
      </c>
      <c r="B200" t="s">
        <v>1039</v>
      </c>
      <c r="C200" t="s">
        <v>1040</v>
      </c>
      <c r="D200" t="s">
        <v>1022</v>
      </c>
      <c r="E200" t="s">
        <v>1023</v>
      </c>
      <c r="F200" t="s">
        <v>1024</v>
      </c>
      <c r="G200" t="s">
        <v>1025</v>
      </c>
      <c r="H200" t="s">
        <v>1551</v>
      </c>
      <c r="I200" t="s">
        <v>1552</v>
      </c>
      <c r="J200" t="s">
        <v>1471</v>
      </c>
      <c r="K200" t="s">
        <v>1041</v>
      </c>
      <c r="M200" t="s">
        <v>1042</v>
      </c>
      <c r="N200" t="s">
        <v>1043</v>
      </c>
      <c r="O200">
        <v>533683</v>
      </c>
      <c r="P200">
        <v>182924</v>
      </c>
      <c r="Q200">
        <v>51.529409000000001</v>
      </c>
      <c r="R200">
        <v>-7.4213118999999994E-2</v>
      </c>
    </row>
    <row r="201" spans="1:18" x14ac:dyDescent="0.25">
      <c r="A201" t="s">
        <v>1501</v>
      </c>
      <c r="B201" t="s">
        <v>1044</v>
      </c>
      <c r="C201" t="s">
        <v>1045</v>
      </c>
      <c r="D201" t="s">
        <v>1022</v>
      </c>
      <c r="E201" t="s">
        <v>1023</v>
      </c>
      <c r="F201" t="s">
        <v>1046</v>
      </c>
      <c r="G201" t="s">
        <v>1047</v>
      </c>
      <c r="H201" t="s">
        <v>1553</v>
      </c>
      <c r="I201" t="s">
        <v>1554</v>
      </c>
      <c r="J201" t="s">
        <v>1471</v>
      </c>
      <c r="K201" t="s">
        <v>1048</v>
      </c>
      <c r="M201" t="s">
        <v>1049</v>
      </c>
      <c r="N201" t="s">
        <v>1050</v>
      </c>
      <c r="O201">
        <v>534066</v>
      </c>
      <c r="P201">
        <v>181571</v>
      </c>
      <c r="Q201">
        <v>51.517158999999999</v>
      </c>
      <c r="R201">
        <v>-6.9209514E-2</v>
      </c>
    </row>
    <row r="202" spans="1:18" x14ac:dyDescent="0.25">
      <c r="A202" t="s">
        <v>1501</v>
      </c>
      <c r="B202" t="s">
        <v>1051</v>
      </c>
      <c r="C202" t="s">
        <v>1052</v>
      </c>
      <c r="D202" t="s">
        <v>1022</v>
      </c>
      <c r="E202" t="s">
        <v>1023</v>
      </c>
      <c r="F202" t="s">
        <v>1046</v>
      </c>
      <c r="G202" t="s">
        <v>1047</v>
      </c>
      <c r="H202" t="s">
        <v>1553</v>
      </c>
      <c r="I202" t="s">
        <v>1554</v>
      </c>
      <c r="J202" t="s">
        <v>1471</v>
      </c>
      <c r="K202" t="s">
        <v>1053</v>
      </c>
      <c r="M202" t="s">
        <v>1054</v>
      </c>
      <c r="N202" t="s">
        <v>1055</v>
      </c>
      <c r="O202">
        <v>534306</v>
      </c>
      <c r="P202">
        <v>182311</v>
      </c>
      <c r="Q202">
        <v>51.523752000000002</v>
      </c>
      <c r="R202">
        <v>-6.5470924E-2</v>
      </c>
    </row>
    <row r="203" spans="1:18" x14ac:dyDescent="0.25">
      <c r="A203" t="s">
        <v>1501</v>
      </c>
      <c r="B203" t="s">
        <v>1056</v>
      </c>
      <c r="C203" t="s">
        <v>1057</v>
      </c>
      <c r="D203" t="s">
        <v>1022</v>
      </c>
      <c r="E203" t="s">
        <v>1023</v>
      </c>
      <c r="F203" t="s">
        <v>1046</v>
      </c>
      <c r="G203" t="s">
        <v>1047</v>
      </c>
      <c r="H203" t="s">
        <v>1553</v>
      </c>
      <c r="I203" t="s">
        <v>1554</v>
      </c>
      <c r="J203" t="s">
        <v>1471</v>
      </c>
      <c r="K203" t="s">
        <v>1058</v>
      </c>
      <c r="M203" t="s">
        <v>1059</v>
      </c>
      <c r="N203" t="s">
        <v>1060</v>
      </c>
      <c r="O203">
        <v>533910</v>
      </c>
      <c r="P203">
        <v>181676</v>
      </c>
      <c r="Q203">
        <v>51.518140000000002</v>
      </c>
      <c r="R203">
        <v>-7.1416585000000005E-2</v>
      </c>
    </row>
    <row r="204" spans="1:18" x14ac:dyDescent="0.25">
      <c r="A204" t="s">
        <v>1501</v>
      </c>
      <c r="B204" t="s">
        <v>1061</v>
      </c>
      <c r="C204" t="s">
        <v>1062</v>
      </c>
      <c r="D204" t="s">
        <v>1022</v>
      </c>
      <c r="E204" t="s">
        <v>1023</v>
      </c>
      <c r="F204" t="s">
        <v>1046</v>
      </c>
      <c r="G204" t="s">
        <v>1047</v>
      </c>
      <c r="H204" t="s">
        <v>1553</v>
      </c>
      <c r="I204" t="s">
        <v>1554</v>
      </c>
      <c r="J204" t="s">
        <v>1471</v>
      </c>
      <c r="K204" t="s">
        <v>1063</v>
      </c>
      <c r="M204" t="s">
        <v>1064</v>
      </c>
      <c r="N204" t="s">
        <v>1065</v>
      </c>
      <c r="O204">
        <v>534859</v>
      </c>
      <c r="P204">
        <v>181910</v>
      </c>
      <c r="Q204">
        <v>51.520017000000003</v>
      </c>
      <c r="R204">
        <v>-5.7658092000000001E-2</v>
      </c>
    </row>
    <row r="205" spans="1:18" x14ac:dyDescent="0.25">
      <c r="A205" t="s">
        <v>1501</v>
      </c>
      <c r="B205" t="s">
        <v>1066</v>
      </c>
      <c r="C205" t="s">
        <v>1067</v>
      </c>
      <c r="D205" t="s">
        <v>1022</v>
      </c>
      <c r="E205" t="s">
        <v>1023</v>
      </c>
      <c r="F205" t="s">
        <v>1068</v>
      </c>
      <c r="G205" t="s">
        <v>1480</v>
      </c>
      <c r="H205" t="s">
        <v>1480</v>
      </c>
      <c r="I205" t="s">
        <v>1555</v>
      </c>
      <c r="J205" t="s">
        <v>1471</v>
      </c>
      <c r="K205" t="s">
        <v>1069</v>
      </c>
      <c r="M205" t="s">
        <v>1070</v>
      </c>
      <c r="N205" t="s">
        <v>1071</v>
      </c>
      <c r="O205">
        <v>535898</v>
      </c>
      <c r="P205">
        <v>181752</v>
      </c>
      <c r="Q205">
        <v>51.518349000000001</v>
      </c>
      <c r="R205">
        <v>-4.2753129000000001E-2</v>
      </c>
    </row>
    <row r="206" spans="1:18" x14ac:dyDescent="0.25">
      <c r="A206" t="s">
        <v>1501</v>
      </c>
      <c r="B206" t="s">
        <v>1072</v>
      </c>
      <c r="C206" t="s">
        <v>1481</v>
      </c>
      <c r="D206" t="s">
        <v>1022</v>
      </c>
      <c r="E206" t="s">
        <v>1023</v>
      </c>
      <c r="F206" t="s">
        <v>1068</v>
      </c>
      <c r="G206" t="s">
        <v>1480</v>
      </c>
      <c r="H206" t="s">
        <v>1480</v>
      </c>
      <c r="I206" t="s">
        <v>1555</v>
      </c>
      <c r="J206" t="s">
        <v>1471</v>
      </c>
      <c r="K206" t="s">
        <v>1073</v>
      </c>
      <c r="M206" t="s">
        <v>1074</v>
      </c>
      <c r="N206" t="s">
        <v>1075</v>
      </c>
      <c r="O206">
        <v>534537</v>
      </c>
      <c r="P206">
        <v>181246</v>
      </c>
      <c r="Q206">
        <v>51.514127000000002</v>
      </c>
      <c r="R206">
        <v>-6.2549480000000005E-2</v>
      </c>
    </row>
    <row r="207" spans="1:18" x14ac:dyDescent="0.25">
      <c r="A207" t="s">
        <v>1501</v>
      </c>
      <c r="B207" t="s">
        <v>1076</v>
      </c>
      <c r="C207" t="s">
        <v>1482</v>
      </c>
      <c r="D207" t="s">
        <v>1022</v>
      </c>
      <c r="E207" t="s">
        <v>1023</v>
      </c>
      <c r="F207" t="s">
        <v>1068</v>
      </c>
      <c r="G207" t="s">
        <v>1480</v>
      </c>
      <c r="H207" t="s">
        <v>1480</v>
      </c>
      <c r="I207" t="s">
        <v>1555</v>
      </c>
      <c r="J207" t="s">
        <v>1471</v>
      </c>
      <c r="K207" t="s">
        <v>1077</v>
      </c>
      <c r="M207" t="s">
        <v>1078</v>
      </c>
      <c r="N207" t="s">
        <v>1079</v>
      </c>
      <c r="O207">
        <v>534595</v>
      </c>
      <c r="P207">
        <v>181156</v>
      </c>
      <c r="Q207">
        <v>51.513303999999998</v>
      </c>
      <c r="R207">
        <v>-6.1748474999999997E-2</v>
      </c>
    </row>
    <row r="208" spans="1:18" x14ac:dyDescent="0.25">
      <c r="A208" t="s">
        <v>1501</v>
      </c>
      <c r="B208" t="s">
        <v>1080</v>
      </c>
      <c r="C208" t="s">
        <v>1081</v>
      </c>
      <c r="D208" t="s">
        <v>1022</v>
      </c>
      <c r="E208" t="s">
        <v>1023</v>
      </c>
      <c r="F208" t="s">
        <v>1068</v>
      </c>
      <c r="G208" t="s">
        <v>1480</v>
      </c>
      <c r="H208" t="s">
        <v>1480</v>
      </c>
      <c r="I208" t="s">
        <v>1555</v>
      </c>
      <c r="J208" t="s">
        <v>1471</v>
      </c>
      <c r="K208" t="s">
        <v>1083</v>
      </c>
      <c r="M208" t="s">
        <v>1084</v>
      </c>
      <c r="N208" t="s">
        <v>1085</v>
      </c>
      <c r="O208">
        <v>534810</v>
      </c>
      <c r="P208">
        <v>180364</v>
      </c>
      <c r="Q208">
        <v>51.506135999999998</v>
      </c>
      <c r="R208">
        <v>-5.8954558999999997E-2</v>
      </c>
    </row>
    <row r="209" spans="1:18" x14ac:dyDescent="0.25">
      <c r="A209" t="s">
        <v>1501</v>
      </c>
      <c r="B209" t="s">
        <v>1086</v>
      </c>
      <c r="C209" t="s">
        <v>1087</v>
      </c>
      <c r="D209" t="s">
        <v>1022</v>
      </c>
      <c r="E209" t="s">
        <v>1023</v>
      </c>
      <c r="F209" t="s">
        <v>1068</v>
      </c>
      <c r="G209" t="s">
        <v>1480</v>
      </c>
      <c r="H209" t="s">
        <v>1480</v>
      </c>
      <c r="I209" t="s">
        <v>1555</v>
      </c>
      <c r="J209" t="s">
        <v>1471</v>
      </c>
      <c r="K209" t="s">
        <v>1088</v>
      </c>
      <c r="M209" t="s">
        <v>1089</v>
      </c>
      <c r="N209" t="s">
        <v>1090</v>
      </c>
      <c r="O209">
        <v>535359</v>
      </c>
      <c r="P209">
        <v>181212</v>
      </c>
      <c r="Q209">
        <v>51.513624999999998</v>
      </c>
      <c r="R209">
        <v>-5.0723846000000003E-2</v>
      </c>
    </row>
    <row r="210" spans="1:18" x14ac:dyDescent="0.25">
      <c r="A210" t="s">
        <v>1501</v>
      </c>
      <c r="B210" t="s">
        <v>1091</v>
      </c>
      <c r="C210" t="s">
        <v>1092</v>
      </c>
      <c r="D210" t="s">
        <v>1022</v>
      </c>
      <c r="E210" t="s">
        <v>1023</v>
      </c>
      <c r="F210" t="s">
        <v>1068</v>
      </c>
      <c r="G210" t="s">
        <v>1480</v>
      </c>
      <c r="H210" t="s">
        <v>1480</v>
      </c>
      <c r="I210" t="s">
        <v>1555</v>
      </c>
      <c r="J210" t="s">
        <v>1471</v>
      </c>
      <c r="K210" t="s">
        <v>1093</v>
      </c>
      <c r="M210" t="s">
        <v>1094</v>
      </c>
      <c r="N210" t="s">
        <v>1095</v>
      </c>
      <c r="O210">
        <v>534160</v>
      </c>
      <c r="P210">
        <v>180441</v>
      </c>
      <c r="Q210">
        <v>51.506982999999998</v>
      </c>
      <c r="R210">
        <v>-6.8285214999999996E-2</v>
      </c>
    </row>
    <row r="211" spans="1:18" x14ac:dyDescent="0.25">
      <c r="A211" t="s">
        <v>1501</v>
      </c>
      <c r="B211" t="s">
        <v>1096</v>
      </c>
      <c r="C211" t="s">
        <v>1097</v>
      </c>
      <c r="D211" t="s">
        <v>1022</v>
      </c>
      <c r="E211" t="s">
        <v>1023</v>
      </c>
      <c r="F211" t="s">
        <v>1082</v>
      </c>
      <c r="G211" t="s">
        <v>1483</v>
      </c>
      <c r="H211" t="s">
        <v>1556</v>
      </c>
      <c r="I211" t="s">
        <v>1557</v>
      </c>
      <c r="J211" t="s">
        <v>1471</v>
      </c>
      <c r="K211" t="s">
        <v>1099</v>
      </c>
      <c r="M211" t="s">
        <v>1100</v>
      </c>
      <c r="N211" t="s">
        <v>1101</v>
      </c>
      <c r="O211">
        <v>536903</v>
      </c>
      <c r="P211">
        <v>182836</v>
      </c>
      <c r="Q211">
        <v>51.527847000000001</v>
      </c>
      <c r="R211">
        <v>-2.7856860000000001E-2</v>
      </c>
    </row>
    <row r="212" spans="1:18" x14ac:dyDescent="0.25">
      <c r="A212" t="s">
        <v>1501</v>
      </c>
      <c r="B212" t="s">
        <v>1102</v>
      </c>
      <c r="C212" t="s">
        <v>1103</v>
      </c>
      <c r="D212" t="s">
        <v>1022</v>
      </c>
      <c r="E212" t="s">
        <v>1023</v>
      </c>
      <c r="F212" t="s">
        <v>1082</v>
      </c>
      <c r="G212" t="s">
        <v>1483</v>
      </c>
      <c r="H212" t="s">
        <v>1556</v>
      </c>
      <c r="I212" t="s">
        <v>1557</v>
      </c>
      <c r="J212" t="s">
        <v>1471</v>
      </c>
      <c r="K212" t="s">
        <v>1104</v>
      </c>
      <c r="M212" t="s">
        <v>1105</v>
      </c>
      <c r="N212" t="s">
        <v>1106</v>
      </c>
      <c r="O212">
        <v>536678</v>
      </c>
      <c r="P212">
        <v>183316</v>
      </c>
      <c r="Q212">
        <v>51.532215000000001</v>
      </c>
      <c r="R212">
        <v>-3.0912192000000002E-2</v>
      </c>
    </row>
    <row r="213" spans="1:18" x14ac:dyDescent="0.25">
      <c r="A213" t="s">
        <v>1501</v>
      </c>
      <c r="B213" t="s">
        <v>1107</v>
      </c>
      <c r="C213" t="s">
        <v>1108</v>
      </c>
      <c r="D213" t="s">
        <v>1022</v>
      </c>
      <c r="E213" t="s">
        <v>1023</v>
      </c>
      <c r="F213" t="s">
        <v>1082</v>
      </c>
      <c r="G213" t="s">
        <v>1483</v>
      </c>
      <c r="H213" t="s">
        <v>1556</v>
      </c>
      <c r="I213" t="s">
        <v>1557</v>
      </c>
      <c r="J213" t="s">
        <v>1471</v>
      </c>
      <c r="K213" t="s">
        <v>1109</v>
      </c>
      <c r="M213" t="s">
        <v>1110</v>
      </c>
      <c r="N213" t="s">
        <v>1111</v>
      </c>
      <c r="O213">
        <v>536931</v>
      </c>
      <c r="P213">
        <v>183782</v>
      </c>
      <c r="Q213">
        <v>51.536341</v>
      </c>
      <c r="R213">
        <v>-2.7085962000000002E-2</v>
      </c>
    </row>
    <row r="214" spans="1:18" x14ac:dyDescent="0.25">
      <c r="A214" t="s">
        <v>1501</v>
      </c>
      <c r="B214" t="s">
        <v>1112</v>
      </c>
      <c r="C214" t="s">
        <v>1113</v>
      </c>
      <c r="D214" t="s">
        <v>1022</v>
      </c>
      <c r="E214" t="s">
        <v>1023</v>
      </c>
      <c r="F214" t="s">
        <v>1082</v>
      </c>
      <c r="G214" t="s">
        <v>1483</v>
      </c>
      <c r="H214" t="s">
        <v>1556</v>
      </c>
      <c r="I214" t="s">
        <v>1557</v>
      </c>
      <c r="J214" t="s">
        <v>1471</v>
      </c>
      <c r="K214" t="s">
        <v>1114</v>
      </c>
      <c r="M214" t="s">
        <v>1115</v>
      </c>
      <c r="N214" t="s">
        <v>1116</v>
      </c>
      <c r="O214">
        <v>536133</v>
      </c>
      <c r="P214">
        <v>183031</v>
      </c>
      <c r="Q214">
        <v>51.529784999999997</v>
      </c>
      <c r="R214">
        <v>-3.8874542999999998E-2</v>
      </c>
    </row>
    <row r="215" spans="1:18" x14ac:dyDescent="0.25">
      <c r="A215" t="s">
        <v>1501</v>
      </c>
      <c r="B215" t="s">
        <v>1117</v>
      </c>
      <c r="C215" t="s">
        <v>1118</v>
      </c>
      <c r="D215" t="s">
        <v>1022</v>
      </c>
      <c r="E215" t="s">
        <v>1023</v>
      </c>
      <c r="F215" t="s">
        <v>1082</v>
      </c>
      <c r="G215" t="s">
        <v>1483</v>
      </c>
      <c r="H215" t="s">
        <v>1556</v>
      </c>
      <c r="I215" t="s">
        <v>1557</v>
      </c>
      <c r="J215" t="s">
        <v>1471</v>
      </c>
      <c r="K215" t="s">
        <v>1119</v>
      </c>
      <c r="M215" t="s">
        <v>1120</v>
      </c>
      <c r="N215" t="s">
        <v>1121</v>
      </c>
      <c r="O215">
        <v>536617</v>
      </c>
      <c r="P215">
        <v>183214</v>
      </c>
      <c r="Q215">
        <v>51.531312999999997</v>
      </c>
      <c r="R215">
        <v>-3.1830602999999999E-2</v>
      </c>
    </row>
    <row r="216" spans="1:18" x14ac:dyDescent="0.25">
      <c r="A216" t="s">
        <v>1501</v>
      </c>
      <c r="B216" t="s">
        <v>1124</v>
      </c>
      <c r="C216" t="s">
        <v>1125</v>
      </c>
      <c r="D216" t="s">
        <v>1022</v>
      </c>
      <c r="E216" t="s">
        <v>1023</v>
      </c>
      <c r="F216" t="s">
        <v>1098</v>
      </c>
      <c r="G216" t="s">
        <v>1123</v>
      </c>
      <c r="H216" t="s">
        <v>1558</v>
      </c>
      <c r="I216" t="s">
        <v>1559</v>
      </c>
      <c r="J216" t="s">
        <v>1471</v>
      </c>
      <c r="K216" t="s">
        <v>1126</v>
      </c>
      <c r="M216" t="s">
        <v>1127</v>
      </c>
      <c r="N216" t="s">
        <v>1128</v>
      </c>
      <c r="O216">
        <v>537837</v>
      </c>
      <c r="P216">
        <v>182418</v>
      </c>
      <c r="Q216">
        <v>51.523864000000003</v>
      </c>
      <c r="R216">
        <v>-1.4564782E-2</v>
      </c>
    </row>
    <row r="217" spans="1:18" x14ac:dyDescent="0.25">
      <c r="A217" t="s">
        <v>1501</v>
      </c>
      <c r="B217" t="s">
        <v>1129</v>
      </c>
      <c r="C217" t="s">
        <v>1586</v>
      </c>
      <c r="D217" t="s">
        <v>1022</v>
      </c>
      <c r="E217" t="s">
        <v>1023</v>
      </c>
      <c r="F217" t="s">
        <v>1098</v>
      </c>
      <c r="G217" t="s">
        <v>1123</v>
      </c>
      <c r="H217" t="s">
        <v>1558</v>
      </c>
      <c r="I217" t="s">
        <v>1559</v>
      </c>
      <c r="J217" t="s">
        <v>1471</v>
      </c>
      <c r="K217" t="s">
        <v>1130</v>
      </c>
      <c r="M217" t="s">
        <v>1131</v>
      </c>
      <c r="N217" t="s">
        <v>1132</v>
      </c>
      <c r="O217">
        <v>536940</v>
      </c>
      <c r="P217">
        <v>182648</v>
      </c>
      <c r="Q217">
        <v>51.526148999999997</v>
      </c>
      <c r="R217">
        <v>-2.7396845E-2</v>
      </c>
    </row>
    <row r="218" spans="1:18" x14ac:dyDescent="0.25">
      <c r="A218" t="s">
        <v>1501</v>
      </c>
      <c r="B218" t="s">
        <v>1133</v>
      </c>
      <c r="C218" t="s">
        <v>1560</v>
      </c>
      <c r="D218" t="s">
        <v>1022</v>
      </c>
      <c r="E218" t="s">
        <v>1023</v>
      </c>
      <c r="F218" t="s">
        <v>1098</v>
      </c>
      <c r="G218" t="s">
        <v>1123</v>
      </c>
      <c r="H218" t="s">
        <v>1558</v>
      </c>
      <c r="I218" t="s">
        <v>1559</v>
      </c>
      <c r="J218" t="s">
        <v>1471</v>
      </c>
      <c r="K218" t="s">
        <v>1134</v>
      </c>
      <c r="M218" t="s">
        <v>1135</v>
      </c>
      <c r="N218" t="s">
        <v>1136</v>
      </c>
      <c r="O218">
        <v>537975</v>
      </c>
      <c r="P218">
        <v>182706</v>
      </c>
      <c r="Q218">
        <v>51.526418</v>
      </c>
      <c r="R218">
        <v>-1.2464196E-2</v>
      </c>
    </row>
    <row r="219" spans="1:18" x14ac:dyDescent="0.25">
      <c r="A219" t="s">
        <v>1501</v>
      </c>
      <c r="B219" t="s">
        <v>1137</v>
      </c>
      <c r="C219" t="s">
        <v>1138</v>
      </c>
      <c r="D219" t="s">
        <v>1022</v>
      </c>
      <c r="E219" t="s">
        <v>1023</v>
      </c>
      <c r="F219" t="s">
        <v>1122</v>
      </c>
      <c r="G219" t="s">
        <v>1140</v>
      </c>
      <c r="H219" t="s">
        <v>1561</v>
      </c>
      <c r="I219" t="s">
        <v>1562</v>
      </c>
      <c r="J219" t="s">
        <v>1471</v>
      </c>
      <c r="K219" t="s">
        <v>1141</v>
      </c>
      <c r="M219" t="s">
        <v>1142</v>
      </c>
      <c r="N219" t="s">
        <v>1143</v>
      </c>
      <c r="O219">
        <v>536891</v>
      </c>
      <c r="P219">
        <v>180989</v>
      </c>
      <c r="Q219">
        <v>51.511253000000004</v>
      </c>
      <c r="R219">
        <v>-2.8746565000000002E-2</v>
      </c>
    </row>
    <row r="220" spans="1:18" x14ac:dyDescent="0.25">
      <c r="A220" t="s">
        <v>1501</v>
      </c>
      <c r="B220" t="s">
        <v>1144</v>
      </c>
      <c r="C220" t="s">
        <v>1145</v>
      </c>
      <c r="D220" t="s">
        <v>1022</v>
      </c>
      <c r="E220" t="s">
        <v>1023</v>
      </c>
      <c r="F220" t="s">
        <v>1122</v>
      </c>
      <c r="G220" t="s">
        <v>1140</v>
      </c>
      <c r="H220" t="s">
        <v>1561</v>
      </c>
      <c r="I220" t="s">
        <v>1562</v>
      </c>
      <c r="J220" t="s">
        <v>1471</v>
      </c>
      <c r="K220" t="s">
        <v>1146</v>
      </c>
      <c r="M220" t="s">
        <v>1147</v>
      </c>
      <c r="N220" t="s">
        <v>1148</v>
      </c>
      <c r="O220">
        <v>537882</v>
      </c>
      <c r="P220">
        <v>181345</v>
      </c>
      <c r="Q220">
        <v>51.514211000000003</v>
      </c>
      <c r="R220">
        <v>-1.4335996E-2</v>
      </c>
    </row>
    <row r="221" spans="1:18" x14ac:dyDescent="0.25">
      <c r="A221" t="s">
        <v>1501</v>
      </c>
      <c r="B221" t="s">
        <v>1149</v>
      </c>
      <c r="C221" t="s">
        <v>1150</v>
      </c>
      <c r="D221" t="s">
        <v>1022</v>
      </c>
      <c r="E221" t="s">
        <v>1023</v>
      </c>
      <c r="F221" t="s">
        <v>1122</v>
      </c>
      <c r="G221" t="s">
        <v>1140</v>
      </c>
      <c r="H221" t="s">
        <v>1561</v>
      </c>
      <c r="I221" t="s">
        <v>1562</v>
      </c>
      <c r="J221" t="s">
        <v>1471</v>
      </c>
      <c r="K221" t="s">
        <v>1151</v>
      </c>
      <c r="M221" t="s">
        <v>1152</v>
      </c>
      <c r="N221" t="s">
        <v>1153</v>
      </c>
      <c r="O221">
        <v>538534</v>
      </c>
      <c r="P221">
        <v>181393</v>
      </c>
      <c r="Q221">
        <v>51.514482999999998</v>
      </c>
      <c r="R221">
        <v>-4.9271033000000001E-3</v>
      </c>
    </row>
    <row r="222" spans="1:18" x14ac:dyDescent="0.25">
      <c r="A222" t="s">
        <v>1501</v>
      </c>
      <c r="B222" t="s">
        <v>1154</v>
      </c>
      <c r="C222" t="s">
        <v>1155</v>
      </c>
      <c r="D222" t="s">
        <v>1022</v>
      </c>
      <c r="E222" t="s">
        <v>1023</v>
      </c>
      <c r="F222" t="s">
        <v>1122</v>
      </c>
      <c r="G222" t="s">
        <v>1140</v>
      </c>
      <c r="H222" t="s">
        <v>1561</v>
      </c>
      <c r="I222" t="s">
        <v>1562</v>
      </c>
      <c r="J222" t="s">
        <v>1471</v>
      </c>
      <c r="K222" t="s">
        <v>1156</v>
      </c>
      <c r="M222" t="s">
        <v>1157</v>
      </c>
      <c r="N222" t="s">
        <v>1158</v>
      </c>
      <c r="O222">
        <v>538012</v>
      </c>
      <c r="P222">
        <v>180933</v>
      </c>
      <c r="Q222">
        <v>51.510477000000002</v>
      </c>
      <c r="R222">
        <v>-1.2624882E-2</v>
      </c>
    </row>
    <row r="223" spans="1:18" x14ac:dyDescent="0.25">
      <c r="A223" t="s">
        <v>1501</v>
      </c>
      <c r="B223" t="s">
        <v>1159</v>
      </c>
      <c r="C223" t="s">
        <v>1160</v>
      </c>
      <c r="D223" t="s">
        <v>1022</v>
      </c>
      <c r="E223" t="s">
        <v>1023</v>
      </c>
      <c r="F223" t="s">
        <v>1139</v>
      </c>
      <c r="G223" t="s">
        <v>1161</v>
      </c>
      <c r="H223" t="s">
        <v>1563</v>
      </c>
      <c r="I223" t="s">
        <v>1564</v>
      </c>
      <c r="J223" t="s">
        <v>1471</v>
      </c>
      <c r="K223" t="s">
        <v>1162</v>
      </c>
      <c r="M223" t="s">
        <v>1163</v>
      </c>
      <c r="N223" t="s">
        <v>1164</v>
      </c>
      <c r="O223">
        <v>537996</v>
      </c>
      <c r="P223">
        <v>179250</v>
      </c>
      <c r="Q223">
        <v>51.495356999999998</v>
      </c>
      <c r="R223">
        <v>-1.3513117E-2</v>
      </c>
    </row>
    <row r="224" spans="1:18" x14ac:dyDescent="0.25">
      <c r="A224" t="s">
        <v>1501</v>
      </c>
      <c r="B224" t="s">
        <v>1165</v>
      </c>
      <c r="C224" t="s">
        <v>1166</v>
      </c>
      <c r="D224" t="s">
        <v>1022</v>
      </c>
      <c r="E224" t="s">
        <v>1023</v>
      </c>
      <c r="F224" t="s">
        <v>1139</v>
      </c>
      <c r="G224" t="s">
        <v>1161</v>
      </c>
      <c r="H224" t="s">
        <v>1563</v>
      </c>
      <c r="I224" t="s">
        <v>1564</v>
      </c>
      <c r="J224" t="s">
        <v>1471</v>
      </c>
      <c r="K224" t="s">
        <v>1167</v>
      </c>
      <c r="M224" t="s">
        <v>1168</v>
      </c>
      <c r="N224" t="s">
        <v>1169</v>
      </c>
      <c r="O224">
        <v>537480</v>
      </c>
      <c r="P224">
        <v>178772</v>
      </c>
      <c r="Q224">
        <v>51.491188000000001</v>
      </c>
      <c r="R224">
        <v>-2.1127525000000001E-2</v>
      </c>
    </row>
    <row r="225" spans="1:18" x14ac:dyDescent="0.25">
      <c r="A225" t="s">
        <v>1501</v>
      </c>
      <c r="B225" t="s">
        <v>1170</v>
      </c>
      <c r="C225" t="s">
        <v>1171</v>
      </c>
      <c r="D225" t="s">
        <v>1022</v>
      </c>
      <c r="E225" t="s">
        <v>1023</v>
      </c>
      <c r="F225" t="s">
        <v>1139</v>
      </c>
      <c r="G225" t="s">
        <v>1161</v>
      </c>
      <c r="H225" t="s">
        <v>1563</v>
      </c>
      <c r="I225" t="s">
        <v>1564</v>
      </c>
      <c r="J225" t="s">
        <v>1471</v>
      </c>
      <c r="K225" t="s">
        <v>1172</v>
      </c>
      <c r="M225" t="s">
        <v>1173</v>
      </c>
      <c r="N225" t="s">
        <v>1174</v>
      </c>
      <c r="O225">
        <v>538227</v>
      </c>
      <c r="P225">
        <v>179604</v>
      </c>
      <c r="Q225">
        <v>51.498482000000003</v>
      </c>
      <c r="R225">
        <v>-1.0049091E-2</v>
      </c>
    </row>
    <row r="226" spans="1:18" x14ac:dyDescent="0.25">
      <c r="A226" t="s">
        <v>1501</v>
      </c>
      <c r="B226" t="s">
        <v>1175</v>
      </c>
      <c r="C226" t="s">
        <v>1176</v>
      </c>
      <c r="D226" t="s">
        <v>1022</v>
      </c>
      <c r="E226" t="s">
        <v>1023</v>
      </c>
      <c r="F226" t="s">
        <v>1139</v>
      </c>
      <c r="G226" t="s">
        <v>1161</v>
      </c>
      <c r="H226" t="s">
        <v>1563</v>
      </c>
      <c r="I226" t="s">
        <v>1564</v>
      </c>
      <c r="J226" t="s">
        <v>1471</v>
      </c>
      <c r="K226" t="s">
        <v>1177</v>
      </c>
      <c r="M226" t="s">
        <v>1178</v>
      </c>
      <c r="N226" t="s">
        <v>1179</v>
      </c>
      <c r="O226">
        <v>537136</v>
      </c>
      <c r="P226">
        <v>179834</v>
      </c>
      <c r="Q226">
        <v>51.500813999999998</v>
      </c>
      <c r="R226">
        <v>-2.5666996000000001E-2</v>
      </c>
    </row>
    <row r="227" spans="1:18" x14ac:dyDescent="0.25">
      <c r="A227" t="s">
        <v>1501</v>
      </c>
      <c r="B227" t="s">
        <v>1219</v>
      </c>
      <c r="C227" t="s">
        <v>1220</v>
      </c>
      <c r="D227" t="s">
        <v>1182</v>
      </c>
      <c r="E227" t="s">
        <v>1183</v>
      </c>
      <c r="F227" t="s">
        <v>1184</v>
      </c>
      <c r="G227" t="s">
        <v>1697</v>
      </c>
      <c r="H227" t="s">
        <v>1697</v>
      </c>
      <c r="I227" t="s">
        <v>1565</v>
      </c>
      <c r="J227" t="s">
        <v>1472</v>
      </c>
      <c r="K227" t="s">
        <v>1221</v>
      </c>
      <c r="L227" t="s">
        <v>1201</v>
      </c>
      <c r="M227" t="s">
        <v>1222</v>
      </c>
      <c r="N227" t="s">
        <v>1223</v>
      </c>
      <c r="O227">
        <v>538283</v>
      </c>
      <c r="P227">
        <v>190316</v>
      </c>
      <c r="Q227">
        <v>51.594726000000001</v>
      </c>
      <c r="R227">
        <v>-5.0366318E-3</v>
      </c>
    </row>
    <row r="228" spans="1:18" x14ac:dyDescent="0.25">
      <c r="A228" t="s">
        <v>1501</v>
      </c>
      <c r="B228" t="s">
        <v>1180</v>
      </c>
      <c r="C228" t="s">
        <v>1181</v>
      </c>
      <c r="D228" t="s">
        <v>1182</v>
      </c>
      <c r="E228" t="s">
        <v>1183</v>
      </c>
      <c r="F228" t="s">
        <v>1184</v>
      </c>
      <c r="G228" t="s">
        <v>1697</v>
      </c>
      <c r="H228" t="s">
        <v>1697</v>
      </c>
      <c r="I228" t="s">
        <v>1565</v>
      </c>
      <c r="J228" t="s">
        <v>1471</v>
      </c>
      <c r="K228" t="s">
        <v>1185</v>
      </c>
      <c r="L228" t="s">
        <v>1186</v>
      </c>
      <c r="M228" t="s">
        <v>1187</v>
      </c>
      <c r="N228" t="s">
        <v>1188</v>
      </c>
      <c r="O228">
        <v>537715</v>
      </c>
      <c r="P228">
        <v>194859</v>
      </c>
      <c r="Q228">
        <v>51.635688000000002</v>
      </c>
      <c r="R228">
        <v>-1.1447793E-2</v>
      </c>
    </row>
    <row r="229" spans="1:18" x14ac:dyDescent="0.25">
      <c r="A229" t="s">
        <v>1501</v>
      </c>
      <c r="B229" t="s">
        <v>1189</v>
      </c>
      <c r="C229" t="s">
        <v>1190</v>
      </c>
      <c r="D229" t="s">
        <v>1182</v>
      </c>
      <c r="E229" t="s">
        <v>1183</v>
      </c>
      <c r="F229" t="s">
        <v>1184</v>
      </c>
      <c r="G229" t="s">
        <v>1697</v>
      </c>
      <c r="H229" t="s">
        <v>1697</v>
      </c>
      <c r="I229" t="s">
        <v>1565</v>
      </c>
      <c r="J229" t="s">
        <v>1471</v>
      </c>
      <c r="K229" t="s">
        <v>1191</v>
      </c>
      <c r="L229" t="s">
        <v>1186</v>
      </c>
      <c r="M229" t="s">
        <v>1192</v>
      </c>
      <c r="N229" t="s">
        <v>1193</v>
      </c>
      <c r="O229">
        <v>538739</v>
      </c>
      <c r="P229">
        <v>193914</v>
      </c>
      <c r="Q229">
        <v>51.626944999999999</v>
      </c>
      <c r="R229">
        <v>2.9649466000000002E-3</v>
      </c>
    </row>
    <row r="230" spans="1:18" x14ac:dyDescent="0.25">
      <c r="A230" t="s">
        <v>1501</v>
      </c>
      <c r="B230" t="s">
        <v>1199</v>
      </c>
      <c r="C230" t="s">
        <v>1566</v>
      </c>
      <c r="D230" t="s">
        <v>1182</v>
      </c>
      <c r="E230" t="s">
        <v>1183</v>
      </c>
      <c r="F230" t="s">
        <v>1184</v>
      </c>
      <c r="G230" t="s">
        <v>1697</v>
      </c>
      <c r="H230" t="s">
        <v>1697</v>
      </c>
      <c r="I230" t="s">
        <v>1565</v>
      </c>
      <c r="J230" t="s">
        <v>1471</v>
      </c>
      <c r="K230" t="s">
        <v>1200</v>
      </c>
      <c r="L230" t="s">
        <v>1201</v>
      </c>
      <c r="M230" t="s">
        <v>1202</v>
      </c>
      <c r="N230" t="s">
        <v>1203</v>
      </c>
      <c r="O230">
        <v>536985</v>
      </c>
      <c r="P230">
        <v>190544</v>
      </c>
      <c r="Q230">
        <v>51.597090999999999</v>
      </c>
      <c r="R230">
        <v>-2.3674555E-2</v>
      </c>
    </row>
    <row r="231" spans="1:18" x14ac:dyDescent="0.25">
      <c r="A231" t="s">
        <v>1501</v>
      </c>
      <c r="B231" t="s">
        <v>1204</v>
      </c>
      <c r="C231" t="s">
        <v>1205</v>
      </c>
      <c r="D231" t="s">
        <v>1182</v>
      </c>
      <c r="E231" t="s">
        <v>1183</v>
      </c>
      <c r="F231" t="s">
        <v>1184</v>
      </c>
      <c r="G231" t="s">
        <v>1697</v>
      </c>
      <c r="H231" t="s">
        <v>1697</v>
      </c>
      <c r="I231" t="s">
        <v>1565</v>
      </c>
      <c r="J231" t="s">
        <v>1471</v>
      </c>
      <c r="K231" t="s">
        <v>1206</v>
      </c>
      <c r="L231" t="s">
        <v>1201</v>
      </c>
      <c r="M231" t="s">
        <v>1207</v>
      </c>
      <c r="N231" t="s">
        <v>1208</v>
      </c>
      <c r="O231">
        <v>536694</v>
      </c>
      <c r="P231">
        <v>189687</v>
      </c>
      <c r="Q231">
        <v>51.589461</v>
      </c>
      <c r="R231">
        <v>-2.8206729E-2</v>
      </c>
    </row>
    <row r="232" spans="1:18" x14ac:dyDescent="0.25">
      <c r="A232" t="s">
        <v>1501</v>
      </c>
      <c r="B232" t="s">
        <v>1209</v>
      </c>
      <c r="C232" t="s">
        <v>1210</v>
      </c>
      <c r="D232" t="s">
        <v>1182</v>
      </c>
      <c r="E232" t="s">
        <v>1183</v>
      </c>
      <c r="F232" t="s">
        <v>1184</v>
      </c>
      <c r="G232" t="s">
        <v>1697</v>
      </c>
      <c r="H232" t="s">
        <v>1697</v>
      </c>
      <c r="I232" t="s">
        <v>1565</v>
      </c>
      <c r="J232" t="s">
        <v>1471</v>
      </c>
      <c r="K232" t="s">
        <v>1211</v>
      </c>
      <c r="L232" t="s">
        <v>1201</v>
      </c>
      <c r="M232" t="s">
        <v>1212</v>
      </c>
      <c r="N232" t="s">
        <v>1213</v>
      </c>
      <c r="O232">
        <v>535891</v>
      </c>
      <c r="P232">
        <v>190652</v>
      </c>
      <c r="Q232">
        <v>51.598326999999998</v>
      </c>
      <c r="R232">
        <v>-3.9417391000000003E-2</v>
      </c>
    </row>
    <row r="233" spans="1:18" x14ac:dyDescent="0.25">
      <c r="A233" t="s">
        <v>1501</v>
      </c>
      <c r="B233" t="s">
        <v>1214</v>
      </c>
      <c r="C233" t="s">
        <v>1215</v>
      </c>
      <c r="D233" t="s">
        <v>1182</v>
      </c>
      <c r="E233" t="s">
        <v>1183</v>
      </c>
      <c r="F233" t="s">
        <v>1184</v>
      </c>
      <c r="G233" t="s">
        <v>1697</v>
      </c>
      <c r="H233" t="s">
        <v>1697</v>
      </c>
      <c r="I233" t="s">
        <v>1565</v>
      </c>
      <c r="J233" t="s">
        <v>1471</v>
      </c>
      <c r="K233" t="s">
        <v>1216</v>
      </c>
      <c r="L233" t="s">
        <v>1201</v>
      </c>
      <c r="M233" t="s">
        <v>1217</v>
      </c>
      <c r="N233" t="s">
        <v>1218</v>
      </c>
      <c r="O233">
        <v>538167</v>
      </c>
      <c r="P233">
        <v>189081</v>
      </c>
      <c r="Q233">
        <v>51.583657000000002</v>
      </c>
      <c r="R233">
        <v>-7.1959318999999999E-3</v>
      </c>
    </row>
    <row r="234" spans="1:18" x14ac:dyDescent="0.25">
      <c r="A234" t="s">
        <v>1501</v>
      </c>
      <c r="B234" t="s">
        <v>1194</v>
      </c>
      <c r="C234" t="s">
        <v>1195</v>
      </c>
      <c r="D234" t="s">
        <v>1182</v>
      </c>
      <c r="E234" t="s">
        <v>1183</v>
      </c>
      <c r="F234" t="s">
        <v>1184</v>
      </c>
      <c r="G234" t="s">
        <v>1697</v>
      </c>
      <c r="H234" t="s">
        <v>1697</v>
      </c>
      <c r="I234" t="s">
        <v>1565</v>
      </c>
      <c r="J234" t="s">
        <v>1472</v>
      </c>
      <c r="K234" t="s">
        <v>1196</v>
      </c>
      <c r="L234" t="s">
        <v>1186</v>
      </c>
      <c r="M234" t="s">
        <v>1197</v>
      </c>
      <c r="N234" t="s">
        <v>1198</v>
      </c>
      <c r="O234">
        <v>537307</v>
      </c>
      <c r="P234">
        <v>192314</v>
      </c>
      <c r="Q234">
        <v>51.612918000000001</v>
      </c>
      <c r="R234">
        <v>-1.8336228999999999E-2</v>
      </c>
    </row>
    <row r="235" spans="1:18" x14ac:dyDescent="0.25">
      <c r="A235" t="s">
        <v>1501</v>
      </c>
      <c r="B235" t="s">
        <v>1224</v>
      </c>
      <c r="C235" t="s">
        <v>1225</v>
      </c>
      <c r="D235" t="s">
        <v>1182</v>
      </c>
      <c r="E235" t="s">
        <v>1183</v>
      </c>
      <c r="F235" t="s">
        <v>1226</v>
      </c>
      <c r="G235" t="s">
        <v>1227</v>
      </c>
      <c r="H235" t="s">
        <v>1227</v>
      </c>
      <c r="I235" t="s">
        <v>1567</v>
      </c>
      <c r="J235" t="s">
        <v>1472</v>
      </c>
      <c r="K235" t="s">
        <v>1228</v>
      </c>
      <c r="L235" t="s">
        <v>1186</v>
      </c>
      <c r="M235" t="s">
        <v>1229</v>
      </c>
    </row>
    <row r="236" spans="1:18" x14ac:dyDescent="0.25">
      <c r="A236" t="s">
        <v>1501</v>
      </c>
      <c r="B236" t="s">
        <v>1230</v>
      </c>
      <c r="C236" t="s">
        <v>1231</v>
      </c>
      <c r="D236" t="s">
        <v>1182</v>
      </c>
      <c r="E236" t="s">
        <v>1183</v>
      </c>
      <c r="F236" t="s">
        <v>1226</v>
      </c>
      <c r="G236" t="s">
        <v>1227</v>
      </c>
      <c r="H236" t="s">
        <v>1227</v>
      </c>
      <c r="I236" t="s">
        <v>1567</v>
      </c>
      <c r="J236" t="s">
        <v>1471</v>
      </c>
      <c r="K236" t="s">
        <v>1232</v>
      </c>
      <c r="L236" t="s">
        <v>1186</v>
      </c>
      <c r="M236" t="s">
        <v>1233</v>
      </c>
      <c r="N236" t="s">
        <v>1234</v>
      </c>
      <c r="O236">
        <v>537006</v>
      </c>
      <c r="P236">
        <v>192657</v>
      </c>
      <c r="Q236">
        <v>51.616073999999998</v>
      </c>
      <c r="R236">
        <v>-2.2546676000000002E-2</v>
      </c>
    </row>
    <row r="237" spans="1:18" x14ac:dyDescent="0.25">
      <c r="A237" t="s">
        <v>1501</v>
      </c>
      <c r="B237" t="s">
        <v>1235</v>
      </c>
      <c r="C237" t="s">
        <v>1236</v>
      </c>
      <c r="D237" t="s">
        <v>1182</v>
      </c>
      <c r="E237" t="s">
        <v>1183</v>
      </c>
      <c r="F237" t="s">
        <v>1226</v>
      </c>
      <c r="G237" t="s">
        <v>1227</v>
      </c>
      <c r="H237" t="s">
        <v>1227</v>
      </c>
      <c r="I237" t="s">
        <v>1567</v>
      </c>
      <c r="J237" t="s">
        <v>1471</v>
      </c>
      <c r="K237" t="s">
        <v>1237</v>
      </c>
      <c r="L237" t="s">
        <v>1186</v>
      </c>
      <c r="M237" t="s">
        <v>1238</v>
      </c>
      <c r="N237" t="s">
        <v>1239</v>
      </c>
      <c r="O237">
        <v>537293</v>
      </c>
      <c r="P237">
        <v>192913</v>
      </c>
      <c r="Q237">
        <v>51.618304000000002</v>
      </c>
      <c r="R237">
        <v>-1.8303841000000001E-2</v>
      </c>
    </row>
    <row r="238" spans="1:18" x14ac:dyDescent="0.25">
      <c r="A238" t="s">
        <v>1501</v>
      </c>
      <c r="B238" t="s">
        <v>1240</v>
      </c>
      <c r="C238" t="s">
        <v>1241</v>
      </c>
      <c r="D238" t="s">
        <v>1182</v>
      </c>
      <c r="E238" t="s">
        <v>1183</v>
      </c>
      <c r="F238" t="s">
        <v>1226</v>
      </c>
      <c r="G238" t="s">
        <v>1227</v>
      </c>
      <c r="H238" t="s">
        <v>1227</v>
      </c>
      <c r="I238" t="s">
        <v>1567</v>
      </c>
      <c r="J238" t="s">
        <v>1471</v>
      </c>
      <c r="K238" t="s">
        <v>1242</v>
      </c>
      <c r="L238" t="s">
        <v>1186</v>
      </c>
      <c r="M238" t="s">
        <v>1243</v>
      </c>
      <c r="N238" t="s">
        <v>1244</v>
      </c>
      <c r="O238">
        <v>537765</v>
      </c>
      <c r="P238">
        <v>194083</v>
      </c>
      <c r="Q238">
        <v>51.628701999999997</v>
      </c>
      <c r="R238">
        <v>-1.1030843E-2</v>
      </c>
    </row>
    <row r="239" spans="1:18" x14ac:dyDescent="0.25">
      <c r="A239" t="s">
        <v>1501</v>
      </c>
      <c r="B239" t="s">
        <v>1245</v>
      </c>
      <c r="C239" t="s">
        <v>1246</v>
      </c>
      <c r="D239" t="s">
        <v>1182</v>
      </c>
      <c r="E239" t="s">
        <v>1183</v>
      </c>
      <c r="F239" t="s">
        <v>1226</v>
      </c>
      <c r="G239" t="s">
        <v>1227</v>
      </c>
      <c r="H239" t="s">
        <v>1227</v>
      </c>
      <c r="I239" t="s">
        <v>1567</v>
      </c>
      <c r="J239" t="s">
        <v>1471</v>
      </c>
      <c r="K239" t="s">
        <v>1247</v>
      </c>
      <c r="L239" t="s">
        <v>1186</v>
      </c>
      <c r="M239" t="s">
        <v>1248</v>
      </c>
      <c r="N239" t="s">
        <v>1249</v>
      </c>
      <c r="O239">
        <v>537534</v>
      </c>
      <c r="P239">
        <v>193450</v>
      </c>
      <c r="Q239">
        <v>51.623071000000003</v>
      </c>
      <c r="R239">
        <v>-1.4614411000000001E-2</v>
      </c>
    </row>
    <row r="240" spans="1:18" x14ac:dyDescent="0.25">
      <c r="A240" t="s">
        <v>1501</v>
      </c>
      <c r="B240" t="s">
        <v>1265</v>
      </c>
      <c r="C240" t="s">
        <v>1266</v>
      </c>
      <c r="D240" t="s">
        <v>1182</v>
      </c>
      <c r="E240" t="s">
        <v>1183</v>
      </c>
      <c r="F240" t="s">
        <v>1252</v>
      </c>
      <c r="G240" t="s">
        <v>1253</v>
      </c>
      <c r="H240" t="s">
        <v>1253</v>
      </c>
      <c r="I240" t="s">
        <v>1568</v>
      </c>
      <c r="J240" t="s">
        <v>1472</v>
      </c>
      <c r="K240" t="s">
        <v>1267</v>
      </c>
      <c r="L240" t="s">
        <v>1255</v>
      </c>
      <c r="M240" t="s">
        <v>1263</v>
      </c>
      <c r="N240" t="s">
        <v>1264</v>
      </c>
      <c r="O240">
        <v>537815</v>
      </c>
      <c r="P240">
        <v>186429</v>
      </c>
      <c r="Q240">
        <v>51.559911999999997</v>
      </c>
      <c r="R240">
        <v>-1.3312475000000001E-2</v>
      </c>
    </row>
    <row r="241" spans="1:18" x14ac:dyDescent="0.25">
      <c r="A241" t="s">
        <v>1501</v>
      </c>
      <c r="B241" t="s">
        <v>1250</v>
      </c>
      <c r="C241" t="s">
        <v>1251</v>
      </c>
      <c r="D241" t="s">
        <v>1182</v>
      </c>
      <c r="E241" t="s">
        <v>1183</v>
      </c>
      <c r="F241" t="s">
        <v>1252</v>
      </c>
      <c r="G241" t="s">
        <v>1253</v>
      </c>
      <c r="H241" t="s">
        <v>1253</v>
      </c>
      <c r="I241" t="s">
        <v>1568</v>
      </c>
      <c r="J241" t="s">
        <v>1471</v>
      </c>
      <c r="K241" t="s">
        <v>1254</v>
      </c>
      <c r="L241" t="s">
        <v>1255</v>
      </c>
      <c r="M241" t="s">
        <v>1256</v>
      </c>
      <c r="N241" t="s">
        <v>1257</v>
      </c>
      <c r="O241">
        <v>537179</v>
      </c>
      <c r="P241">
        <v>187682</v>
      </c>
      <c r="Q241">
        <v>51.571325999999999</v>
      </c>
      <c r="R241">
        <v>-2.1992728E-2</v>
      </c>
    </row>
    <row r="242" spans="1:18" x14ac:dyDescent="0.25">
      <c r="A242" t="s">
        <v>1501</v>
      </c>
      <c r="B242" t="s">
        <v>1258</v>
      </c>
      <c r="C242" t="s">
        <v>1259</v>
      </c>
      <c r="D242" t="s">
        <v>1182</v>
      </c>
      <c r="E242" t="s">
        <v>1183</v>
      </c>
      <c r="F242" t="s">
        <v>1252</v>
      </c>
      <c r="G242" t="s">
        <v>1253</v>
      </c>
      <c r="H242" t="s">
        <v>1253</v>
      </c>
      <c r="I242" t="s">
        <v>1568</v>
      </c>
      <c r="J242" t="s">
        <v>1471</v>
      </c>
      <c r="K242" t="s">
        <v>1260</v>
      </c>
      <c r="L242" t="s">
        <v>1255</v>
      </c>
      <c r="M242" t="s">
        <v>1261</v>
      </c>
      <c r="N242" t="s">
        <v>1262</v>
      </c>
      <c r="O242">
        <v>538108</v>
      </c>
      <c r="P242">
        <v>187688</v>
      </c>
      <c r="Q242">
        <v>51.571154</v>
      </c>
      <c r="R242">
        <v>-8.5942013999999994E-3</v>
      </c>
    </row>
    <row r="243" spans="1:18" x14ac:dyDescent="0.25">
      <c r="A243" t="s">
        <v>1501</v>
      </c>
      <c r="B243" t="s">
        <v>1300</v>
      </c>
      <c r="C243" t="s">
        <v>1301</v>
      </c>
      <c r="D243" t="s">
        <v>1182</v>
      </c>
      <c r="E243" t="s">
        <v>1183</v>
      </c>
      <c r="F243" t="s">
        <v>1270</v>
      </c>
      <c r="G243" t="s">
        <v>1271</v>
      </c>
      <c r="H243" t="s">
        <v>1569</v>
      </c>
      <c r="I243" t="s">
        <v>1570</v>
      </c>
      <c r="J243" t="s">
        <v>1472</v>
      </c>
      <c r="K243" t="s">
        <v>1302</v>
      </c>
      <c r="L243" t="s">
        <v>1255</v>
      </c>
      <c r="M243" t="s">
        <v>1303</v>
      </c>
      <c r="N243" t="s">
        <v>1304</v>
      </c>
      <c r="O243">
        <v>538574</v>
      </c>
      <c r="P243">
        <v>188755</v>
      </c>
      <c r="Q243">
        <v>51.580627</v>
      </c>
      <c r="R243">
        <v>-1.4539803E-3</v>
      </c>
    </row>
    <row r="244" spans="1:18" x14ac:dyDescent="0.25">
      <c r="A244" t="s">
        <v>1501</v>
      </c>
      <c r="B244" t="s">
        <v>1268</v>
      </c>
      <c r="C244" t="s">
        <v>1269</v>
      </c>
      <c r="D244" t="s">
        <v>1182</v>
      </c>
      <c r="E244" t="s">
        <v>1183</v>
      </c>
      <c r="F244" t="s">
        <v>1270</v>
      </c>
      <c r="G244" t="s">
        <v>1271</v>
      </c>
      <c r="H244" t="s">
        <v>1569</v>
      </c>
      <c r="I244" t="s">
        <v>1570</v>
      </c>
      <c r="J244" t="s">
        <v>1471</v>
      </c>
      <c r="K244" t="s">
        <v>1272</v>
      </c>
      <c r="L244" t="s">
        <v>1273</v>
      </c>
      <c r="M244" t="s">
        <v>1274</v>
      </c>
      <c r="N244" t="s">
        <v>1275</v>
      </c>
      <c r="O244">
        <v>538947</v>
      </c>
      <c r="P244">
        <v>187574</v>
      </c>
      <c r="Q244">
        <v>51.569923000000003</v>
      </c>
      <c r="R244">
        <v>3.4589922000000002E-3</v>
      </c>
    </row>
    <row r="245" spans="1:18" x14ac:dyDescent="0.25">
      <c r="A245" t="s">
        <v>1501</v>
      </c>
      <c r="B245" t="s">
        <v>1276</v>
      </c>
      <c r="C245" t="s">
        <v>1571</v>
      </c>
      <c r="D245" t="s">
        <v>1182</v>
      </c>
      <c r="E245" t="s">
        <v>1183</v>
      </c>
      <c r="F245" t="s">
        <v>1270</v>
      </c>
      <c r="G245" t="s">
        <v>1271</v>
      </c>
      <c r="H245" t="s">
        <v>1569</v>
      </c>
      <c r="I245" t="s">
        <v>1570</v>
      </c>
      <c r="J245" t="s">
        <v>1471</v>
      </c>
      <c r="K245" t="s">
        <v>1277</v>
      </c>
      <c r="L245" t="s">
        <v>1255</v>
      </c>
      <c r="M245" t="s">
        <v>1278</v>
      </c>
      <c r="N245" t="s">
        <v>1279</v>
      </c>
      <c r="O245">
        <v>537940</v>
      </c>
      <c r="P245">
        <v>186918</v>
      </c>
      <c r="Q245">
        <v>51.564276</v>
      </c>
      <c r="R245">
        <v>-1.1318719E-2</v>
      </c>
    </row>
    <row r="246" spans="1:18" x14ac:dyDescent="0.25">
      <c r="A246" t="s">
        <v>1501</v>
      </c>
      <c r="B246" t="s">
        <v>1280</v>
      </c>
      <c r="C246" t="s">
        <v>1281</v>
      </c>
      <c r="D246" t="s">
        <v>1182</v>
      </c>
      <c r="E246" t="s">
        <v>1183</v>
      </c>
      <c r="F246" t="s">
        <v>1270</v>
      </c>
      <c r="G246" t="s">
        <v>1271</v>
      </c>
      <c r="H246" t="s">
        <v>1569</v>
      </c>
      <c r="I246" t="s">
        <v>1570</v>
      </c>
      <c r="J246" t="s">
        <v>1471</v>
      </c>
      <c r="K246" t="s">
        <v>1282</v>
      </c>
      <c r="L246" t="s">
        <v>1255</v>
      </c>
      <c r="M246" t="s">
        <v>1283</v>
      </c>
      <c r="N246" t="s">
        <v>1284</v>
      </c>
      <c r="O246">
        <v>538466</v>
      </c>
      <c r="P246">
        <v>186672</v>
      </c>
      <c r="Q246">
        <v>51.561936000000003</v>
      </c>
      <c r="R246">
        <v>-3.8318204999999998E-3</v>
      </c>
    </row>
    <row r="247" spans="1:18" x14ac:dyDescent="0.25">
      <c r="A247" t="s">
        <v>1501</v>
      </c>
      <c r="B247" t="s">
        <v>1285</v>
      </c>
      <c r="C247" t="s">
        <v>1286</v>
      </c>
      <c r="D247" t="s">
        <v>1182</v>
      </c>
      <c r="E247" t="s">
        <v>1183</v>
      </c>
      <c r="F247" t="s">
        <v>1270</v>
      </c>
      <c r="G247" t="s">
        <v>1271</v>
      </c>
      <c r="H247" t="s">
        <v>1569</v>
      </c>
      <c r="I247" t="s">
        <v>1570</v>
      </c>
      <c r="J247" t="s">
        <v>1471</v>
      </c>
      <c r="K247" t="s">
        <v>1287</v>
      </c>
      <c r="L247" t="s">
        <v>1273</v>
      </c>
      <c r="M247" t="s">
        <v>1288</v>
      </c>
      <c r="N247" t="s">
        <v>1289</v>
      </c>
      <c r="O247">
        <v>538721</v>
      </c>
      <c r="P247">
        <v>187186</v>
      </c>
      <c r="Q247">
        <v>51.566491999999997</v>
      </c>
      <c r="R247">
        <v>4.7171125999999997E-5</v>
      </c>
    </row>
    <row r="248" spans="1:18" x14ac:dyDescent="0.25">
      <c r="A248" t="s">
        <v>1501</v>
      </c>
      <c r="B248" t="s">
        <v>1290</v>
      </c>
      <c r="C248" t="s">
        <v>1291</v>
      </c>
      <c r="D248" t="s">
        <v>1182</v>
      </c>
      <c r="E248" t="s">
        <v>1183</v>
      </c>
      <c r="F248" t="s">
        <v>1270</v>
      </c>
      <c r="G248" t="s">
        <v>1271</v>
      </c>
      <c r="H248" t="s">
        <v>1569</v>
      </c>
      <c r="I248" t="s">
        <v>1570</v>
      </c>
      <c r="J248" t="s">
        <v>1471</v>
      </c>
      <c r="K248" t="s">
        <v>1292</v>
      </c>
      <c r="L248" t="s">
        <v>1273</v>
      </c>
      <c r="M248" t="s">
        <v>1293</v>
      </c>
      <c r="N248" t="s">
        <v>1294</v>
      </c>
      <c r="O248">
        <v>539258</v>
      </c>
      <c r="P248">
        <v>185734</v>
      </c>
      <c r="Q248">
        <v>51.553313000000003</v>
      </c>
      <c r="R248">
        <v>7.2151919999999996E-3</v>
      </c>
    </row>
    <row r="249" spans="1:18" x14ac:dyDescent="0.25">
      <c r="A249" t="s">
        <v>1501</v>
      </c>
      <c r="B249" t="s">
        <v>1295</v>
      </c>
      <c r="C249" t="s">
        <v>1296</v>
      </c>
      <c r="D249" t="s">
        <v>1182</v>
      </c>
      <c r="E249" t="s">
        <v>1183</v>
      </c>
      <c r="F249" t="s">
        <v>1270</v>
      </c>
      <c r="G249" t="s">
        <v>1271</v>
      </c>
      <c r="H249" t="s">
        <v>1569</v>
      </c>
      <c r="I249" t="s">
        <v>1570</v>
      </c>
      <c r="J249" t="s">
        <v>1471</v>
      </c>
      <c r="K249" t="s">
        <v>1297</v>
      </c>
      <c r="L249" t="s">
        <v>1255</v>
      </c>
      <c r="M249" t="s">
        <v>1298</v>
      </c>
      <c r="N249" t="s">
        <v>1299</v>
      </c>
      <c r="O249">
        <v>538433</v>
      </c>
      <c r="P249">
        <v>187787</v>
      </c>
      <c r="Q249">
        <v>51.571964000000001</v>
      </c>
      <c r="R249">
        <v>-3.8687688000000001E-3</v>
      </c>
    </row>
    <row r="250" spans="1:18" x14ac:dyDescent="0.25">
      <c r="A250" t="s">
        <v>1501</v>
      </c>
      <c r="B250" t="s">
        <v>1305</v>
      </c>
      <c r="C250" t="s">
        <v>1306</v>
      </c>
      <c r="D250" t="s">
        <v>1182</v>
      </c>
      <c r="E250" t="s">
        <v>1183</v>
      </c>
      <c r="F250" t="s">
        <v>1307</v>
      </c>
      <c r="G250" t="s">
        <v>1308</v>
      </c>
      <c r="H250" t="s">
        <v>1308</v>
      </c>
      <c r="I250" t="s">
        <v>1572</v>
      </c>
      <c r="J250" t="s">
        <v>1471</v>
      </c>
      <c r="K250" t="s">
        <v>1309</v>
      </c>
      <c r="L250" t="s">
        <v>1273</v>
      </c>
      <c r="M250" t="s">
        <v>1310</v>
      </c>
      <c r="N250" t="s">
        <v>1311</v>
      </c>
      <c r="O250">
        <v>539685</v>
      </c>
      <c r="P250">
        <v>187696</v>
      </c>
      <c r="Q250">
        <v>51.570836999999997</v>
      </c>
      <c r="R250">
        <v>1.4148923000000001E-2</v>
      </c>
    </row>
    <row r="251" spans="1:18" x14ac:dyDescent="0.25">
      <c r="A251" t="s">
        <v>1501</v>
      </c>
      <c r="B251" t="s">
        <v>1312</v>
      </c>
      <c r="C251" t="s">
        <v>1313</v>
      </c>
      <c r="D251" t="s">
        <v>1182</v>
      </c>
      <c r="E251" t="s">
        <v>1183</v>
      </c>
      <c r="F251" t="s">
        <v>1307</v>
      </c>
      <c r="G251" t="s">
        <v>1308</v>
      </c>
      <c r="H251" t="s">
        <v>1308</v>
      </c>
      <c r="I251" t="s">
        <v>1572</v>
      </c>
      <c r="J251" t="s">
        <v>1471</v>
      </c>
      <c r="K251" t="s">
        <v>1314</v>
      </c>
      <c r="L251" t="s">
        <v>1273</v>
      </c>
      <c r="M251" t="s">
        <v>1315</v>
      </c>
      <c r="N251" t="s">
        <v>1316</v>
      </c>
      <c r="O251">
        <v>539101</v>
      </c>
      <c r="P251">
        <v>185749</v>
      </c>
      <c r="Q251">
        <v>51.553485999999999</v>
      </c>
      <c r="R251">
        <v>4.9580980000000002E-3</v>
      </c>
    </row>
    <row r="252" spans="1:18" x14ac:dyDescent="0.25">
      <c r="A252" t="s">
        <v>1501</v>
      </c>
      <c r="B252" t="s">
        <v>1317</v>
      </c>
      <c r="C252" t="s">
        <v>1318</v>
      </c>
      <c r="D252" t="s">
        <v>1182</v>
      </c>
      <c r="E252" t="s">
        <v>1183</v>
      </c>
      <c r="F252" t="s">
        <v>1307</v>
      </c>
      <c r="G252" t="s">
        <v>1308</v>
      </c>
      <c r="H252" t="s">
        <v>1308</v>
      </c>
      <c r="I252" t="s">
        <v>1572</v>
      </c>
      <c r="J252" t="s">
        <v>1471</v>
      </c>
      <c r="K252" t="s">
        <v>1319</v>
      </c>
      <c r="L252" t="s">
        <v>1273</v>
      </c>
      <c r="M252" t="s">
        <v>1320</v>
      </c>
      <c r="N252" t="s">
        <v>1321</v>
      </c>
      <c r="O252">
        <v>538897</v>
      </c>
      <c r="P252">
        <v>185957</v>
      </c>
      <c r="Q252">
        <v>51.555405999999998</v>
      </c>
      <c r="R252">
        <v>2.0996700000000001E-3</v>
      </c>
    </row>
    <row r="253" spans="1:18" x14ac:dyDescent="0.25">
      <c r="A253" t="s">
        <v>1501</v>
      </c>
      <c r="B253" t="s">
        <v>1322</v>
      </c>
      <c r="C253" t="s">
        <v>1323</v>
      </c>
      <c r="D253" t="s">
        <v>1182</v>
      </c>
      <c r="E253" t="s">
        <v>1183</v>
      </c>
      <c r="F253" t="s">
        <v>1307</v>
      </c>
      <c r="G253" t="s">
        <v>1308</v>
      </c>
      <c r="H253" t="s">
        <v>1308</v>
      </c>
      <c r="I253" t="s">
        <v>1572</v>
      </c>
      <c r="J253" t="s">
        <v>1471</v>
      </c>
      <c r="K253" t="s">
        <v>1319</v>
      </c>
      <c r="L253" t="s">
        <v>1273</v>
      </c>
      <c r="M253" t="s">
        <v>1320</v>
      </c>
      <c r="N253" t="s">
        <v>1321</v>
      </c>
      <c r="O253">
        <v>538897</v>
      </c>
      <c r="P253">
        <v>185957</v>
      </c>
      <c r="Q253">
        <v>51.555405999999998</v>
      </c>
      <c r="R253">
        <v>2.0996700000000001E-3</v>
      </c>
    </row>
    <row r="254" spans="1:18" x14ac:dyDescent="0.25">
      <c r="A254" t="s">
        <v>1501</v>
      </c>
      <c r="B254" t="s">
        <v>1324</v>
      </c>
      <c r="C254" t="s">
        <v>1325</v>
      </c>
      <c r="D254" t="s">
        <v>1182</v>
      </c>
      <c r="E254" t="s">
        <v>1183</v>
      </c>
      <c r="F254" t="s">
        <v>1307</v>
      </c>
      <c r="G254" t="s">
        <v>1308</v>
      </c>
      <c r="H254" t="s">
        <v>1308</v>
      </c>
      <c r="I254" t="s">
        <v>1572</v>
      </c>
      <c r="J254" t="s">
        <v>1471</v>
      </c>
      <c r="K254" t="s">
        <v>1326</v>
      </c>
      <c r="L254" t="s">
        <v>1273</v>
      </c>
      <c r="M254" t="s">
        <v>1327</v>
      </c>
      <c r="N254" t="s">
        <v>1328</v>
      </c>
      <c r="O254">
        <v>539369</v>
      </c>
      <c r="P254">
        <v>186366</v>
      </c>
      <c r="Q254">
        <v>51.558964000000003</v>
      </c>
      <c r="R254">
        <v>9.0654107999999997E-3</v>
      </c>
    </row>
    <row r="255" spans="1:18" x14ac:dyDescent="0.25">
      <c r="A255" t="s">
        <v>1501</v>
      </c>
      <c r="B255" t="s">
        <v>1329</v>
      </c>
      <c r="C255" t="s">
        <v>1330</v>
      </c>
      <c r="D255" t="s">
        <v>1182</v>
      </c>
      <c r="E255" t="s">
        <v>1183</v>
      </c>
      <c r="F255" t="s">
        <v>1307</v>
      </c>
      <c r="G255" t="s">
        <v>1308</v>
      </c>
      <c r="H255" t="s">
        <v>1308</v>
      </c>
      <c r="I255" t="s">
        <v>1572</v>
      </c>
      <c r="J255" t="s">
        <v>1471</v>
      </c>
      <c r="K255" t="s">
        <v>1319</v>
      </c>
      <c r="L255" t="s">
        <v>1273</v>
      </c>
      <c r="M255" t="s">
        <v>1320</v>
      </c>
      <c r="N255" t="s">
        <v>1321</v>
      </c>
      <c r="O255">
        <v>538897</v>
      </c>
      <c r="P255">
        <v>185957</v>
      </c>
      <c r="Q255">
        <v>51.555405999999998</v>
      </c>
      <c r="R255">
        <v>2.0996700000000001E-3</v>
      </c>
    </row>
    <row r="256" spans="1:18" x14ac:dyDescent="0.25">
      <c r="A256" t="s">
        <v>1501</v>
      </c>
      <c r="B256" t="s">
        <v>1331</v>
      </c>
      <c r="C256" t="s">
        <v>1332</v>
      </c>
      <c r="D256" t="s">
        <v>1182</v>
      </c>
      <c r="E256" t="s">
        <v>1183</v>
      </c>
      <c r="F256" t="s">
        <v>1333</v>
      </c>
      <c r="G256" t="s">
        <v>1334</v>
      </c>
      <c r="H256" t="s">
        <v>1334</v>
      </c>
      <c r="I256" t="s">
        <v>1573</v>
      </c>
      <c r="J256" t="s">
        <v>1471</v>
      </c>
      <c r="K256" t="s">
        <v>1335</v>
      </c>
      <c r="L256" t="s">
        <v>1201</v>
      </c>
      <c r="M256" t="s">
        <v>1336</v>
      </c>
      <c r="N256" t="s">
        <v>1337</v>
      </c>
      <c r="O256">
        <v>538040</v>
      </c>
      <c r="P256">
        <v>189024</v>
      </c>
      <c r="Q256">
        <v>51.583176000000002</v>
      </c>
      <c r="R256">
        <v>-9.0501534999999998E-3</v>
      </c>
    </row>
    <row r="257" spans="1:18" x14ac:dyDescent="0.25">
      <c r="A257" t="s">
        <v>1501</v>
      </c>
      <c r="B257" t="s">
        <v>1338</v>
      </c>
      <c r="C257" t="s">
        <v>1339</v>
      </c>
      <c r="D257" t="s">
        <v>1182</v>
      </c>
      <c r="E257" t="s">
        <v>1183</v>
      </c>
      <c r="F257" t="s">
        <v>1333</v>
      </c>
      <c r="G257" t="s">
        <v>1334</v>
      </c>
      <c r="H257" t="s">
        <v>1334</v>
      </c>
      <c r="I257" t="s">
        <v>1573</v>
      </c>
      <c r="J257" t="s">
        <v>1471</v>
      </c>
      <c r="K257" t="s">
        <v>1340</v>
      </c>
      <c r="L257" t="s">
        <v>1201</v>
      </c>
      <c r="M257" t="s">
        <v>1341</v>
      </c>
      <c r="N257" t="s">
        <v>1342</v>
      </c>
      <c r="O257">
        <v>536291</v>
      </c>
      <c r="P257">
        <v>190221</v>
      </c>
      <c r="Q257">
        <v>51.594357000000002</v>
      </c>
      <c r="R257">
        <v>-3.3813172000000002E-2</v>
      </c>
    </row>
    <row r="258" spans="1:18" x14ac:dyDescent="0.25">
      <c r="A258" t="s">
        <v>1501</v>
      </c>
      <c r="B258" t="s">
        <v>1343</v>
      </c>
      <c r="C258" t="s">
        <v>1574</v>
      </c>
      <c r="D258" t="s">
        <v>1182</v>
      </c>
      <c r="E258" t="s">
        <v>1183</v>
      </c>
      <c r="F258" t="s">
        <v>1333</v>
      </c>
      <c r="G258" t="s">
        <v>1334</v>
      </c>
      <c r="H258" t="s">
        <v>1334</v>
      </c>
      <c r="I258" t="s">
        <v>1573</v>
      </c>
      <c r="J258" t="s">
        <v>1471</v>
      </c>
      <c r="K258" t="s">
        <v>1344</v>
      </c>
      <c r="L258" t="s">
        <v>1201</v>
      </c>
      <c r="M258" t="s">
        <v>1345</v>
      </c>
      <c r="N258" t="s">
        <v>1346</v>
      </c>
      <c r="O258">
        <v>536241</v>
      </c>
      <c r="P258">
        <v>188655</v>
      </c>
      <c r="Q258">
        <v>51.580297000000002</v>
      </c>
      <c r="R258">
        <v>-3.5141800000000001E-2</v>
      </c>
    </row>
    <row r="259" spans="1:18" x14ac:dyDescent="0.25">
      <c r="A259" t="s">
        <v>1501</v>
      </c>
      <c r="B259" t="s">
        <v>1347</v>
      </c>
      <c r="C259" t="s">
        <v>1348</v>
      </c>
      <c r="D259" t="s">
        <v>1182</v>
      </c>
      <c r="E259" t="s">
        <v>1183</v>
      </c>
      <c r="F259" t="s">
        <v>1333</v>
      </c>
      <c r="G259" t="s">
        <v>1334</v>
      </c>
      <c r="H259" t="s">
        <v>1334</v>
      </c>
      <c r="I259" t="s">
        <v>1573</v>
      </c>
      <c r="J259" t="s">
        <v>1471</v>
      </c>
      <c r="K259" t="s">
        <v>1349</v>
      </c>
      <c r="L259" t="s">
        <v>1201</v>
      </c>
      <c r="M259" t="s">
        <v>1350</v>
      </c>
      <c r="N259" t="s">
        <v>1351</v>
      </c>
      <c r="O259">
        <v>538444</v>
      </c>
      <c r="P259">
        <v>189544</v>
      </c>
      <c r="Q259">
        <v>51.587749000000002</v>
      </c>
      <c r="R259">
        <v>-3.0181050000000001E-3</v>
      </c>
    </row>
    <row r="260" spans="1:18" x14ac:dyDescent="0.25">
      <c r="A260" t="s">
        <v>1501</v>
      </c>
      <c r="B260" t="s">
        <v>1352</v>
      </c>
      <c r="C260" t="s">
        <v>1353</v>
      </c>
      <c r="D260" t="s">
        <v>1182</v>
      </c>
      <c r="E260" t="s">
        <v>1183</v>
      </c>
      <c r="F260" t="s">
        <v>1333</v>
      </c>
      <c r="G260" t="s">
        <v>1334</v>
      </c>
      <c r="H260" t="s">
        <v>1334</v>
      </c>
      <c r="I260" t="s">
        <v>1573</v>
      </c>
      <c r="J260" t="s">
        <v>1471</v>
      </c>
      <c r="K260" t="s">
        <v>1349</v>
      </c>
      <c r="L260" t="s">
        <v>1201</v>
      </c>
      <c r="M260" t="s">
        <v>1350</v>
      </c>
      <c r="N260" t="s">
        <v>1351</v>
      </c>
      <c r="O260">
        <v>538444</v>
      </c>
      <c r="P260">
        <v>189544</v>
      </c>
      <c r="Q260">
        <v>51.587749000000002</v>
      </c>
      <c r="R260">
        <v>-3.0181050000000001E-3</v>
      </c>
    </row>
    <row r="261" spans="1:18" x14ac:dyDescent="0.25">
      <c r="A261" t="s">
        <v>1501</v>
      </c>
      <c r="B261" t="s">
        <v>1354</v>
      </c>
      <c r="C261" t="s">
        <v>1355</v>
      </c>
      <c r="D261" t="s">
        <v>1182</v>
      </c>
      <c r="E261" t="s">
        <v>1183</v>
      </c>
      <c r="F261" t="s">
        <v>1356</v>
      </c>
      <c r="G261" t="s">
        <v>1357</v>
      </c>
      <c r="H261" t="s">
        <v>1575</v>
      </c>
      <c r="I261" t="s">
        <v>1576</v>
      </c>
      <c r="J261" t="s">
        <v>1471</v>
      </c>
      <c r="K261" t="s">
        <v>1358</v>
      </c>
      <c r="L261" t="s">
        <v>1201</v>
      </c>
      <c r="M261" t="s">
        <v>1359</v>
      </c>
      <c r="N261" t="s">
        <v>1360</v>
      </c>
      <c r="O261">
        <v>536763</v>
      </c>
      <c r="P261">
        <v>187420</v>
      </c>
      <c r="Q261">
        <v>51.569073000000003</v>
      </c>
      <c r="R261">
        <v>-2.8093386000000001E-2</v>
      </c>
    </row>
    <row r="262" spans="1:18" x14ac:dyDescent="0.25">
      <c r="A262" t="s">
        <v>1501</v>
      </c>
      <c r="B262" t="s">
        <v>1361</v>
      </c>
      <c r="C262" t="s">
        <v>1484</v>
      </c>
      <c r="D262" t="s">
        <v>1182</v>
      </c>
      <c r="E262" t="s">
        <v>1183</v>
      </c>
      <c r="F262" t="s">
        <v>1356</v>
      </c>
      <c r="G262" t="s">
        <v>1357</v>
      </c>
      <c r="H262" t="s">
        <v>1575</v>
      </c>
      <c r="I262" t="s">
        <v>1576</v>
      </c>
      <c r="J262" t="s">
        <v>1471</v>
      </c>
      <c r="K262" t="s">
        <v>1362</v>
      </c>
      <c r="L262" t="s">
        <v>1201</v>
      </c>
      <c r="M262" t="s">
        <v>1363</v>
      </c>
      <c r="N262" t="s">
        <v>1364</v>
      </c>
      <c r="O262">
        <v>537259</v>
      </c>
      <c r="P262">
        <v>188627</v>
      </c>
      <c r="Q262">
        <v>51.579799000000001</v>
      </c>
      <c r="R262">
        <v>-2.0470187000000001E-2</v>
      </c>
    </row>
    <row r="263" spans="1:18" x14ac:dyDescent="0.25">
      <c r="A263" t="s">
        <v>1501</v>
      </c>
      <c r="B263" t="s">
        <v>1365</v>
      </c>
      <c r="C263" t="s">
        <v>1592</v>
      </c>
      <c r="D263" t="s">
        <v>1182</v>
      </c>
      <c r="E263" t="s">
        <v>1183</v>
      </c>
      <c r="F263" t="s">
        <v>1356</v>
      </c>
      <c r="G263" t="s">
        <v>1357</v>
      </c>
      <c r="H263" t="s">
        <v>1575</v>
      </c>
      <c r="I263" t="s">
        <v>1576</v>
      </c>
      <c r="J263" t="s">
        <v>1471</v>
      </c>
      <c r="K263" t="s">
        <v>1366</v>
      </c>
      <c r="L263" t="s">
        <v>1201</v>
      </c>
      <c r="M263" t="s">
        <v>1367</v>
      </c>
      <c r="N263" t="s">
        <v>1368</v>
      </c>
      <c r="O263">
        <v>537919</v>
      </c>
      <c r="P263">
        <v>188578</v>
      </c>
      <c r="Q263">
        <v>51.579197000000001</v>
      </c>
      <c r="R263">
        <v>-1.0970442E-2</v>
      </c>
    </row>
    <row r="264" spans="1:18" x14ac:dyDescent="0.25">
      <c r="A264" t="s">
        <v>1501</v>
      </c>
      <c r="B264" t="s">
        <v>1369</v>
      </c>
      <c r="C264" t="s">
        <v>1370</v>
      </c>
      <c r="D264" t="s">
        <v>1182</v>
      </c>
      <c r="E264" t="s">
        <v>1183</v>
      </c>
      <c r="F264" t="s">
        <v>1356</v>
      </c>
      <c r="G264" t="s">
        <v>1357</v>
      </c>
      <c r="H264" t="s">
        <v>1575</v>
      </c>
      <c r="I264" t="s">
        <v>1576</v>
      </c>
      <c r="J264" t="s">
        <v>1471</v>
      </c>
      <c r="K264" t="s">
        <v>1371</v>
      </c>
      <c r="L264" t="s">
        <v>1201</v>
      </c>
      <c r="M264" t="s">
        <v>1372</v>
      </c>
      <c r="N264" t="s">
        <v>1373</v>
      </c>
      <c r="O264">
        <v>536234</v>
      </c>
      <c r="P264">
        <v>190272</v>
      </c>
      <c r="Q264">
        <v>51.594828999999997</v>
      </c>
      <c r="R264">
        <v>-3.4615754999999998E-2</v>
      </c>
    </row>
    <row r="265" spans="1:18" x14ac:dyDescent="0.25">
      <c r="A265" t="s">
        <v>1501</v>
      </c>
      <c r="B265" t="s">
        <v>1374</v>
      </c>
      <c r="C265" t="s">
        <v>1375</v>
      </c>
      <c r="D265" t="s">
        <v>1182</v>
      </c>
      <c r="E265" t="s">
        <v>1183</v>
      </c>
      <c r="F265" t="s">
        <v>1356</v>
      </c>
      <c r="G265" t="s">
        <v>1357</v>
      </c>
      <c r="H265" t="s">
        <v>1575</v>
      </c>
      <c r="I265" t="s">
        <v>1577</v>
      </c>
      <c r="J265" t="s">
        <v>1471</v>
      </c>
      <c r="K265" t="s">
        <v>1376</v>
      </c>
      <c r="L265" t="s">
        <v>1201</v>
      </c>
      <c r="M265" t="s">
        <v>1377</v>
      </c>
      <c r="N265" t="s">
        <v>1378</v>
      </c>
      <c r="O265">
        <v>536455</v>
      </c>
      <c r="P265">
        <v>188670</v>
      </c>
      <c r="Q265">
        <v>51.580379999999998</v>
      </c>
      <c r="R265">
        <v>-3.2049451E-2</v>
      </c>
    </row>
    <row r="266" spans="1:18" x14ac:dyDescent="0.25">
      <c r="A266" t="s">
        <v>1578</v>
      </c>
      <c r="B266" t="s">
        <v>1485</v>
      </c>
      <c r="C266" t="s">
        <v>1486</v>
      </c>
      <c r="D266" t="s">
        <v>185</v>
      </c>
      <c r="E266" t="s">
        <v>186</v>
      </c>
      <c r="J266" t="s">
        <v>1471</v>
      </c>
    </row>
  </sheetData>
  <phoneticPr fontId="5" type="noConversion"/>
  <pageMargins left="0.7" right="0.7" top="0.75" bottom="0.75" header="0.3" footer="0.3"/>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16"/>
  <sheetViews>
    <sheetView workbookViewId="0">
      <selection activeCell="O30" sqref="O30"/>
    </sheetView>
  </sheetViews>
  <sheetFormatPr defaultRowHeight="15" x14ac:dyDescent="0.25"/>
  <cols>
    <col min="1" max="1" width="16.85546875" bestFit="1" customWidth="1"/>
    <col min="2" max="2" width="16.28515625" bestFit="1" customWidth="1"/>
    <col min="3" max="3" width="35.5703125" bestFit="1" customWidth="1"/>
    <col min="4" max="4" width="33" bestFit="1" customWidth="1"/>
    <col min="5" max="5" width="31.140625" bestFit="1" customWidth="1"/>
    <col min="6" max="6" width="29.85546875" bestFit="1" customWidth="1"/>
    <col min="7" max="7" width="35.140625" bestFit="1" customWidth="1"/>
    <col min="8" max="8" width="33.42578125" bestFit="1" customWidth="1"/>
    <col min="9" max="9" width="27.28515625" bestFit="1" customWidth="1"/>
    <col min="10" max="10" width="25.5703125" bestFit="1" customWidth="1"/>
    <col min="11" max="11" width="26.42578125" bestFit="1" customWidth="1"/>
    <col min="12" max="12" width="24.7109375" bestFit="1" customWidth="1"/>
    <col min="13" max="13" width="49.140625" bestFit="1" customWidth="1"/>
    <col min="14" max="14" width="30" bestFit="1" customWidth="1"/>
    <col min="15" max="15" width="29.7109375" bestFit="1" customWidth="1"/>
    <col min="16" max="16" width="29.28515625" bestFit="1" customWidth="1"/>
    <col min="17" max="17" width="27.42578125" bestFit="1" customWidth="1"/>
    <col min="18" max="18" width="32.42578125" bestFit="1" customWidth="1"/>
    <col min="19" max="19" width="55" bestFit="1" customWidth="1"/>
    <col min="20" max="20" width="48.7109375" bestFit="1" customWidth="1"/>
    <col min="21" max="21" width="61.42578125" bestFit="1" customWidth="1"/>
    <col min="22" max="22" width="34.28515625" bestFit="1" customWidth="1"/>
    <col min="23" max="23" width="36.7109375" bestFit="1" customWidth="1"/>
    <col min="24" max="24" width="44.140625" bestFit="1" customWidth="1"/>
    <col min="25" max="25" width="54.5703125" bestFit="1" customWidth="1"/>
    <col min="26" max="26" width="55.85546875" bestFit="1" customWidth="1"/>
    <col min="27" max="27" width="45.5703125" bestFit="1" customWidth="1"/>
    <col min="28" max="28" width="57.5703125" bestFit="1" customWidth="1"/>
    <col min="29" max="29" width="63.42578125" bestFit="1" customWidth="1"/>
    <col min="30" max="30" width="61.140625" bestFit="1" customWidth="1"/>
    <col min="31" max="31" width="33.140625" bestFit="1" customWidth="1"/>
    <col min="32" max="32" width="41.85546875" bestFit="1" customWidth="1"/>
    <col min="33" max="33" width="9.7109375" bestFit="1" customWidth="1"/>
    <col min="34" max="34" width="19.7109375" bestFit="1" customWidth="1"/>
    <col min="35" max="35" width="34" bestFit="1" customWidth="1"/>
    <col min="36" max="36" width="18.85546875" bestFit="1" customWidth="1"/>
    <col min="37" max="37" width="33.28515625" bestFit="1" customWidth="1"/>
  </cols>
  <sheetData>
    <row r="1" spans="1:17" x14ac:dyDescent="0.25">
      <c r="A1" t="s">
        <v>1388</v>
      </c>
      <c r="B1" t="s">
        <v>1387</v>
      </c>
      <c r="C1" t="s">
        <v>1419</v>
      </c>
      <c r="D1" t="s">
        <v>1418</v>
      </c>
      <c r="E1" t="s">
        <v>1425</v>
      </c>
      <c r="F1" t="s">
        <v>1413</v>
      </c>
      <c r="G1" t="s">
        <v>1417</v>
      </c>
      <c r="H1" t="s">
        <v>1424</v>
      </c>
      <c r="I1" t="s">
        <v>1426</v>
      </c>
      <c r="J1" t="s">
        <v>1428</v>
      </c>
      <c r="K1" t="s">
        <v>1415</v>
      </c>
      <c r="L1" t="s">
        <v>1421</v>
      </c>
      <c r="M1" t="s">
        <v>1414</v>
      </c>
      <c r="N1" t="s">
        <v>1420</v>
      </c>
      <c r="O1" t="s">
        <v>1429</v>
      </c>
      <c r="P1" t="s">
        <v>1416</v>
      </c>
      <c r="Q1" t="s">
        <v>1422</v>
      </c>
    </row>
    <row r="2" spans="1:17" x14ac:dyDescent="0.25">
      <c r="A2" t="s">
        <v>120</v>
      </c>
      <c r="B2" t="s">
        <v>1430</v>
      </c>
      <c r="C2">
        <v>0</v>
      </c>
      <c r="D2">
        <v>0</v>
      </c>
      <c r="E2">
        <v>0</v>
      </c>
      <c r="F2">
        <v>8148</v>
      </c>
      <c r="G2">
        <v>0</v>
      </c>
      <c r="H2">
        <v>0</v>
      </c>
      <c r="I2">
        <v>0</v>
      </c>
      <c r="J2">
        <v>0</v>
      </c>
      <c r="K2">
        <v>62</v>
      </c>
      <c r="L2">
        <v>26</v>
      </c>
      <c r="M2">
        <v>866</v>
      </c>
      <c r="N2">
        <v>222</v>
      </c>
      <c r="O2">
        <v>0</v>
      </c>
      <c r="P2">
        <v>0</v>
      </c>
      <c r="Q2">
        <v>0</v>
      </c>
    </row>
    <row r="3" spans="1:17" x14ac:dyDescent="0.25">
      <c r="A3" t="s">
        <v>985</v>
      </c>
      <c r="B3" t="s">
        <v>1431</v>
      </c>
      <c r="C3">
        <v>0</v>
      </c>
      <c r="D3">
        <v>0</v>
      </c>
      <c r="E3">
        <v>0</v>
      </c>
      <c r="F3">
        <v>6681</v>
      </c>
      <c r="G3">
        <v>0</v>
      </c>
      <c r="H3">
        <v>0</v>
      </c>
      <c r="I3">
        <v>0</v>
      </c>
      <c r="J3">
        <v>0</v>
      </c>
      <c r="K3">
        <v>12</v>
      </c>
      <c r="L3">
        <v>15</v>
      </c>
      <c r="M3">
        <v>527</v>
      </c>
      <c r="N3">
        <v>63</v>
      </c>
      <c r="O3">
        <v>0</v>
      </c>
      <c r="P3">
        <v>0</v>
      </c>
      <c r="Q3">
        <v>0</v>
      </c>
    </row>
    <row r="4" spans="1:17" x14ac:dyDescent="0.25">
      <c r="A4" t="s">
        <v>1015</v>
      </c>
      <c r="B4" t="s">
        <v>1432</v>
      </c>
      <c r="C4">
        <v>0</v>
      </c>
      <c r="D4">
        <v>3</v>
      </c>
      <c r="E4">
        <v>0</v>
      </c>
      <c r="F4">
        <v>16740</v>
      </c>
      <c r="G4">
        <v>3</v>
      </c>
      <c r="H4">
        <v>0</v>
      </c>
      <c r="I4">
        <v>3</v>
      </c>
      <c r="J4">
        <v>0</v>
      </c>
      <c r="K4">
        <v>41</v>
      </c>
      <c r="L4">
        <v>16</v>
      </c>
      <c r="M4">
        <v>1094</v>
      </c>
      <c r="N4">
        <v>131</v>
      </c>
      <c r="O4">
        <v>0</v>
      </c>
      <c r="P4">
        <v>3</v>
      </c>
      <c r="Q4">
        <v>0</v>
      </c>
    </row>
    <row r="5" spans="1:17" x14ac:dyDescent="0.25">
      <c r="A5" t="s">
        <v>1003</v>
      </c>
      <c r="B5" t="s">
        <v>1434</v>
      </c>
      <c r="C5">
        <v>0</v>
      </c>
      <c r="D5">
        <v>0</v>
      </c>
      <c r="E5">
        <v>0</v>
      </c>
      <c r="F5">
        <v>5571</v>
      </c>
      <c r="G5">
        <v>0</v>
      </c>
      <c r="H5">
        <v>0</v>
      </c>
      <c r="I5">
        <v>0</v>
      </c>
      <c r="J5">
        <v>0</v>
      </c>
      <c r="K5">
        <v>25</v>
      </c>
      <c r="L5">
        <v>3</v>
      </c>
      <c r="M5">
        <v>412</v>
      </c>
      <c r="N5">
        <v>44</v>
      </c>
      <c r="O5">
        <v>0</v>
      </c>
      <c r="P5">
        <v>0</v>
      </c>
      <c r="Q5">
        <v>0</v>
      </c>
    </row>
    <row r="6" spans="1:17" x14ac:dyDescent="0.25">
      <c r="A6" t="s">
        <v>811</v>
      </c>
      <c r="B6" t="s">
        <v>1436</v>
      </c>
      <c r="C6">
        <v>0</v>
      </c>
      <c r="D6">
        <v>0</v>
      </c>
      <c r="E6">
        <v>0</v>
      </c>
      <c r="F6">
        <v>8304</v>
      </c>
      <c r="G6">
        <v>0</v>
      </c>
      <c r="H6">
        <v>0</v>
      </c>
      <c r="I6">
        <v>0</v>
      </c>
      <c r="J6">
        <v>0</v>
      </c>
      <c r="K6">
        <v>8</v>
      </c>
      <c r="L6">
        <v>2</v>
      </c>
      <c r="M6">
        <v>418</v>
      </c>
      <c r="N6">
        <v>21</v>
      </c>
      <c r="O6">
        <v>0</v>
      </c>
      <c r="P6">
        <v>0</v>
      </c>
      <c r="Q6">
        <v>0</v>
      </c>
    </row>
    <row r="7" spans="1:17" x14ac:dyDescent="0.25">
      <c r="A7" t="s">
        <v>935</v>
      </c>
      <c r="B7" t="s">
        <v>1433</v>
      </c>
      <c r="C7">
        <v>0</v>
      </c>
      <c r="D7">
        <v>0</v>
      </c>
      <c r="E7">
        <v>0</v>
      </c>
      <c r="F7">
        <v>9123</v>
      </c>
      <c r="G7">
        <v>0</v>
      </c>
      <c r="H7">
        <v>0</v>
      </c>
      <c r="I7">
        <v>0</v>
      </c>
      <c r="J7">
        <v>0</v>
      </c>
      <c r="K7">
        <v>48</v>
      </c>
      <c r="L7">
        <v>7</v>
      </c>
      <c r="M7">
        <v>720</v>
      </c>
      <c r="N7">
        <v>37</v>
      </c>
      <c r="O7">
        <v>0</v>
      </c>
      <c r="P7">
        <v>0</v>
      </c>
      <c r="Q7">
        <v>0</v>
      </c>
    </row>
    <row r="10" spans="1:17" x14ac:dyDescent="0.25">
      <c r="C10" s="8" t="s">
        <v>1413</v>
      </c>
      <c r="D10" s="8" t="s">
        <v>1414</v>
      </c>
      <c r="E10" s="8" t="s">
        <v>1415</v>
      </c>
      <c r="F10" s="8" t="s">
        <v>1426</v>
      </c>
      <c r="G10" s="8" t="s">
        <v>1416</v>
      </c>
      <c r="H10" s="8" t="s">
        <v>1417</v>
      </c>
      <c r="I10" s="8" t="s">
        <v>1418</v>
      </c>
      <c r="J10" s="8" t="s">
        <v>1419</v>
      </c>
      <c r="K10" s="8" t="s">
        <v>1420</v>
      </c>
      <c r="L10" s="8" t="s">
        <v>1421</v>
      </c>
      <c r="M10" s="8" t="s">
        <v>1428</v>
      </c>
      <c r="N10" s="8" t="s">
        <v>1422</v>
      </c>
      <c r="O10" s="8" t="s">
        <v>1429</v>
      </c>
      <c r="P10" s="8" t="s">
        <v>1424</v>
      </c>
      <c r="Q10" s="8" t="s">
        <v>1425</v>
      </c>
    </row>
    <row r="11" spans="1:17" x14ac:dyDescent="0.25">
      <c r="B11" s="9" t="s">
        <v>120</v>
      </c>
      <c r="C11">
        <f>VLOOKUP($B11,SystmOne[#All],MATCH(C$10,SystmOne[#Headers],0),FALSE)</f>
        <v>8148</v>
      </c>
      <c r="D11">
        <f>VLOOKUP($B11,SystmOne[#All],MATCH(D$10,SystmOne[#Headers],0),FALSE)</f>
        <v>866</v>
      </c>
      <c r="E11">
        <f>VLOOKUP($B11,SystmOne[#All],MATCH(E$10,SystmOne[#Headers],0),FALSE)</f>
        <v>62</v>
      </c>
      <c r="F11">
        <f>VLOOKUP($B11,SystmOne[#All],MATCH(F$10,SystmOne[#Headers],0),FALSE)</f>
        <v>0</v>
      </c>
      <c r="G11">
        <f>VLOOKUP($B11,SystmOne[#All],MATCH(G$10,SystmOne[#Headers],0),FALSE)</f>
        <v>0</v>
      </c>
      <c r="H11">
        <f>VLOOKUP($B11,SystmOne[#All],MATCH(H$10,SystmOne[#Headers],0),FALSE)</f>
        <v>0</v>
      </c>
      <c r="I11">
        <f>VLOOKUP($B11,SystmOne[#All],MATCH(I$10,SystmOne[#Headers],0),FALSE)</f>
        <v>0</v>
      </c>
      <c r="J11">
        <f>VLOOKUP($B11,SystmOne[#All],MATCH(J$10,SystmOne[#Headers],0),FALSE)</f>
        <v>0</v>
      </c>
      <c r="K11">
        <f>VLOOKUP($B11,SystmOne[#All],MATCH(K$10,SystmOne[#Headers],0),FALSE)</f>
        <v>222</v>
      </c>
      <c r="L11">
        <f>VLOOKUP($B11,SystmOne[#All],MATCH(L$10,SystmOne[#Headers],0),FALSE)</f>
        <v>26</v>
      </c>
      <c r="M11">
        <f>VLOOKUP($B11,SystmOne[#All],MATCH(M$10,SystmOne[#Headers],0),FALSE)</f>
        <v>0</v>
      </c>
      <c r="N11">
        <f>VLOOKUP($B11,SystmOne[#All],MATCH(N$10,SystmOne[#Headers],0),FALSE)</f>
        <v>0</v>
      </c>
      <c r="O11">
        <f>VLOOKUP($B11,SystmOne[#All],MATCH(O$10,SystmOne[#Headers],0),FALSE)</f>
        <v>0</v>
      </c>
      <c r="P11">
        <f>VLOOKUP($B11,SystmOne[#All],MATCH(P$10,SystmOne[#Headers],0),FALSE)</f>
        <v>0</v>
      </c>
      <c r="Q11">
        <f>VLOOKUP($B11,SystmOne[#All],MATCH(Q$10,SystmOne[#Headers],0),FALSE)</f>
        <v>0</v>
      </c>
    </row>
    <row r="12" spans="1:17" x14ac:dyDescent="0.25">
      <c r="B12" s="10" t="s">
        <v>985</v>
      </c>
      <c r="C12">
        <f>VLOOKUP($B12,SystmOne[#All],MATCH(C$10,SystmOne[#Headers],0),FALSE)</f>
        <v>6681</v>
      </c>
      <c r="D12">
        <f>VLOOKUP($B12,SystmOne[#All],MATCH(D$10,SystmOne[#Headers],0),FALSE)</f>
        <v>527</v>
      </c>
      <c r="E12">
        <f>VLOOKUP($B12,SystmOne[#All],MATCH(E$10,SystmOne[#Headers],0),FALSE)</f>
        <v>12</v>
      </c>
      <c r="F12">
        <f>VLOOKUP($B12,SystmOne[#All],MATCH(F$10,SystmOne[#Headers],0),FALSE)</f>
        <v>0</v>
      </c>
      <c r="G12">
        <f>VLOOKUP($B12,SystmOne[#All],MATCH(G$10,SystmOne[#Headers],0),FALSE)</f>
        <v>0</v>
      </c>
      <c r="H12">
        <f>VLOOKUP($B12,SystmOne[#All],MATCH(H$10,SystmOne[#Headers],0),FALSE)</f>
        <v>0</v>
      </c>
      <c r="I12">
        <f>VLOOKUP($B12,SystmOne[#All],MATCH(I$10,SystmOne[#Headers],0),FALSE)</f>
        <v>0</v>
      </c>
      <c r="J12">
        <f>VLOOKUP($B12,SystmOne[#All],MATCH(J$10,SystmOne[#Headers],0),FALSE)</f>
        <v>0</v>
      </c>
      <c r="K12">
        <f>VLOOKUP($B12,SystmOne[#All],MATCH(K$10,SystmOne[#Headers],0),FALSE)</f>
        <v>63</v>
      </c>
      <c r="L12">
        <f>VLOOKUP($B12,SystmOne[#All],MATCH(L$10,SystmOne[#Headers],0),FALSE)</f>
        <v>15</v>
      </c>
      <c r="M12">
        <f>VLOOKUP($B12,SystmOne[#All],MATCH(M$10,SystmOne[#Headers],0),FALSE)</f>
        <v>0</v>
      </c>
      <c r="N12">
        <f>VLOOKUP($B12,SystmOne[#All],MATCH(N$10,SystmOne[#Headers],0),FALSE)</f>
        <v>0</v>
      </c>
      <c r="O12">
        <f>VLOOKUP($B12,SystmOne[#All],MATCH(O$10,SystmOne[#Headers],0),FALSE)</f>
        <v>0</v>
      </c>
      <c r="P12">
        <f>VLOOKUP($B12,SystmOne[#All],MATCH(P$10,SystmOne[#Headers],0),FALSE)</f>
        <v>0</v>
      </c>
      <c r="Q12">
        <f>VLOOKUP($B12,SystmOne[#All],MATCH(Q$10,SystmOne[#Headers],0),FALSE)</f>
        <v>0</v>
      </c>
    </row>
    <row r="13" spans="1:17" x14ac:dyDescent="0.25">
      <c r="B13" s="9" t="s">
        <v>1015</v>
      </c>
      <c r="C13">
        <f>VLOOKUP($B13,SystmOne[#All],MATCH(C$10,SystmOne[#Headers],0),FALSE)</f>
        <v>16740</v>
      </c>
      <c r="D13">
        <f>VLOOKUP($B13,SystmOne[#All],MATCH(D$10,SystmOne[#Headers],0),FALSE)</f>
        <v>1094</v>
      </c>
      <c r="E13">
        <f>VLOOKUP($B13,SystmOne[#All],MATCH(E$10,SystmOne[#Headers],0),FALSE)</f>
        <v>41</v>
      </c>
      <c r="F13">
        <f>VLOOKUP($B13,SystmOne[#All],MATCH(F$10,SystmOne[#Headers],0),FALSE)</f>
        <v>3</v>
      </c>
      <c r="G13">
        <f>VLOOKUP($B13,SystmOne[#All],MATCH(G$10,SystmOne[#Headers],0),FALSE)</f>
        <v>3</v>
      </c>
      <c r="H13">
        <f>VLOOKUP($B13,SystmOne[#All],MATCH(H$10,SystmOne[#Headers],0),FALSE)</f>
        <v>3</v>
      </c>
      <c r="I13">
        <f>VLOOKUP($B13,SystmOne[#All],MATCH(I$10,SystmOne[#Headers],0),FALSE)</f>
        <v>3</v>
      </c>
      <c r="J13">
        <f>VLOOKUP($B13,SystmOne[#All],MATCH(J$10,SystmOne[#Headers],0),FALSE)</f>
        <v>0</v>
      </c>
      <c r="K13">
        <f>VLOOKUP($B13,SystmOne[#All],MATCH(K$10,SystmOne[#Headers],0),FALSE)</f>
        <v>131</v>
      </c>
      <c r="L13">
        <f>VLOOKUP($B13,SystmOne[#All],MATCH(L$10,SystmOne[#Headers],0),FALSE)</f>
        <v>16</v>
      </c>
      <c r="M13">
        <f>VLOOKUP($B13,SystmOne[#All],MATCH(M$10,SystmOne[#Headers],0),FALSE)</f>
        <v>0</v>
      </c>
      <c r="N13">
        <f>VLOOKUP($B13,SystmOne[#All],MATCH(N$10,SystmOne[#Headers],0),FALSE)</f>
        <v>0</v>
      </c>
      <c r="O13">
        <f>VLOOKUP($B13,SystmOne[#All],MATCH(O$10,SystmOne[#Headers],0),FALSE)</f>
        <v>0</v>
      </c>
      <c r="P13">
        <f>VLOOKUP($B13,SystmOne[#All],MATCH(P$10,SystmOne[#Headers],0),FALSE)</f>
        <v>0</v>
      </c>
      <c r="Q13">
        <f>VLOOKUP($B13,SystmOne[#All],MATCH(Q$10,SystmOne[#Headers],0),FALSE)</f>
        <v>0</v>
      </c>
    </row>
    <row r="14" spans="1:17" x14ac:dyDescent="0.25">
      <c r="B14" s="10" t="s">
        <v>1003</v>
      </c>
      <c r="C14">
        <f>VLOOKUP($B14,SystmOne[#All],MATCH(C$10,SystmOne[#Headers],0),FALSE)</f>
        <v>5571</v>
      </c>
      <c r="D14">
        <f>VLOOKUP($B14,SystmOne[#All],MATCH(D$10,SystmOne[#Headers],0),FALSE)</f>
        <v>412</v>
      </c>
      <c r="E14">
        <f>VLOOKUP($B14,SystmOne[#All],MATCH(E$10,SystmOne[#Headers],0),FALSE)</f>
        <v>25</v>
      </c>
      <c r="F14">
        <f>VLOOKUP($B14,SystmOne[#All],MATCH(F$10,SystmOne[#Headers],0),FALSE)</f>
        <v>0</v>
      </c>
      <c r="G14">
        <f>VLOOKUP($B14,SystmOne[#All],MATCH(G$10,SystmOne[#Headers],0),FALSE)</f>
        <v>0</v>
      </c>
      <c r="H14">
        <f>VLOOKUP($B14,SystmOne[#All],MATCH(H$10,SystmOne[#Headers],0),FALSE)</f>
        <v>0</v>
      </c>
      <c r="I14">
        <f>VLOOKUP($B14,SystmOne[#All],MATCH(I$10,SystmOne[#Headers],0),FALSE)</f>
        <v>0</v>
      </c>
      <c r="J14">
        <f>VLOOKUP($B14,SystmOne[#All],MATCH(J$10,SystmOne[#Headers],0),FALSE)</f>
        <v>0</v>
      </c>
      <c r="K14">
        <f>VLOOKUP($B14,SystmOne[#All],MATCH(K$10,SystmOne[#Headers],0),FALSE)</f>
        <v>44</v>
      </c>
      <c r="L14">
        <f>VLOOKUP($B14,SystmOne[#All],MATCH(L$10,SystmOne[#Headers],0),FALSE)</f>
        <v>3</v>
      </c>
      <c r="M14">
        <f>VLOOKUP($B14,SystmOne[#All],MATCH(M$10,SystmOne[#Headers],0),FALSE)</f>
        <v>0</v>
      </c>
      <c r="N14">
        <f>VLOOKUP($B14,SystmOne[#All],MATCH(N$10,SystmOne[#Headers],0),FALSE)</f>
        <v>0</v>
      </c>
      <c r="O14">
        <f>VLOOKUP($B14,SystmOne[#All],MATCH(O$10,SystmOne[#Headers],0),FALSE)</f>
        <v>0</v>
      </c>
      <c r="P14">
        <f>VLOOKUP($B14,SystmOne[#All],MATCH(P$10,SystmOne[#Headers],0),FALSE)</f>
        <v>0</v>
      </c>
      <c r="Q14">
        <f>VLOOKUP($B14,SystmOne[#All],MATCH(Q$10,SystmOne[#Headers],0),FALSE)</f>
        <v>0</v>
      </c>
    </row>
    <row r="15" spans="1:17" x14ac:dyDescent="0.25">
      <c r="B15" s="9" t="s">
        <v>811</v>
      </c>
      <c r="C15">
        <f>VLOOKUP($B15,SystmOne[#All],MATCH(C$10,SystmOne[#Headers],0),FALSE)</f>
        <v>8304</v>
      </c>
      <c r="D15">
        <f>VLOOKUP($B15,SystmOne[#All],MATCH(D$10,SystmOne[#Headers],0),FALSE)</f>
        <v>418</v>
      </c>
      <c r="E15">
        <f>VLOOKUP($B15,SystmOne[#All],MATCH(E$10,SystmOne[#Headers],0),FALSE)</f>
        <v>8</v>
      </c>
      <c r="F15">
        <f>VLOOKUP($B15,SystmOne[#All],MATCH(F$10,SystmOne[#Headers],0),FALSE)</f>
        <v>0</v>
      </c>
      <c r="G15">
        <f>VLOOKUP($B15,SystmOne[#All],MATCH(G$10,SystmOne[#Headers],0),FALSE)</f>
        <v>0</v>
      </c>
      <c r="H15">
        <f>VLOOKUP($B15,SystmOne[#All],MATCH(H$10,SystmOne[#Headers],0),FALSE)</f>
        <v>0</v>
      </c>
      <c r="I15">
        <f>VLOOKUP($B15,SystmOne[#All],MATCH(I$10,SystmOne[#Headers],0),FALSE)</f>
        <v>0</v>
      </c>
      <c r="J15">
        <f>VLOOKUP($B15,SystmOne[#All],MATCH(J$10,SystmOne[#Headers],0),FALSE)</f>
        <v>0</v>
      </c>
      <c r="K15">
        <f>VLOOKUP($B15,SystmOne[#All],MATCH(K$10,SystmOne[#Headers],0),FALSE)</f>
        <v>21</v>
      </c>
      <c r="L15">
        <f>VLOOKUP($B15,SystmOne[#All],MATCH(L$10,SystmOne[#Headers],0),FALSE)</f>
        <v>2</v>
      </c>
      <c r="M15">
        <f>VLOOKUP($B15,SystmOne[#All],MATCH(M$10,SystmOne[#Headers],0),FALSE)</f>
        <v>0</v>
      </c>
      <c r="N15">
        <f>VLOOKUP($B15,SystmOne[#All],MATCH(N$10,SystmOne[#Headers],0),FALSE)</f>
        <v>0</v>
      </c>
      <c r="O15">
        <f>VLOOKUP($B15,SystmOne[#All],MATCH(O$10,SystmOne[#Headers],0),FALSE)</f>
        <v>0</v>
      </c>
      <c r="P15">
        <f>VLOOKUP($B15,SystmOne[#All],MATCH(P$10,SystmOne[#Headers],0),FALSE)</f>
        <v>0</v>
      </c>
      <c r="Q15">
        <f>VLOOKUP($B15,SystmOne[#All],MATCH(Q$10,SystmOne[#Headers],0),FALSE)</f>
        <v>0</v>
      </c>
    </row>
    <row r="16" spans="1:17" x14ac:dyDescent="0.25">
      <c r="B16" s="10" t="s">
        <v>935</v>
      </c>
      <c r="C16">
        <f>VLOOKUP($B16,SystmOne[#All],MATCH(C$10,SystmOne[#Headers],0),FALSE)</f>
        <v>9123</v>
      </c>
      <c r="D16">
        <f>VLOOKUP($B16,SystmOne[#All],MATCH(D$10,SystmOne[#Headers],0),FALSE)</f>
        <v>720</v>
      </c>
      <c r="E16">
        <f>VLOOKUP($B16,SystmOne[#All],MATCH(E$10,SystmOne[#Headers],0),FALSE)</f>
        <v>48</v>
      </c>
      <c r="F16">
        <f>VLOOKUP($B16,SystmOne[#All],MATCH(F$10,SystmOne[#Headers],0),FALSE)</f>
        <v>0</v>
      </c>
      <c r="G16">
        <f>VLOOKUP($B16,SystmOne[#All],MATCH(G$10,SystmOne[#Headers],0),FALSE)</f>
        <v>0</v>
      </c>
      <c r="H16">
        <f>VLOOKUP($B16,SystmOne[#All],MATCH(H$10,SystmOne[#Headers],0),FALSE)</f>
        <v>0</v>
      </c>
      <c r="I16">
        <f>VLOOKUP($B16,SystmOne[#All],MATCH(I$10,SystmOne[#Headers],0),FALSE)</f>
        <v>0</v>
      </c>
      <c r="J16">
        <f>VLOOKUP($B16,SystmOne[#All],MATCH(J$10,SystmOne[#Headers],0),FALSE)</f>
        <v>0</v>
      </c>
      <c r="K16">
        <f>VLOOKUP($B16,SystmOne[#All],MATCH(K$10,SystmOne[#Headers],0),FALSE)</f>
        <v>37</v>
      </c>
      <c r="L16">
        <f>VLOOKUP($B16,SystmOne[#All],MATCH(L$10,SystmOne[#Headers],0),FALSE)</f>
        <v>7</v>
      </c>
      <c r="M16">
        <f>VLOOKUP($B16,SystmOne[#All],MATCH(M$10,SystmOne[#Headers],0),FALSE)</f>
        <v>0</v>
      </c>
      <c r="N16">
        <f>VLOOKUP($B16,SystmOne[#All],MATCH(N$10,SystmOne[#Headers],0),FALSE)</f>
        <v>0</v>
      </c>
      <c r="O16">
        <f>VLOOKUP($B16,SystmOne[#All],MATCH(O$10,SystmOne[#Headers],0),FALSE)</f>
        <v>0</v>
      </c>
      <c r="P16">
        <f>VLOOKUP($B16,SystmOne[#All],MATCH(P$10,SystmOne[#Headers],0),FALSE)</f>
        <v>0</v>
      </c>
      <c r="Q16">
        <f>VLOOKUP($B16,SystmOne[#All],MATCH(Q$10,SystmOne[#Headers],0),FALSE)</f>
        <v>0</v>
      </c>
    </row>
  </sheetData>
  <phoneticPr fontId="5" type="noConversion"/>
  <pageMargins left="0.7" right="0.7" top="0.75" bottom="0.75" header="0.3" footer="0.3"/>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C2:R7"/>
  <sheetViews>
    <sheetView workbookViewId="0">
      <selection activeCell="D8" sqref="D8"/>
    </sheetView>
  </sheetViews>
  <sheetFormatPr defaultRowHeight="15" x14ac:dyDescent="0.25"/>
  <sheetData>
    <row r="2" spans="3:18" x14ac:dyDescent="0.25">
      <c r="D2" s="8" t="s">
        <v>1413</v>
      </c>
      <c r="E2" s="8" t="s">
        <v>1414</v>
      </c>
      <c r="F2" s="8" t="s">
        <v>1415</v>
      </c>
      <c r="G2" s="8" t="s">
        <v>1426</v>
      </c>
      <c r="H2" s="8" t="s">
        <v>1416</v>
      </c>
      <c r="I2" s="8" t="s">
        <v>1417</v>
      </c>
      <c r="J2" s="8" t="s">
        <v>1418</v>
      </c>
      <c r="K2" s="8" t="s">
        <v>1419</v>
      </c>
      <c r="L2" s="8" t="s">
        <v>1420</v>
      </c>
      <c r="M2" s="8" t="s">
        <v>1421</v>
      </c>
      <c r="N2" s="8" t="s">
        <v>1427</v>
      </c>
      <c r="O2" s="8" t="s">
        <v>1422</v>
      </c>
      <c r="P2" s="8" t="s">
        <v>1423</v>
      </c>
      <c r="Q2" s="8" t="s">
        <v>1424</v>
      </c>
      <c r="R2" s="8" t="s">
        <v>1425</v>
      </c>
    </row>
    <row r="3" spans="3:18" x14ac:dyDescent="0.25">
      <c r="C3" s="9" t="s">
        <v>120</v>
      </c>
      <c r="D3">
        <f>IFERROR(VLOOKUP($C3,SystmOne[#All],MATCH(Sheet1!D$2,SystmOne[#Headers],0),FALSE),"0")</f>
        <v>8148</v>
      </c>
      <c r="E3">
        <f>IFERROR(VLOOKUP($C3,SystmOne[#All],MATCH(Sheet1!E$2,SystmOne[#Headers],0),FALSE),"0")</f>
        <v>866</v>
      </c>
      <c r="F3">
        <f>IFERROR(VLOOKUP($C3,SystmOne[#All],MATCH(Sheet1!F$2,SystmOne[#Headers],0),FALSE),"0")</f>
        <v>62</v>
      </c>
      <c r="G3">
        <f>IFERROR(VLOOKUP($C3,SystmOne[#All],MATCH(Sheet1!G$2,SystmOne[#Headers],0),FALSE),"0")</f>
        <v>0</v>
      </c>
      <c r="H3">
        <f>IFERROR(VLOOKUP($C3,SystmOne[#All],MATCH(Sheet1!H$2,SystmOne[#Headers],0),FALSE),"0")</f>
        <v>0</v>
      </c>
      <c r="I3">
        <f>IFERROR(VLOOKUP($C3,SystmOne[#All],MATCH(Sheet1!I$2,SystmOne[#Headers],0),FALSE),"0")</f>
        <v>0</v>
      </c>
      <c r="J3">
        <f>IFERROR(VLOOKUP($C3,SystmOne[#All],MATCH(Sheet1!J$2,SystmOne[#Headers],0),FALSE),"0")</f>
        <v>0</v>
      </c>
      <c r="K3">
        <f>IFERROR(VLOOKUP($C3,SystmOne[#All],MATCH(Sheet1!K$2,SystmOne[#Headers],0),FALSE),"0")</f>
        <v>0</v>
      </c>
      <c r="L3">
        <f>IFERROR(VLOOKUP($C3,SystmOne[#All],MATCH(Sheet1!L$2,SystmOne[#Headers],0),FALSE),"0")</f>
        <v>222</v>
      </c>
      <c r="M3">
        <f>IFERROR(VLOOKUP($C3,SystmOne[#All],MATCH(Sheet1!M$2,SystmOne[#Headers],0),FALSE),"0")</f>
        <v>26</v>
      </c>
      <c r="N3" t="str">
        <f>IFERROR(VLOOKUP($C3,SystmOne[#All],MATCH(Sheet1!N$2,SystmOne[#Headers],0),FALSE),"0")</f>
        <v>0</v>
      </c>
      <c r="O3">
        <f>IFERROR(VLOOKUP($C3,SystmOne[#All],MATCH(Sheet1!O$2,SystmOne[#Headers],0),FALSE),"0")</f>
        <v>0</v>
      </c>
      <c r="P3" t="str">
        <f>IFERROR(VLOOKUP($C3,SystmOne[#All],MATCH(Sheet1!P$2,SystmOne[#Headers],0),FALSE),"0")</f>
        <v>0</v>
      </c>
      <c r="Q3">
        <f>IFERROR(VLOOKUP($C3,SystmOne[#All],MATCH(Sheet1!Q$2,SystmOne[#Headers],0),FALSE),"0")</f>
        <v>0</v>
      </c>
      <c r="R3">
        <f>IFERROR(VLOOKUP($C3,SystmOne[#All],MATCH(Sheet1!R$2,SystmOne[#Headers],0),FALSE),"0")</f>
        <v>0</v>
      </c>
    </row>
    <row r="4" spans="3:18" x14ac:dyDescent="0.25">
      <c r="C4" s="10" t="s">
        <v>985</v>
      </c>
      <c r="D4">
        <f>IFERROR(VLOOKUP($C4,SystmOne[#All],MATCH(Sheet1!D$2,SystmOne[#Headers],0),FALSE),"0")</f>
        <v>6681</v>
      </c>
      <c r="E4">
        <f>IFERROR(VLOOKUP($C4,SystmOne[#All],MATCH(Sheet1!E$2,SystmOne[#Headers],0),FALSE),"0")</f>
        <v>527</v>
      </c>
      <c r="F4">
        <f>IFERROR(VLOOKUP($C4,SystmOne[#All],MATCH(Sheet1!F$2,SystmOne[#Headers],0),FALSE),"0")</f>
        <v>12</v>
      </c>
      <c r="G4">
        <f>IFERROR(VLOOKUP($C4,SystmOne[#All],MATCH(Sheet1!G$2,SystmOne[#Headers],0),FALSE),"0")</f>
        <v>0</v>
      </c>
      <c r="H4">
        <f>IFERROR(VLOOKUP($C4,SystmOne[#All],MATCH(Sheet1!H$2,SystmOne[#Headers],0),FALSE),"0")</f>
        <v>0</v>
      </c>
      <c r="I4">
        <f>IFERROR(VLOOKUP($C4,SystmOne[#All],MATCH(Sheet1!I$2,SystmOne[#Headers],0),FALSE),"0")</f>
        <v>0</v>
      </c>
      <c r="J4">
        <f>IFERROR(VLOOKUP($C4,SystmOne[#All],MATCH(Sheet1!J$2,SystmOne[#Headers],0),FALSE),"0")</f>
        <v>0</v>
      </c>
      <c r="K4">
        <f>IFERROR(VLOOKUP($C4,SystmOne[#All],MATCH(Sheet1!K$2,SystmOne[#Headers],0),FALSE),"0")</f>
        <v>0</v>
      </c>
      <c r="L4">
        <f>IFERROR(VLOOKUP($C4,SystmOne[#All],MATCH(Sheet1!L$2,SystmOne[#Headers],0),FALSE),"0")</f>
        <v>63</v>
      </c>
      <c r="M4">
        <f>IFERROR(VLOOKUP($C4,SystmOne[#All],MATCH(Sheet1!M$2,SystmOne[#Headers],0),FALSE),"0")</f>
        <v>15</v>
      </c>
      <c r="N4" t="str">
        <f>IFERROR(VLOOKUP($C4,SystmOne[#All],MATCH(Sheet1!N$2,SystmOne[#Headers],0),FALSE),"0")</f>
        <v>0</v>
      </c>
      <c r="O4">
        <f>IFERROR(VLOOKUP($C4,SystmOne[#All],MATCH(Sheet1!O$2,SystmOne[#Headers],0),FALSE),"0")</f>
        <v>0</v>
      </c>
      <c r="P4" t="str">
        <f>IFERROR(VLOOKUP($C4,SystmOne[#All],MATCH(Sheet1!P$2,SystmOne[#Headers],0),FALSE),"0")</f>
        <v>0</v>
      </c>
      <c r="Q4">
        <f>IFERROR(VLOOKUP($C4,SystmOne[#All],MATCH(Sheet1!Q$2,SystmOne[#Headers],0),FALSE),"0")</f>
        <v>0</v>
      </c>
      <c r="R4">
        <f>IFERROR(VLOOKUP($C4,SystmOne[#All],MATCH(Sheet1!R$2,SystmOne[#Headers],0),FALSE),"0")</f>
        <v>0</v>
      </c>
    </row>
    <row r="5" spans="3:18" x14ac:dyDescent="0.25">
      <c r="C5" s="9" t="s">
        <v>1015</v>
      </c>
      <c r="D5">
        <f>IFERROR(VLOOKUP($C5,SystmOne[#All],MATCH(Sheet1!D$2,SystmOne[#Headers],0),FALSE),"0")</f>
        <v>16740</v>
      </c>
      <c r="E5">
        <f>IFERROR(VLOOKUP($C5,SystmOne[#All],MATCH(Sheet1!E$2,SystmOne[#Headers],0),FALSE),"0")</f>
        <v>1094</v>
      </c>
      <c r="F5">
        <f>IFERROR(VLOOKUP($C5,SystmOne[#All],MATCH(Sheet1!F$2,SystmOne[#Headers],0),FALSE),"0")</f>
        <v>41</v>
      </c>
      <c r="G5">
        <f>IFERROR(VLOOKUP($C5,SystmOne[#All],MATCH(Sheet1!G$2,SystmOne[#Headers],0),FALSE),"0")</f>
        <v>3</v>
      </c>
      <c r="H5">
        <f>IFERROR(VLOOKUP($C5,SystmOne[#All],MATCH(Sheet1!H$2,SystmOne[#Headers],0),FALSE),"0")</f>
        <v>3</v>
      </c>
      <c r="I5">
        <f>IFERROR(VLOOKUP($C5,SystmOne[#All],MATCH(Sheet1!I$2,SystmOne[#Headers],0),FALSE),"0")</f>
        <v>3</v>
      </c>
      <c r="J5">
        <f>IFERROR(VLOOKUP($C5,SystmOne[#All],MATCH(Sheet1!J$2,SystmOne[#Headers],0),FALSE),"0")</f>
        <v>3</v>
      </c>
      <c r="K5">
        <f>IFERROR(VLOOKUP($C5,SystmOne[#All],MATCH(Sheet1!K$2,SystmOne[#Headers],0),FALSE),"0")</f>
        <v>0</v>
      </c>
      <c r="L5">
        <f>IFERROR(VLOOKUP($C5,SystmOne[#All],MATCH(Sheet1!L$2,SystmOne[#Headers],0),FALSE),"0")</f>
        <v>131</v>
      </c>
      <c r="M5">
        <f>IFERROR(VLOOKUP($C5,SystmOne[#All],MATCH(Sheet1!M$2,SystmOne[#Headers],0),FALSE),"0")</f>
        <v>16</v>
      </c>
      <c r="N5" t="str">
        <f>IFERROR(VLOOKUP($C5,SystmOne[#All],MATCH(Sheet1!N$2,SystmOne[#Headers],0),FALSE),"0")</f>
        <v>0</v>
      </c>
      <c r="O5">
        <f>IFERROR(VLOOKUP($C5,SystmOne[#All],MATCH(Sheet1!O$2,SystmOne[#Headers],0),FALSE),"0")</f>
        <v>0</v>
      </c>
      <c r="P5" t="str">
        <f>IFERROR(VLOOKUP($C5,SystmOne[#All],MATCH(Sheet1!P$2,SystmOne[#Headers],0),FALSE),"0")</f>
        <v>0</v>
      </c>
      <c r="Q5">
        <f>IFERROR(VLOOKUP($C5,SystmOne[#All],MATCH(Sheet1!Q$2,SystmOne[#Headers],0),FALSE),"0")</f>
        <v>0</v>
      </c>
      <c r="R5">
        <f>IFERROR(VLOOKUP($C5,SystmOne[#All],MATCH(Sheet1!R$2,SystmOne[#Headers],0),FALSE),"0")</f>
        <v>0</v>
      </c>
    </row>
    <row r="6" spans="3:18" x14ac:dyDescent="0.25">
      <c r="C6" s="10" t="s">
        <v>1003</v>
      </c>
      <c r="D6">
        <f>IFERROR(VLOOKUP($C6,SystmOne[#All],MATCH(Sheet1!D$2,SystmOne[#Headers],0),FALSE),"0")</f>
        <v>5571</v>
      </c>
      <c r="E6">
        <f>IFERROR(VLOOKUP($C6,SystmOne[#All],MATCH(Sheet1!E$2,SystmOne[#Headers],0),FALSE),"0")</f>
        <v>412</v>
      </c>
      <c r="F6">
        <f>IFERROR(VLOOKUP($C6,SystmOne[#All],MATCH(Sheet1!F$2,SystmOne[#Headers],0),FALSE),"0")</f>
        <v>25</v>
      </c>
      <c r="G6">
        <f>IFERROR(VLOOKUP($C6,SystmOne[#All],MATCH(Sheet1!G$2,SystmOne[#Headers],0),FALSE),"0")</f>
        <v>0</v>
      </c>
      <c r="H6">
        <f>IFERROR(VLOOKUP($C6,SystmOne[#All],MATCH(Sheet1!H$2,SystmOne[#Headers],0),FALSE),"0")</f>
        <v>0</v>
      </c>
      <c r="I6">
        <f>IFERROR(VLOOKUP($C6,SystmOne[#All],MATCH(Sheet1!I$2,SystmOne[#Headers],0),FALSE),"0")</f>
        <v>0</v>
      </c>
      <c r="J6">
        <f>IFERROR(VLOOKUP($C6,SystmOne[#All],MATCH(Sheet1!J$2,SystmOne[#Headers],0),FALSE),"0")</f>
        <v>0</v>
      </c>
      <c r="K6">
        <f>IFERROR(VLOOKUP($C6,SystmOne[#All],MATCH(Sheet1!K$2,SystmOne[#Headers],0),FALSE),"0")</f>
        <v>0</v>
      </c>
      <c r="L6">
        <f>IFERROR(VLOOKUP($C6,SystmOne[#All],MATCH(Sheet1!L$2,SystmOne[#Headers],0),FALSE),"0")</f>
        <v>44</v>
      </c>
      <c r="M6">
        <f>IFERROR(VLOOKUP($C6,SystmOne[#All],MATCH(Sheet1!M$2,SystmOne[#Headers],0),FALSE),"0")</f>
        <v>3</v>
      </c>
      <c r="N6" t="str">
        <f>IFERROR(VLOOKUP($C6,SystmOne[#All],MATCH(Sheet1!N$2,SystmOne[#Headers],0),FALSE),"0")</f>
        <v>0</v>
      </c>
      <c r="O6">
        <f>IFERROR(VLOOKUP($C6,SystmOne[#All],MATCH(Sheet1!O$2,SystmOne[#Headers],0),FALSE),"0")</f>
        <v>0</v>
      </c>
      <c r="P6" t="str">
        <f>IFERROR(VLOOKUP($C6,SystmOne[#All],MATCH(Sheet1!P$2,SystmOne[#Headers],0),FALSE),"0")</f>
        <v>0</v>
      </c>
      <c r="Q6">
        <f>IFERROR(VLOOKUP($C6,SystmOne[#All],MATCH(Sheet1!Q$2,SystmOne[#Headers],0),FALSE),"0")</f>
        <v>0</v>
      </c>
      <c r="R6">
        <f>IFERROR(VLOOKUP($C6,SystmOne[#All],MATCH(Sheet1!R$2,SystmOne[#Headers],0),FALSE),"0")</f>
        <v>0</v>
      </c>
    </row>
    <row r="7" spans="3:18" x14ac:dyDescent="0.25">
      <c r="C7" s="9" t="s">
        <v>935</v>
      </c>
      <c r="D7">
        <f>IFERROR(VLOOKUP($C7,SystmOne[#All],MATCH(Sheet1!D$2,SystmOne[#Headers],0),FALSE),"0")</f>
        <v>9123</v>
      </c>
      <c r="E7">
        <f>IFERROR(VLOOKUP($C7,SystmOne[#All],MATCH(Sheet1!E$2,SystmOne[#Headers],0),FALSE),"0")</f>
        <v>720</v>
      </c>
      <c r="F7">
        <f>IFERROR(VLOOKUP($C7,SystmOne[#All],MATCH(Sheet1!F$2,SystmOne[#Headers],0),FALSE),"0")</f>
        <v>48</v>
      </c>
      <c r="G7">
        <f>IFERROR(VLOOKUP($C7,SystmOne[#All],MATCH(Sheet1!G$2,SystmOne[#Headers],0),FALSE),"0")</f>
        <v>0</v>
      </c>
      <c r="H7">
        <f>IFERROR(VLOOKUP($C7,SystmOne[#All],MATCH(Sheet1!H$2,SystmOne[#Headers],0),FALSE),"0")</f>
        <v>0</v>
      </c>
      <c r="I7">
        <f>IFERROR(VLOOKUP($C7,SystmOne[#All],MATCH(Sheet1!I$2,SystmOne[#Headers],0),FALSE),"0")</f>
        <v>0</v>
      </c>
      <c r="J7">
        <f>IFERROR(VLOOKUP($C7,SystmOne[#All],MATCH(Sheet1!J$2,SystmOne[#Headers],0),FALSE),"0")</f>
        <v>0</v>
      </c>
      <c r="K7">
        <f>IFERROR(VLOOKUP($C7,SystmOne[#All],MATCH(Sheet1!K$2,SystmOne[#Headers],0),FALSE),"0")</f>
        <v>0</v>
      </c>
      <c r="L7">
        <f>IFERROR(VLOOKUP($C7,SystmOne[#All],MATCH(Sheet1!L$2,SystmOne[#Headers],0),FALSE),"0")</f>
        <v>37</v>
      </c>
      <c r="M7">
        <f>IFERROR(VLOOKUP($C7,SystmOne[#All],MATCH(Sheet1!M$2,SystmOne[#Headers],0),FALSE),"0")</f>
        <v>7</v>
      </c>
      <c r="N7" t="str">
        <f>IFERROR(VLOOKUP($C7,SystmOne[#All],MATCH(Sheet1!N$2,SystmOne[#Headers],0),FALSE),"0")</f>
        <v>0</v>
      </c>
      <c r="O7">
        <f>IFERROR(VLOOKUP($C7,SystmOne[#All],MATCH(Sheet1!O$2,SystmOne[#Headers],0),FALSE),"0")</f>
        <v>0</v>
      </c>
      <c r="P7" t="str">
        <f>IFERROR(VLOOKUP($C7,SystmOne[#All],MATCH(Sheet1!P$2,SystmOne[#Headers],0),FALSE),"0")</f>
        <v>0</v>
      </c>
      <c r="Q7">
        <f>IFERROR(VLOOKUP($C7,SystmOne[#All],MATCH(Sheet1!Q$2,SystmOne[#Headers],0),FALSE),"0")</f>
        <v>0</v>
      </c>
      <c r="R7">
        <f>IFERROR(VLOOKUP($C7,SystmOne[#All],MATCH(Sheet1!R$2,SystmOne[#Headers],0),FALSE),"0")</f>
        <v>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2" ma:contentTypeDescription="" ma:contentTypeScope="" ma:versionID="b78491f8952e997789ca93e6d3bacf67">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4eba4dd18fe47f27afa04bd5c305ff62"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element name="MediaServiceObjectDetectorVersions" ma:index="3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SharedWithUsers xmlns="6649982f-b66b-4072-8006-4697fed55f9d">
      <UserInfo>
        <DisplayName/>
        <AccountId xsi:nil="true"/>
        <AccountType/>
      </UserInfo>
    </SharedWithUsers>
  </documentManagement>
</p:properties>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 
</file>

<file path=customXml/itemProps1.xml><?xml version="1.0" encoding="utf-8"?>
<ds:datastoreItem xmlns:ds="http://schemas.openxmlformats.org/officeDocument/2006/customXml" ds:itemID="{708F4471-42E0-4EFD-9C71-CAFA4B1607D7}">
  <ds:schemaRefs>
    <ds:schemaRef ds:uri="http://schemas.microsoft.com/sharepoint/v3/contenttype/forms"/>
  </ds:schemaRefs>
</ds:datastoreItem>
</file>

<file path=customXml/itemProps2.xml><?xml version="1.0" encoding="utf-8"?>
<ds:datastoreItem xmlns:ds="http://schemas.openxmlformats.org/officeDocument/2006/customXml" ds:itemID="{BA30D683-CE7F-40DA-875C-5B213B08F5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32CAF20-BB4E-41EE-84BB-D3A41D3F8C5B}">
  <ds:schemaRefs>
    <ds:schemaRef ds:uri="http://schemas.microsoft.com/sharepoint/v3"/>
    <ds:schemaRef ds:uri="http://purl.org/dc/dcmitype/"/>
    <ds:schemaRef ds:uri="45ae7f3d-bcd0-4e4b-af93-f03a9fbb19b5"/>
    <ds:schemaRef ds:uri="http://schemas.microsoft.com/office/2006/documentManagement/types"/>
    <ds:schemaRef ds:uri="d5efd484-15aa-41a0-83f6-0646502cb6d6"/>
    <ds:schemaRef ds:uri="http://www.w3.org/XML/1998/namespace"/>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purl.org/dc/terms/"/>
  </ds:schemaRefs>
</ds:datastoreItem>
</file>

<file path=customXml/itemProps4.xml><?xml version="1.0" encoding="utf-8"?>
<ds:datastoreItem xmlns:ds="http://schemas.openxmlformats.org/officeDocument/2006/customXml" ds:itemID="{71699820-9713-4B0B-BC77-34F9E3F86733}">
  <ds:schemaRefs>
    <ds:schemaRef ds:uri="Microsoft.SharePoint.Taxonomy.ContentTypeSync"/>
  </ds:schemaRefs>
</ds:datastoreItem>
</file>

<file path=customXml/itemProps5.xml><?xml version="1.0" encoding="utf-8"?>
<ds:datastoreItem xmlns:ds="http://schemas.openxmlformats.org/officeDocument/2006/customXml" ds:itemID="{17CDD98B-3D15-4432-8415-1AAF89F0BCD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6</vt:i4>
      </vt:variant>
    </vt:vector>
  </HeadingPairs>
  <TitlesOfParts>
    <vt:vector size="25" baseType="lpstr">
      <vt:lpstr>Payment qtr4</vt:lpstr>
      <vt:lpstr>Information</vt:lpstr>
      <vt:lpstr>Respiratory Care (Asthma)</vt:lpstr>
      <vt:lpstr>Respiratory Care (COPD)</vt:lpstr>
      <vt:lpstr>Highrisk data</vt:lpstr>
      <vt:lpstr>PAYMENT</vt:lpstr>
      <vt:lpstr>Payment Qtr1</vt:lpstr>
      <vt:lpstr>Payment Qtr2</vt:lpstr>
      <vt:lpstr>Payment Qtr3</vt:lpstr>
      <vt:lpstr>Sheet2</vt:lpstr>
      <vt:lpstr>DATA</vt:lpstr>
      <vt:lpstr>PAYMENT_DATA</vt:lpstr>
      <vt:lpstr>BaseLine</vt:lpstr>
      <vt:lpstr>EMIS DATA</vt:lpstr>
      <vt:lpstr>Control</vt:lpstr>
      <vt:lpstr>Updates</vt:lpstr>
      <vt:lpstr>Practice</vt:lpstr>
      <vt:lpstr>SystmOne</vt:lpstr>
      <vt:lpstr>Sheet1</vt:lpstr>
      <vt:lpstr>BarkingID</vt:lpstr>
      <vt:lpstr>BarkingSubID</vt:lpstr>
      <vt:lpstr>HaveringID</vt:lpstr>
      <vt:lpstr>HaveringSubID</vt:lpstr>
      <vt:lpstr>RedbridgeID</vt:lpstr>
      <vt:lpstr>RedbridgeSubID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wew846</dc:creator>
  <cp:lastModifiedBy>Rumana Malik</cp:lastModifiedBy>
  <dcterms:created xsi:type="dcterms:W3CDTF">2020-03-04T15:17:56Z</dcterms:created>
  <dcterms:modified xsi:type="dcterms:W3CDTF">2024-07-09T11:07:51Z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