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hidePivotFieldList="1" defaultThemeVersion="164011"/>
  <bookViews>
    <workbookView xWindow="-120" yWindow="-120" windowWidth="29040" windowHeight="15840"/>
  </bookViews>
  <sheets>
    <sheet name="Report" sheetId="3" r:id="rId1"/>
    <sheet name="Sheet2" sheetId="6" state="hidden" r:id="rId2"/>
    <sheet name="Homeless Practices" sheetId="4" r:id="rId3"/>
    <sheet name="Sheet1" sheetId="5" state="hidden" r:id="rId4"/>
    <sheet name="Data" sheetId="2" state="hidden" r:id="rId5"/>
  </sheets>
  <definedNames>
    <definedName name="ExternalData_1" localSheetId="4" hidden="1">Data!$A$1:$X$8</definedName>
  </definedNames>
  <calcPr calcId="162913"/>
  <pivotCaches>
    <pivotCache cacheId="37" r:id="rId6"/>
    <pivotCache cacheId="40" r:id="rId7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>
  <connection id="1" keepAlive="1" name="Query - UPdata" description="Connection to the 'UPdata' query in the workbook." type="5" refreshedVersion="6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<sst xmlns="http://schemas.openxmlformats.org/spreadsheetml/2006/main" count="131" uniqueCount="90">
  <si>
    <t>Locality</t>
  </si>
  <si>
    <t>Practice</t>
  </si>
  <si>
    <t>Rel_D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</si>
  <si>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</si>
  <si>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</si>
  <si>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</si>
  <si>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</si>
  <si>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</si>
  <si>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</si>
  <si>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</si>
  <si>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</si>
  <si>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</si>
  <si>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</si>
  <si>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</si>
  <si>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</si>
  <si>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Currently Registered Patients Aged 16+</t>
  </si>
  <si>
    <t>A1) All patients who have received any COVID-19 vaccination dose</t>
  </si>
  <si>
    <t>Autism 2nd Vaccine</t>
  </si>
  <si>
    <t>Homeless 2nd Vaccine</t>
  </si>
  <si>
    <t>LD 2nd Vaccine</t>
  </si>
  <si>
    <t>Traveller Ethnicity 2nd Vaccine</t>
  </si>
  <si>
    <t>Barking</t>
  </si>
  <si>
    <t>City &amp; Hackney</t>
  </si>
  <si>
    <t>The Greenhouse</t>
  </si>
  <si>
    <t>Havering</t>
  </si>
  <si>
    <t>Newham</t>
  </si>
  <si>
    <t>Newham Transitional Team</t>
  </si>
  <si>
    <t>Redbridge</t>
  </si>
  <si>
    <t>Tower Hamlets</t>
  </si>
  <si>
    <t>Health E1</t>
  </si>
  <si>
    <t>Waltham Forest</t>
  </si>
  <si>
    <t>Row Labels</t>
  </si>
  <si>
    <t>Grand Total</t>
  </si>
  <si>
    <t>Sum of Autism 2nd Vaccine</t>
  </si>
  <si>
    <t>Sum of Homeless 2nd Vaccine</t>
  </si>
  <si>
    <t>Sum of Homeless - Cohorts 01-10 Vaccinated</t>
  </si>
  <si>
    <t>Sum of Homeless - Cohorts 01-10</t>
  </si>
  <si>
    <t>Sum of LD - Cohorts 01-10</t>
  </si>
  <si>
    <t>Sum of LD - Cohorts 01-10 Vaccinated</t>
  </si>
  <si>
    <t>Sum of LD 2nd Vaccine</t>
  </si>
  <si>
    <t>Sum of Traveller Ethnicity - Cohorts 01-10</t>
  </si>
  <si>
    <t>Sum of Traveller Ethnicity - Cohorts 01-10 Vaccinated</t>
  </si>
  <si>
    <t>Sum of Traveller Ethnicity 2nd Vaccine</t>
  </si>
  <si>
    <t>Autism - Cohorts 01-10</t>
  </si>
  <si>
    <t>Autism - Cohorts 01-10 Vaccinated</t>
  </si>
  <si>
    <t>North East London</t>
  </si>
  <si>
    <t>Selected Underserved Population COVID Vaccination uptake</t>
  </si>
  <si>
    <t>%</t>
  </si>
  <si>
    <t>Homeless Patients</t>
  </si>
  <si>
    <t>Fully Vaccintated</t>
  </si>
  <si>
    <t>First Vaccination</t>
  </si>
  <si>
    <t>Autism (Aged 16+)</t>
  </si>
  <si>
    <t>Homeless (Aged 16+)</t>
  </si>
  <si>
    <t>LD (Aged 16+)</t>
  </si>
  <si>
    <t>Traveller Ethnicity (Aged 16+)</t>
  </si>
  <si>
    <t>A2) All patients who have received a second COVID-19 vaccination dose</t>
  </si>
  <si>
    <t>Sum of %vacc</t>
  </si>
  <si>
    <t>Sum of Currently Registered Patients Aged 16+</t>
  </si>
  <si>
    <t>Sum of A1) All patients who have received any COVID-19 vaccination dose</t>
  </si>
  <si>
    <t>Sum of A2) All patients who have received a second COVID-19 vaccination dose</t>
  </si>
  <si>
    <t>Sum of %vacc2</t>
  </si>
  <si>
    <t>SMI 2nd Vaccine</t>
  </si>
  <si>
    <t>SMI eligible for a Covid vaccine aged 18+</t>
  </si>
  <si>
    <t>SMI Vaccinated</t>
  </si>
  <si>
    <t>Sum of SMI 2nd Vaccine</t>
  </si>
  <si>
    <t>Sum of SMI Vaccinated</t>
  </si>
  <si>
    <t>Sum of SMI eligible for a Covid vaccine aged 18+</t>
  </si>
  <si>
    <t>SMI</t>
  </si>
  <si>
    <t>SMI First Vaccine</t>
  </si>
  <si>
    <t>SMI Second Vaccine</t>
  </si>
  <si>
    <t>Autism (Aged 16+) First Vaccine</t>
  </si>
  <si>
    <t>Autism (Aged 16+) Second Vaccine</t>
  </si>
  <si>
    <t>Homeless (Aged 16+) First Vaccine</t>
  </si>
  <si>
    <t>Homeless (Aged 16+) Second Vaccine</t>
  </si>
  <si>
    <t>LD (Aged 16+) First Vaccine</t>
  </si>
  <si>
    <t>LD (Aged 16+) Second Vaccine</t>
  </si>
  <si>
    <t>Traveller Ethnicity (Aged 16+) First Vaccine</t>
  </si>
  <si>
    <t>Traveller Ethnicity (Aged 16+) Second Vaccine</t>
  </si>
  <si>
    <t>Column1</t>
  </si>
  <si>
    <t>Column2</t>
  </si>
  <si>
    <t>Sum of %A1</t>
  </si>
  <si>
    <t>Sum of %A2</t>
  </si>
  <si>
    <t>Sum of %H1</t>
  </si>
  <si>
    <t>Sum of %H2</t>
  </si>
  <si>
    <t>Sum of %LD1</t>
  </si>
  <si>
    <t>Sum of %LD2</t>
  </si>
  <si>
    <t>Sum of %T1</t>
  </si>
  <si>
    <t>Sum of %T2</t>
  </si>
  <si>
    <t>Sum of %S1</t>
  </si>
  <si>
    <t>Sum of %S2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</si>
</sst>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_-;\-* #,##0_-;_-* &quot;-&quot;??_-;_-@_-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NumberFormat="1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NumberFormat="1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NumberFormat="1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22" fontId="0" fillId="0" borderId="0" xfId="0" applyNumberFormat="1"/>
  </cellXfs>
  <cellStyles count="2">
    <cellStyle name="Normal" xfId="0" builtinId="0"/>
    <cellStyle name="Percent" xfId="1" builtinId="5"/>
  </cellStyles>
  <dxfs count="88"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0" formatCode="General"/>
    </dxf>
    <dxf>
      <numFmt numFmtId="27" formatCode="dd/mm/yyyy\ hh:mm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9" formatCode="dd/mm/yyyy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2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connections" Target="connection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112058</xdr:colOff>
      <xdr:row>0</xdr:row>
      <xdr:rowOff>179293</xdr:rowOff>
    </xdr:from>
    <xdr:to>
      <xdr:col>26</xdr:col>
      <xdr:colOff>171345</xdr:colOff>
      <xdr:row>3</xdr:row>
      <xdr:rowOff>134470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32705" y="179293"/>
          <a:ext cx="1269522" cy="616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285750</xdr:colOff>
      <xdr:row>0</xdr:row>
      <xdr:rowOff>47625</xdr:rowOff>
    </xdr:from>
    <xdr:to>
      <xdr:col>7</xdr:col>
      <xdr:colOff>51472</xdr:colOff>
      <xdr:row>3</xdr:row>
      <xdr:rowOff>68530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0125" y="47625"/>
          <a:ext cx="1312582" cy="64003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uthor" refreshedDate="44407.542628819443" createdVersion="6" refreshedVersion="6" minRefreshableVersion="3" recordCount="3">
  <cacheSource type="worksheet">
    <worksheetSource name="UP_Homeless"/>
  </cacheSource>
  <cacheFields count="7">
    <cacheField name="Practice" numFmtId="0">
      <sharedItems count="3">
        <s v="Health E1"/>
        <s v="Newham Transitional Team"/>
        <s v="The Greenhouse"/>
      </sharedItems>
    </cacheField>
    <cacheField name="Rel_D" numFmtId="22">
      <sharedItems containsSemiMixedTypes="0" containsNonDate="0" containsDate="1" containsString="0" minDate="2021-07-30T00:00:00" maxDate="2021-07-31T00:00:00"/>
    </cacheField>
    <cacheField name="Currently Registered Patients Aged 16+" numFmtId="0">
      <sharedItems containsSemiMixedTypes="0" containsString="0" containsNumber="1" containsInteger="1" minValue="932" maxValue="3575"/>
    </cacheField>
    <cacheField name="A1) All patients who have received any COVID-19 vaccination dose" numFmtId="0">
      <sharedItems containsSemiMixedTypes="0" containsString="0" containsNumber="1" containsInteger="1" minValue="456" maxValue="1693"/>
    </cacheField>
    <cacheField name="A2) All patients who have received a second COVID-19 vaccination dose" numFmtId="0">
      <sharedItems containsSemiMixedTypes="0" containsString="0" containsNumber="1" containsInteger="1" minValue="295" maxValue="116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Author" refreshedDate="44407.542755555558" createdVersion="6" refreshedVersion="6" minRefreshableVersion="3" recordCount="7">
  <cacheSource type="worksheet">
    <worksheetSource name="UPdata"/>
  </cacheSource>
  <cacheFields count="38">
    <cacheField name="Locality" numFmtId="0">
      <sharedItems count="7">
        <s v="Barking"/>
        <s v="City &amp; Hackney"/>
        <s v="Havering"/>
        <s v="Newham"/>
        <s v="Redbridge"/>
        <s v="Tower Hamlets"/>
        <s v="Waltham Forest"/>
      </sharedItems>
    </cacheField>
    <cacheField name="Rel_D" numFmtId="14">
      <sharedItems containsSemiMixedTypes="0" containsNonDate="0" containsDate="1" containsString="0" minDate="2021-07-30T00:00:00" maxDate="2021-07-31T00:00:00"/>
    </cacheField>
    <cacheField name="Autism" numFmtId="0">
      <sharedItems containsSemiMixedTypes="0" containsString="0" containsNumber="1" containsInteger="1" minValue="1526" maxValue="2718"/>
    </cacheField>
    <cacheField name="Autism - Cohorts 01-09" numFmtId="0">
      <sharedItems containsSemiMixedTypes="0" containsString="0" containsNumber="1" containsInteger="1" minValue="712" maxValue="1164"/>
    </cacheField>
    <cacheField name="Autism - Cohorts 01-09 Vaccinated" numFmtId="0">
      <sharedItems containsSemiMixedTypes="0" containsString="0" containsNumber="1" containsInteger="1" minValue="396" maxValue="644"/>
    </cacheField>
    <cacheField name="Homeless" numFmtId="0">
      <sharedItems containsSemiMixedTypes="0" containsString="0" containsNumber="1" containsInteger="1" minValue="52" maxValue="379"/>
    </cacheField>
    <cacheField name="Homeless - Cohorts 01-10" numFmtId="0">
      <sharedItems containsSemiMixedTypes="0" containsString="0" containsNumber="1" containsInteger="1" minValue="52" maxValue="377"/>
    </cacheField>
    <cacheField name="Homeless - Cohorts 01-10 Vaccinated" numFmtId="0">
      <sharedItems containsSemiMixedTypes="0" containsString="0" containsNumber="1" containsInteger="1" minValue="21" maxValue="209"/>
    </cacheField>
    <cacheField name="Learning Disabilities" numFmtId="0">
      <sharedItems containsSemiMixedTypes="0" containsString="0" containsNumber="1" containsInteger="1" minValue="1040" maxValue="1758"/>
    </cacheField>
    <cacheField name="LD - Cohorts 01-10" numFmtId="0">
      <sharedItems containsSemiMixedTypes="0" containsString="0" containsNumber="1" containsInteger="1" minValue="897" maxValue="1467"/>
    </cacheField>
    <cacheField name="LD - Cohorts 01-10 Vaccinated" numFmtId="0">
      <sharedItems containsSemiMixedTypes="0" containsString="0" containsNumber="1" containsInteger="1" minValue="771" maxValue="1147"/>
    </cacheField>
    <cacheField name="Traveller Ethnicity" numFmtId="0">
      <sharedItems containsSemiMixedTypes="0" containsString="0" containsNumber="1" containsInteger="1" minValue="57" maxValue="1275"/>
    </cacheField>
    <cacheField name="Traveller Ethnicity - Cohorts 01-10" numFmtId="0">
      <sharedItems containsSemiMixedTypes="0" containsString="0" containsNumber="1" containsInteger="1" minValue="47" maxValue="1259"/>
    </cacheField>
    <cacheField name="Traveller Ethnicity - Cohorts 01-10 Vaccinated" numFmtId="0">
      <sharedItems containsSemiMixedTypes="0" containsString="0" containsNumber="1" containsInteger="1" minValue="31" maxValue="746"/>
    </cacheField>
    <cacheField name="Currently Registered Patients Aged 16+" numFmtId="0">
      <sharedItems containsSemiMixedTypes="0" containsString="0" containsNumber="1" containsInteger="1" minValue="170396" maxValue="347780"/>
    </cacheField>
    <cacheField name="A1) All patients who have received any COVID-19 vaccination dose" numFmtId="0">
      <sharedItems containsSemiMixedTypes="0" containsString="0" containsNumber="1" containsInteger="1" minValue="102844" maxValue="199472"/>
    </cacheField>
    <cacheField name="Autism 2nd Vaccine" numFmtId="0">
      <sharedItems containsSemiMixedTypes="0" containsString="0" containsNumber="1" containsInteger="1" minValue="284" maxValue="501"/>
    </cacheField>
    <cacheField name="Homeless 2nd Vaccine" numFmtId="0">
      <sharedItems containsSemiMixedTypes="0" containsString="0" containsNumber="1" containsInteger="1" minValue="14" maxValue="144"/>
    </cacheField>
    <cacheField name="LD 2nd Vaccine" numFmtId="0">
      <sharedItems containsSemiMixedTypes="0" containsString="0" containsNumber="1" containsInteger="1" minValue="701" maxValue="1044"/>
    </cacheField>
    <cacheField name="Traveller Ethnicity 2nd Vaccine" numFmtId="0">
      <sharedItems containsSemiMixedTypes="0" containsString="0" containsNumber="1" containsInteger="1" minValue="21" maxValue="601"/>
    </cacheField>
    <cacheField name="A2) All patients who have received a second COVID-19 vaccination dose" numFmtId="0">
      <sharedItems containsSemiMixedTypes="0" containsString="0" containsNumber="1" containsInteger="1" minValue="77057" maxValue="138473"/>
    </cacheField>
    <cacheField name="SMI 2nd Vaccine" numFmtId="0">
      <sharedItems containsSemiMixedTypes="0" containsString="0" containsNumber="1" containsInteger="1" minValue="1222" maxValue="2722"/>
    </cacheField>
    <cacheField name="SMI eligible for a Covid vaccine aged 18+" numFmtId="0">
      <sharedItems containsSemiMixedTypes="0" containsString="0" containsNumber="1" containsInteger="1" minValue="1931" maxValue="4665"/>
    </cacheField>
    <cacheField name="SMI Vaccinated" numFmtId="0">
      <sharedItems containsSemiMixedTypes="0" containsString="0" containsNumber="1" containsInteger="1" minValue="1423" maxValue="3255"/>
    </cacheField>
    <cacheField name="Column2" numFmtId="0">
      <sharedItems containsNonDate="0" containsString="0" containsBlank="1"/>
    </cacheField>
    <cacheField name="Column1" numFmtId="0">
      <sharedItems containsNonDate="0" containsString="0" containsBlank="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3">
  <r>
    <x v="0"/>
    <d v="2021-07-30T00:00:00"/>
    <n v="932"/>
    <n v="456"/>
    <n v="295"/>
  </r>
  <r>
    <x v="1"/>
    <d v="2021-07-30T00:00:00"/>
    <n v="3575"/>
    <n v="1693"/>
    <n v="1161"/>
  </r>
  <r>
    <x v="2"/>
    <d v="2021-07-30T00:00:00"/>
    <n v="1156"/>
    <n v="501"/>
    <n v="325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7">
  <r>
    <x v="0"/>
    <d v="2021-07-30T00:00:00"/>
    <n v="1526"/>
    <n v="712"/>
    <n v="396"/>
    <n v="92"/>
    <n v="92"/>
    <n v="47"/>
    <n v="1040"/>
    <n v="897"/>
    <n v="771"/>
    <n v="57"/>
    <n v="47"/>
    <n v="31"/>
    <n v="170396"/>
    <n v="102844"/>
    <n v="284"/>
    <n v="37"/>
    <n v="701"/>
    <n v="21"/>
    <n v="77057"/>
    <n v="1222"/>
    <n v="1954"/>
    <n v="1423"/>
    <m/>
    <m/>
  </r>
  <r>
    <x v="1"/>
    <d v="2021-07-30T00:00:00"/>
    <n v="2321"/>
    <n v="1137"/>
    <n v="644"/>
    <n v="325"/>
    <n v="322"/>
    <n v="156"/>
    <n v="1427"/>
    <n v="1281"/>
    <n v="926"/>
    <n v="368"/>
    <n v="316"/>
    <n v="167"/>
    <n v="272389"/>
    <n v="163273"/>
    <n v="437"/>
    <n v="107"/>
    <n v="824"/>
    <n v="136"/>
    <n v="114039"/>
    <n v="2545"/>
    <n v="4578"/>
    <n v="2955"/>
    <m/>
    <m/>
  </r>
  <r>
    <x v="2"/>
    <d v="2021-07-30T00:00:00"/>
    <n v="1787"/>
    <n v="941"/>
    <n v="615"/>
    <n v="54"/>
    <n v="52"/>
    <n v="21"/>
    <n v="1204"/>
    <n v="1067"/>
    <n v="956"/>
    <n v="145"/>
    <n v="102"/>
    <n v="58"/>
    <n v="226090"/>
    <n v="170500"/>
    <n v="419"/>
    <n v="18"/>
    <n v="901"/>
    <n v="46"/>
    <n v="138142"/>
    <n v="1361"/>
    <n v="1931"/>
    <n v="1508"/>
    <m/>
    <m/>
  </r>
  <r>
    <x v="3"/>
    <d v="2021-07-30T00:00:00"/>
    <n v="2718"/>
    <n v="1084"/>
    <n v="635"/>
    <n v="316"/>
    <n v="312"/>
    <n v="162"/>
    <n v="1758"/>
    <n v="1467"/>
    <n v="1147"/>
    <n v="191"/>
    <n v="186"/>
    <n v="133"/>
    <n v="347780"/>
    <n v="199472"/>
    <n v="446"/>
    <n v="112"/>
    <n v="1011"/>
    <n v="98"/>
    <n v="138473"/>
    <n v="2565"/>
    <n v="4419"/>
    <n v="3015"/>
    <m/>
    <m/>
  </r>
  <r>
    <x v="4"/>
    <d v="2021-07-30T00:00:00"/>
    <n v="1768"/>
    <n v="1029"/>
    <n v="629"/>
    <n v="52"/>
    <n v="61"/>
    <n v="26"/>
    <n v="1523"/>
    <n v="1365"/>
    <n v="1124"/>
    <n v="1275"/>
    <n v="1259"/>
    <n v="746"/>
    <n v="234307"/>
    <n v="159276"/>
    <n v="501"/>
    <n v="14"/>
    <n v="1044"/>
    <n v="601"/>
    <n v="128855"/>
    <n v="1995"/>
    <n v="2921"/>
    <n v="2203"/>
    <m/>
    <m/>
  </r>
  <r>
    <x v="5"/>
    <d v="2021-07-30T00:00:00"/>
    <n v="2149"/>
    <n v="957"/>
    <n v="616"/>
    <n v="379"/>
    <n v="377"/>
    <n v="209"/>
    <n v="1471"/>
    <n v="1301"/>
    <n v="1034"/>
    <n v="488"/>
    <n v="470"/>
    <n v="292"/>
    <n v="300225"/>
    <n v="186269"/>
    <n v="390"/>
    <n v="144"/>
    <n v="871"/>
    <n v="206"/>
    <n v="117393"/>
    <n v="2722"/>
    <n v="4665"/>
    <n v="3255"/>
    <m/>
    <m/>
  </r>
  <r>
    <x v="6"/>
    <d v="2021-07-30T00:00:00"/>
    <n v="2086"/>
    <n v="1164"/>
    <n v="585"/>
    <n v="127"/>
    <n v="140"/>
    <n v="60"/>
    <n v="1423"/>
    <n v="1251"/>
    <n v="966"/>
    <n v="100"/>
    <n v="96"/>
    <n v="71"/>
    <n v="215827"/>
    <n v="130760"/>
    <n v="422"/>
    <n v="39"/>
    <n v="875"/>
    <n v="52"/>
    <n v="97083"/>
    <n v="2066"/>
    <n v="3578"/>
    <n v="2405"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40" applyNumberFormats="0" applyBorderFormats="0" applyFontFormats="0" applyPatternFormats="0" applyAlignmentFormats="0" applyWidthHeightFormats="1" dataCaption="Values" errorCaption="0" showError="1" missingCaption="0" updatedVersion="6" minRefreshableVersion="3" itemPrintTitles="1" createdVersion="6" indent="0" outline="1" outlineData="1" multipleFieldFilters="0">
  <location ref="A7:Z15" firstHeaderRow="0" firstDataRow="1" firstDataCol="1"/>
  <pivotFields count="38">
    <pivotField axis="axisRow" showAll="0">
      <items count="8">
        <item sd="0" x="0"/>
        <item sd="0" x="1"/>
        <item sd="0" x="2"/>
        <item sd="0" x="3"/>
        <item sd="0" x="4"/>
        <item sd="0" x="5"/>
        <item sd="0"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showAll="0" defaultSubtotal="0"/>
    <pivotField showAll="0" defaultSubtota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/>
    </i>
    <i>
      <x v="1"/>
    </i>
    <i>
      <x v="2"/>
    </i>
    <i>
      <x v="3"/>
    </i>
    <i>
      <x v="4"/>
    </i>
    <i>
      <x v="5"/>
    </i>
    <i>
      <x v="6"/>
    </i>
    <i t="grand">
      <x/>
    </i>
  </rowItems>
  <colFields count="1">
    <field x="-2"/>
  </colFields>
  <colItems count="2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</colItems>
  <dataFields count="25">
    <dataField name="Autism - Cohorts 01-10" fld="3" baseField="0" baseItem="0"/>
    <dataField name="Autism - Cohorts 01-10 Vaccinated" fld="4" baseField="0" baseItem="0"/>
    <dataField name="Sum of %A1" fld="28" baseField="0" baseItem="0" numFmtId="9"/>
    <dataField name="Sum of Autism 2nd Vaccine" fld="16" baseField="0" baseItem="0"/>
    <dataField name="Sum of %A2" fld="29" baseField="0" baseItem="0" numFmtId="9"/>
    <dataField name="Sum of Homeless - Cohorts 01-10" fld="6" baseField="0" baseItem="0"/>
    <dataField name="Sum of Homeless - Cohorts 01-10 Vaccinated" fld="7" baseField="0" baseItem="0"/>
    <dataField name="Sum of %H1" fld="30" baseField="0" baseItem="0" numFmtId="9"/>
    <dataField name="Sum of Homeless 2nd Vaccine" fld="17" baseField="0" baseItem="0"/>
    <dataField name="Sum of %H2" fld="31" baseField="0" baseItem="0" numFmtId="9"/>
    <dataField name="Sum of LD - Cohorts 01-10" fld="9" baseField="0" baseItem="0"/>
    <dataField name="Sum of LD - Cohorts 01-10 Vaccinated" fld="10" baseField="0" baseItem="0"/>
    <dataField name="Sum of %LD1" fld="32" baseField="0" baseItem="0" numFmtId="9"/>
    <dataField name="Sum of LD 2nd Vaccine" fld="18" baseField="0" baseItem="0"/>
    <dataField name="Sum of %LD2" fld="33" baseField="0" baseItem="0" numFmtId="9"/>
    <dataField name="Sum of Traveller Ethnicity - Cohorts 01-10" fld="12" baseField="0" baseItem="0"/>
    <dataField name="Sum of Traveller Ethnicity - Cohorts 01-10 Vaccinated" fld="13" baseField="0" baseItem="0"/>
    <dataField name="Sum of %T1" fld="34" baseField="0" baseItem="0" numFmtId="9"/>
    <dataField name="Sum of Traveller Ethnicity 2nd Vaccine" fld="19" baseField="0" baseItem="0"/>
    <dataField name="Sum of %T2" fld="35" baseField="0" baseItem="0" numFmtId="9"/>
    <dataField name="Sum of SMI eligible for a Covid vaccine aged 18+" fld="22" baseField="0" baseItem="3"/>
    <dataField name="Sum of SMI Vaccinated" fld="23" baseField="0" baseItem="3"/>
    <dataField name="Sum of %S1" fld="36" baseField="0" baseItem="0" numFmtId="9"/>
    <dataField name="Sum of SMI 2nd Vaccine" fld="21" baseField="0" baseItem="3"/>
    <dataField name="Sum of %S2" fld="37" baseField="0" baseItem="0" numFmtId="9"/>
  </dataFields>
  <formats count="22">
    <format dxfId="87">
      <pivotArea field="0" type="button" dataOnly="0" labelOnly="1" outline="0" axis="axisRow" fieldPosition="0"/>
    </format>
    <format dxfId="86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85">
      <pivotArea field="0" type="button" dataOnly="0" labelOnly="1" outline="0" axis="axisRow" fieldPosition="0"/>
    </format>
    <format dxfId="84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83">
      <pivotArea field="0" type="button" dataOnly="0" labelOnly="1" outline="0" axis="axisRow" fieldPosition="0"/>
    </format>
    <format dxfId="82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81">
      <pivotArea outline="0" collapsedLevelsAreSubtotals="1" fieldPosition="0"/>
    </format>
    <format dxfId="80">
      <pivotArea outline="0" collapsedLevelsAreSubtotals="1" fieldPosition="0"/>
    </format>
    <format dxfId="79">
      <pivotArea outline="0" collapsedLevelsAreSubtotals="1" fieldPosition="0"/>
    </format>
    <format dxfId="78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  <format dxfId="77">
      <pivotArea collapsedLevelsAreSubtotals="1" fieldPosition="0">
        <references count="2">
          <reference field="4294967294" count="1" selected="0">
            <x v="22"/>
          </reference>
          <reference field="0" count="1">
            <x v="0"/>
          </reference>
        </references>
      </pivotArea>
    </format>
    <format dxfId="76">
      <pivotArea collapsedLevelsAreSubtotals="1" fieldPosition="0">
        <references count="2">
          <reference field="4294967294" count="1" selected="0">
            <x v="19"/>
          </reference>
          <reference field="0" count="0"/>
        </references>
      </pivotArea>
    </format>
    <format dxfId="75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74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73">
      <pivotArea outline="0" collapsedLevelsAreSubtotals="1" fieldPosition="0">
        <references count="1">
          <reference field="4294967294" count="1" selected="0">
            <x v="7"/>
          </reference>
        </references>
      </pivotArea>
    </format>
    <format dxfId="72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71">
      <pivotArea outline="0" collapsedLevelsAreSubtotals="1" fieldPosition="0">
        <references count="1">
          <reference field="4294967294" count="1" selected="0">
            <x v="12"/>
          </reference>
        </references>
      </pivotArea>
    </format>
    <format dxfId="70">
      <pivotArea outline="0" collapsedLevelsAreSubtotals="1" fieldPosition="0">
        <references count="1">
          <reference field="4294967294" count="1" selected="0">
            <x v="14"/>
          </reference>
        </references>
      </pivotArea>
    </format>
    <format dxfId="69">
      <pivotArea outline="0" collapsedLevelsAreSubtotals="1" fieldPosition="0">
        <references count="1">
          <reference field="4294967294" count="1" selected="0">
            <x v="17"/>
          </reference>
        </references>
      </pivotArea>
    </format>
    <format dxfId="68">
      <pivotArea outline="0" collapsedLevelsAreSubtotals="1" fieldPosition="0">
        <references count="1">
          <reference field="4294967294" count="1" selected="0">
            <x v="19"/>
          </reference>
        </references>
      </pivotArea>
    </format>
    <format dxfId="67">
      <pivotArea outline="0" collapsedLevelsAreSubtotals="1" fieldPosition="0">
        <references count="1">
          <reference field="4294967294" count="1" selected="0">
            <x v="22"/>
          </reference>
        </references>
      </pivotArea>
    </format>
    <format dxfId="66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name="PivotTable1" cacheId="37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14:F18" firstHeaderRow="0" firstDataRow="1" firstDataCol="1"/>
  <pivotFields count="7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Sum of Currently Registered Patients Aged 16+" fld="2" baseField="2" baseItem="0"/>
    <dataField name="Sum of A1) All patients who have received any COVID-19 vaccination dose" fld="3" baseField="2" baseItem="0"/>
    <dataField name="Sum of %vacc" fld="5" baseField="0" baseItem="0" numFmtId="9"/>
    <dataField name="Sum of A2) All patients who have received a second COVID-19 vaccination dose" fld="4" baseField="2" baseItem="0"/>
    <dataField name="Sum of %vacc2" fld="6" baseField="0" baseItem="0" numFmtId="9"/>
  </dataFields>
  <formats count="4">
    <format dxfId="64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63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62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61">
      <pivotArea dataOnly="0" labelOnly="1" outline="0" fieldPosition="0">
        <references count="1">
          <reference field="4294967294" count="1">
            <x v="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name="ExternalData_1" connectionId="1" autoFormatId="0" applyNumberFormats="0" applyBorderFormats="0" applyFontFormats="1" applyPatternFormats="1" applyAlignmentFormats="0" applyWidthHeightFormats="0">
  <queryTableRefresh preserveSortFilterLayout="0" nextId="27" unboundColumnsRight="2">
    <queryTableFields count="26">
      <queryTableField id="1" name="Locality" tableColumnId="131"/>
      <queryTableField id="2" name="Rel_D" tableColumnId="132"/>
      <queryTableField id="3" name="Autism" tableColumnId="133"/>
      <queryTableField id="4" name="Autism - Cohorts 01-09" tableColumnId="134"/>
      <queryTableField id="5" name="Autism - Cohorts 01-09 Vaccinated" tableColumnId="135"/>
      <queryTableField id="6" name="Homeless" tableColumnId="136"/>
      <queryTableField id="7" name="Homeless - Cohorts 01-10" tableColumnId="137"/>
      <queryTableField id="8" name="Homeless - Cohorts 01-10 Vaccinated" tableColumnId="138"/>
      <queryTableField id="9" name="Learning Disabilities" tableColumnId="139"/>
      <queryTableField id="10" name="LD - Cohorts 01-10" tableColumnId="140"/>
      <queryTableField id="11" name="LD - Cohorts 01-10 Vaccinated" tableColumnId="141"/>
      <queryTableField id="12" name="Traveller Ethnicity" tableColumnId="142"/>
      <queryTableField id="13" name="Traveller Ethnicity - Cohorts 01-10" tableColumnId="143"/>
      <queryTableField id="14" name="Traveller Ethnicity - Cohorts 01-10 Vaccinated" tableColumnId="144"/>
      <queryTableField id="15" name="Currently Registered Patients Aged 16+" tableColumnId="145"/>
      <queryTableField id="16" name="A1) All patients who have received any COVID-19 vaccination dose" tableColumnId="146"/>
      <queryTableField id="17" name="Autism 2nd Vaccine" tableColumnId="147"/>
      <queryTableField id="18" name="Homeless 2nd Vaccine" tableColumnId="148"/>
      <queryTableField id="19" name="LD 2nd Vaccine" tableColumnId="149"/>
      <queryTableField id="20" name="Traveller Ethnicity 2nd Vaccine" tableColumnId="150"/>
      <queryTableField id="21" name="A2) All patients who have received a second COVID-19 vaccination dose" tableColumnId="151"/>
      <queryTableField id="22" name="SMI 2nd Vaccine" tableColumnId="152"/>
      <queryTableField id="23" name="SMI eligible for a Covid vaccine aged 18+" tableColumnId="153"/>
      <queryTableField id="24" name="SMI Vaccinated" tableColumnId="154"/>
      <queryTableField id="26" dataBound="0" tableColumnId="155"/>
      <queryTableField id="25" dataBound="0" tableColumnId="156"/>
    </queryTableFields>
  </queryTableRefresh>
</queryTable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3" name="Table3" displayName="Table3" ref="A1:E4" totalsRowShown="0">
  <autoFilter ref="A1:E4"/>
  <tableColumns count="5">
    <tableColumn id="1" name="Practice"/>
    <tableColumn id="2" name="Rel_D" dataDxfId="65"/>
    <tableColumn id="3" name="Currently Registered Patients Aged 16+"/>
    <tableColumn id="4" name="A1) All patients who have received any COVID-19 vaccination dose"/>
    <tableColumn id="5" name="A2) All patients who have received a second COVID-19 vaccination dose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UP_Homeless" displayName="UP_Homeless" ref="A1:E4" totalsRowShown="0">
  <autoFilter ref="A1:E4"/>
  <tableColumns count="5">
    <tableColumn id="1" name="Practice"/>
    <tableColumn id="2" name="Rel_D" dataDxfId="60"/>
    <tableColumn id="3" name="Currently Registered Patients Aged 16+"/>
    <tableColumn id="4" name="A1) All patients who have received any COVID-19 vaccination dose"/>
    <tableColumn id="5" name="A2) All patients who have received a second COVID-19 vaccination dose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1" name="UPdata" displayName="UPdata" ref="A1:Z8" tableType="queryTable" totalsRowShown="0">
  <autoFilter ref="A1:Z8"/>
  <tableColumns count="26">
    <tableColumn id="131" uniqueName="131" name="Locality" queryTableFieldId="1" dataDxfId="59"/>
    <tableColumn id="132" uniqueName="132" name="Rel_D" queryTableFieldId="2" dataDxfId="58"/>
    <tableColumn id="133" uniqueName="133" name="Autism" queryTableFieldId="3" dataDxfId="57"/>
    <tableColumn id="134" uniqueName="134" name="Autism - Cohorts 01-09" queryTableFieldId="4" dataDxfId="56"/>
    <tableColumn id="135" uniqueName="135" name="Autism - Cohorts 01-09 Vaccinated" queryTableFieldId="5" dataDxfId="55"/>
    <tableColumn id="136" uniqueName="136" name="Homeless" queryTableFieldId="6" dataDxfId="54"/>
    <tableColumn id="137" uniqueName="137" name="Homeless - Cohorts 01-10" queryTableFieldId="7" dataDxfId="53"/>
    <tableColumn id="138" uniqueName="138" name="Homeless - Cohorts 01-10 Vaccinated" queryTableFieldId="8" dataDxfId="52"/>
    <tableColumn id="139" uniqueName="139" name="Learning Disabilities" queryTableFieldId="9" dataDxfId="51"/>
    <tableColumn id="140" uniqueName="140" name="LD - Cohorts 01-10" queryTableFieldId="10" dataDxfId="50"/>
    <tableColumn id="141" uniqueName="141" name="LD - Cohorts 01-10 Vaccinated" queryTableFieldId="11" dataDxfId="49"/>
    <tableColumn id="142" uniqueName="142" name="Traveller Ethnicity" queryTableFieldId="12" dataDxfId="48"/>
    <tableColumn id="143" uniqueName="143" name="Traveller Ethnicity - Cohorts 01-10" queryTableFieldId="13" dataDxfId="47"/>
    <tableColumn id="144" uniqueName="144" name="Traveller Ethnicity - Cohorts 01-10 Vaccinated" queryTableFieldId="14" dataDxfId="46"/>
    <tableColumn id="145" uniqueName="145" name="Currently Registered Patients Aged 16+" queryTableFieldId="15" dataDxfId="45"/>
    <tableColumn id="146" uniqueName="146" name="A1) All patients who have received any COVID-19 vaccination dose" queryTableFieldId="16" dataDxfId="44"/>
    <tableColumn id="147" uniqueName="147" name="Autism 2nd Vaccine" queryTableFieldId="17" dataDxfId="43"/>
    <tableColumn id="148" uniqueName="148" name="Homeless 2nd Vaccine" queryTableFieldId="18" dataDxfId="42"/>
    <tableColumn id="149" uniqueName="149" name="LD 2nd Vaccine" queryTableFieldId="19" dataDxfId="41"/>
    <tableColumn id="150" uniqueName="150" name="Traveller Ethnicity 2nd Vaccine" queryTableFieldId="20" dataDxfId="40"/>
    <tableColumn id="151" uniqueName="151" name="A2) All patients who have received a second COVID-19 vaccination dose" queryTableFieldId="21" dataDxfId="39"/>
    <tableColumn id="152" uniqueName="152" name="SMI 2nd Vaccine" queryTableFieldId="22" dataDxfId="38"/>
    <tableColumn id="153" uniqueName="153" name="SMI eligible for a Covid vaccine aged 18+" queryTableFieldId="23" dataDxfId="37"/>
    <tableColumn id="154" uniqueName="154" name="SMI Vaccinated" queryTableFieldId="24" dataDxfId="36"/>
    <tableColumn id="155" uniqueName="155" name="Column2" queryTableFieldId="26" dataDxfId="35"/>
    <tableColumn id="156" uniqueName="156" name="Column1" queryTableFieldId="25" dataDxfId="34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5"/>
  <sheetViews>
    <sheetView showGridLines="0" tabSelected="1" zoomScale="85" zoomScaleNormal="85" workbookViewId="0">
      <pane ySplit="7" topLeftCell="A8" activePane="bottomLeft" state="frozen"/>
      <selection pane="bottomLeft" activeCell="B12" sqref="B12"/>
    </sheetView>
  </sheetViews>
  <sheetFormatPr defaultRowHeight="15" x14ac:dyDescent="0.25"/>
  <cols>
    <col min="1" max="1" width="31.85546875" customWidth="1"/>
    <col min="2" max="3" width="14.28515625" customWidth="1"/>
    <col min="5" max="5" width="14.28515625" customWidth="1"/>
    <col min="7" max="8" width="14.28515625" customWidth="1"/>
    <col min="10" max="10" width="14.28515625" customWidth="1"/>
    <col min="12" max="13" width="14.28515625" customWidth="1"/>
    <col min="15" max="15" width="14.28515625" customWidth="1"/>
    <col min="17" max="17" width="14.28515625" customWidth="1"/>
  </cols>
  <sheetData>
    <row r="1" spans="1:26" ht="18.75" x14ac:dyDescent="0.3">
      <c r="A1" s="6" t="s">
        <v>45</v>
      </c>
    </row>
    <row r="2" spans="1:26" ht="18.75" x14ac:dyDescent="0.3">
      <c r="A2" s="5" t="s">
        <v>46</v>
      </c>
    </row>
    <row r="3" spans="1:26" x14ac:dyDescent="0.25">
      <c r="A3" s="8">
        <f>MAX(UPdata[Rel_D])</f>
        <v>44407</v>
      </c>
    </row>
    <row r="6" spans="1:26" s="7" customFormat="1" ht="90" x14ac:dyDescent="0.25">
      <c r="B6" s="7" t="s">
        <v>51</v>
      </c>
      <c r="C6" s="7" t="s">
        <v>70</v>
      </c>
      <c r="D6" s="7" t="s">
        <v>47</v>
      </c>
      <c r="E6" s="7" t="s">
        <v>71</v>
      </c>
      <c r="F6" s="7" t="s">
        <v>47</v>
      </c>
      <c r="G6" s="7" t="s">
        <v>52</v>
      </c>
      <c r="H6" s="7" t="s">
        <v>72</v>
      </c>
      <c r="I6" s="7" t="s">
        <v>47</v>
      </c>
      <c r="J6" s="7" t="s">
        <v>73</v>
      </c>
      <c r="K6" s="7" t="s">
        <v>47</v>
      </c>
      <c r="L6" s="7" t="s">
        <v>53</v>
      </c>
      <c r="M6" s="7" t="s">
        <v>74</v>
      </c>
      <c r="N6" s="7" t="s">
        <v>47</v>
      </c>
      <c r="O6" s="7" t="s">
        <v>75</v>
      </c>
      <c r="P6" s="7" t="s">
        <v>47</v>
      </c>
      <c r="Q6" s="7" t="s">
        <v>54</v>
      </c>
      <c r="R6" s="7" t="s">
        <v>76</v>
      </c>
      <c r="S6" s="7" t="s">
        <v>47</v>
      </c>
      <c r="T6" s="7" t="s">
        <v>77</v>
      </c>
      <c r="U6" s="7" t="s">
        <v>47</v>
      </c>
      <c r="V6" s="7" t="s">
        <v>67</v>
      </c>
      <c r="W6" s="7" t="s">
        <v>68</v>
      </c>
      <c r="X6" s="7" t="s">
        <v>47</v>
      </c>
      <c r="Y6" s="7" t="s">
        <v>69</v>
      </c>
      <c r="Z6" s="7" t="s">
        <v>47</v>
      </c>
    </row>
    <row r="7" spans="1:26" s="4" customFormat="1" ht="105" hidden="1" x14ac:dyDescent="0.25">
      <c r="A7" s="3" t="s">
        <v>31</v>
      </c>
      <c r="B7" s="4" t="s">
        <v>43</v>
      </c>
      <c r="C7" s="4" t="s">
        <v>44</v>
      </c>
      <c r="D7" t="s">
        <v>80</v>
      </c>
      <c r="E7" s="4" t="s">
        <v>33</v>
      </c>
      <c r="F7" t="s">
        <v>81</v>
      </c>
      <c r="G7" s="4" t="s">
        <v>36</v>
      </c>
      <c r="H7" s="4" t="s">
        <v>35</v>
      </c>
      <c r="I7" t="s">
        <v>82</v>
      </c>
      <c r="J7" s="4" t="s">
        <v>34</v>
      </c>
      <c r="K7" t="s">
        <v>83</v>
      </c>
      <c r="L7" s="4" t="s">
        <v>37</v>
      </c>
      <c r="M7" s="4" t="s">
        <v>38</v>
      </c>
      <c r="N7" t="s">
        <v>84</v>
      </c>
      <c r="O7" s="4" t="s">
        <v>39</v>
      </c>
      <c r="P7" t="s">
        <v>85</v>
      </c>
      <c r="Q7" s="4" t="s">
        <v>40</v>
      </c>
      <c r="R7" s="4" t="s">
        <v>41</v>
      </c>
      <c r="S7" t="s">
        <v>86</v>
      </c>
      <c r="T7" s="4" t="s">
        <v>42</v>
      </c>
      <c r="U7" t="s">
        <v>87</v>
      </c>
      <c r="V7" t="s">
        <v>66</v>
      </c>
      <c r="W7" t="s">
        <v>65</v>
      </c>
      <c r="X7" t="s">
        <v>88</v>
      </c>
      <c r="Y7" t="s">
        <v>64</v>
      </c>
      <c r="Z7" t="s">
        <v>89</v>
      </c>
    </row>
    <row r="8" spans="1:26" x14ac:dyDescent="0.25">
      <c r="A8" s="2" t="s">
        <v>21</v>
      </c>
      <c r="B8" s="24">
        <v>712</v>
      </c>
      <c r="C8" s="24">
        <v>396</v>
      </c>
      <c r="D8" s="22">
        <v>0.5561797752808989</v>
      </c>
      <c r="E8" s="24">
        <v>284</v>
      </c>
      <c r="F8" s="22">
        <v>0.398876404494382</v>
      </c>
      <c r="G8" s="24">
        <v>92</v>
      </c>
      <c r="H8" s="24">
        <v>47</v>
      </c>
      <c r="I8" s="22">
        <v>0.51086956521739135</v>
      </c>
      <c r="J8" s="24">
        <v>37</v>
      </c>
      <c r="K8" s="22">
        <v>0.40217391304347827</v>
      </c>
      <c r="L8" s="24">
        <v>897</v>
      </c>
      <c r="M8" s="24">
        <v>771</v>
      </c>
      <c r="N8" s="22">
        <v>0.85953177257525082</v>
      </c>
      <c r="O8" s="24">
        <v>701</v>
      </c>
      <c r="P8" s="22">
        <v>0.78149386845039015</v>
      </c>
      <c r="Q8" s="24">
        <v>47</v>
      </c>
      <c r="R8" s="24">
        <v>31</v>
      </c>
      <c r="S8" s="22">
        <v>0.65957446808510634</v>
      </c>
      <c r="T8" s="24">
        <v>21</v>
      </c>
      <c r="U8" s="22">
        <v>0.44680851063829785</v>
      </c>
      <c r="V8" s="24">
        <v>1954</v>
      </c>
      <c r="W8" s="24">
        <v>1423</v>
      </c>
      <c r="X8" s="22">
        <v>0.72824974411463661</v>
      </c>
      <c r="Y8" s="24">
        <v>1222</v>
      </c>
      <c r="Z8" s="22">
        <v>0.62538382804503578</v>
      </c>
    </row>
    <row r="9" spans="1:26" x14ac:dyDescent="0.25">
      <c r="A9" s="2" t="s">
        <v>22</v>
      </c>
      <c r="B9" s="24">
        <v>1137</v>
      </c>
      <c r="C9" s="24">
        <v>644</v>
      </c>
      <c r="D9" s="22">
        <v>0.5664028144239226</v>
      </c>
      <c r="E9" s="24">
        <v>437</v>
      </c>
      <c r="F9" s="22">
        <v>0.38434476693051889</v>
      </c>
      <c r="G9" s="24">
        <v>322</v>
      </c>
      <c r="H9" s="24">
        <v>156</v>
      </c>
      <c r="I9" s="22">
        <v>0.48447204968944102</v>
      </c>
      <c r="J9" s="24">
        <v>107</v>
      </c>
      <c r="K9" s="22">
        <v>0.33229813664596275</v>
      </c>
      <c r="L9" s="24">
        <v>1281</v>
      </c>
      <c r="M9" s="24">
        <v>926</v>
      </c>
      <c r="N9" s="22">
        <v>0.72287275565964093</v>
      </c>
      <c r="O9" s="24">
        <v>824</v>
      </c>
      <c r="P9" s="22">
        <v>0.64324746291959412</v>
      </c>
      <c r="Q9" s="24">
        <v>316</v>
      </c>
      <c r="R9" s="24">
        <v>167</v>
      </c>
      <c r="S9" s="22">
        <v>0.52848101265822789</v>
      </c>
      <c r="T9" s="24">
        <v>136</v>
      </c>
      <c r="U9" s="22">
        <v>0.43037974683544306</v>
      </c>
      <c r="V9" s="24">
        <v>4578</v>
      </c>
      <c r="W9" s="24">
        <v>2955</v>
      </c>
      <c r="X9" s="22">
        <v>0.64547837483617299</v>
      </c>
      <c r="Y9" s="24">
        <v>2545</v>
      </c>
      <c r="Z9" s="22">
        <v>0.55591961555264302</v>
      </c>
    </row>
    <row r="10" spans="1:26" x14ac:dyDescent="0.25">
      <c r="A10" s="2" t="s">
        <v>24</v>
      </c>
      <c r="B10" s="24">
        <v>941</v>
      </c>
      <c r="C10" s="24">
        <v>615</v>
      </c>
      <c r="D10" s="22">
        <v>0.65356004250797028</v>
      </c>
      <c r="E10" s="24">
        <v>419</v>
      </c>
      <c r="F10" s="22">
        <v>0.4452709883103082</v>
      </c>
      <c r="G10" s="24">
        <v>52</v>
      </c>
      <c r="H10" s="24">
        <v>21</v>
      </c>
      <c r="I10" s="22">
        <v>0.40384615384615385</v>
      </c>
      <c r="J10" s="24">
        <v>18</v>
      </c>
      <c r="K10" s="22">
        <v>0.34615384615384615</v>
      </c>
      <c r="L10" s="24">
        <v>1067</v>
      </c>
      <c r="M10" s="24">
        <v>956</v>
      </c>
      <c r="N10" s="22">
        <v>0.89597000937207127</v>
      </c>
      <c r="O10" s="24">
        <v>901</v>
      </c>
      <c r="P10" s="22">
        <v>0.84442361761949392</v>
      </c>
      <c r="Q10" s="24">
        <v>102</v>
      </c>
      <c r="R10" s="24">
        <v>58</v>
      </c>
      <c r="S10" s="22">
        <v>0.56862745098039214</v>
      </c>
      <c r="T10" s="24">
        <v>46</v>
      </c>
      <c r="U10" s="22">
        <v>0.45098039215686275</v>
      </c>
      <c r="V10" s="24">
        <v>1931</v>
      </c>
      <c r="W10" s="24">
        <v>1508</v>
      </c>
      <c r="X10" s="22">
        <v>0.78094251683065774</v>
      </c>
      <c r="Y10" s="24">
        <v>1361</v>
      </c>
      <c r="Z10" s="22">
        <v>0.70481615743138271</v>
      </c>
    </row>
    <row r="11" spans="1:26" x14ac:dyDescent="0.25">
      <c r="A11" s="2" t="s">
        <v>25</v>
      </c>
      <c r="B11" s="24">
        <v>1084</v>
      </c>
      <c r="C11" s="24">
        <v>635</v>
      </c>
      <c r="D11" s="22">
        <v>0.58579335793357934</v>
      </c>
      <c r="E11" s="24">
        <v>446</v>
      </c>
      <c r="F11" s="22">
        <v>0.41143911439114389</v>
      </c>
      <c r="G11" s="24">
        <v>312</v>
      </c>
      <c r="H11" s="24">
        <v>162</v>
      </c>
      <c r="I11" s="22">
        <v>0.51923076923076927</v>
      </c>
      <c r="J11" s="24">
        <v>112</v>
      </c>
      <c r="K11" s="22">
        <v>0.35897435897435898</v>
      </c>
      <c r="L11" s="24">
        <v>1467</v>
      </c>
      <c r="M11" s="24">
        <v>1147</v>
      </c>
      <c r="N11" s="22">
        <v>0.78186775732788005</v>
      </c>
      <c r="O11" s="24">
        <v>1011</v>
      </c>
      <c r="P11" s="22">
        <v>0.68916155419222902</v>
      </c>
      <c r="Q11" s="24">
        <v>186</v>
      </c>
      <c r="R11" s="24">
        <v>133</v>
      </c>
      <c r="S11" s="22">
        <v>0.71505376344086025</v>
      </c>
      <c r="T11" s="24">
        <v>98</v>
      </c>
      <c r="U11" s="22">
        <v>0.5268817204301075</v>
      </c>
      <c r="V11" s="24">
        <v>4419</v>
      </c>
      <c r="W11" s="24">
        <v>3015</v>
      </c>
      <c r="X11" s="22">
        <v>0.68228105906313641</v>
      </c>
      <c r="Y11" s="24">
        <v>2565</v>
      </c>
      <c r="Z11" s="22">
        <v>0.58044806517311609</v>
      </c>
    </row>
    <row r="12" spans="1:26" x14ac:dyDescent="0.25">
      <c r="A12" s="2" t="s">
        <v>27</v>
      </c>
      <c r="B12" s="24">
        <v>1029</v>
      </c>
      <c r="C12" s="24">
        <v>629</v>
      </c>
      <c r="D12" s="22">
        <v>0.61127308066083574</v>
      </c>
      <c r="E12" s="24">
        <v>501</v>
      </c>
      <c r="F12" s="22">
        <v>0.48688046647230321</v>
      </c>
      <c r="G12" s="24">
        <v>61</v>
      </c>
      <c r="H12" s="24">
        <v>26</v>
      </c>
      <c r="I12" s="22">
        <v>0.42622950819672129</v>
      </c>
      <c r="J12" s="24">
        <v>14</v>
      </c>
      <c r="K12" s="22">
        <v>0.22950819672131148</v>
      </c>
      <c r="L12" s="24">
        <v>1365</v>
      </c>
      <c r="M12" s="24">
        <v>1124</v>
      </c>
      <c r="N12" s="22">
        <v>0.8234432234432234</v>
      </c>
      <c r="O12" s="24">
        <v>1044</v>
      </c>
      <c r="P12" s="22">
        <v>0.76483516483516478</v>
      </c>
      <c r="Q12" s="24">
        <v>1259</v>
      </c>
      <c r="R12" s="24">
        <v>746</v>
      </c>
      <c r="S12" s="22">
        <v>0.59253375694996024</v>
      </c>
      <c r="T12" s="24">
        <v>601</v>
      </c>
      <c r="U12" s="22">
        <v>0.47736298649722003</v>
      </c>
      <c r="V12" s="24">
        <v>2921</v>
      </c>
      <c r="W12" s="24">
        <v>2203</v>
      </c>
      <c r="X12" s="22">
        <v>0.75419376925710369</v>
      </c>
      <c r="Y12" s="24">
        <v>1995</v>
      </c>
      <c r="Z12" s="22">
        <v>0.68298527901403627</v>
      </c>
    </row>
    <row r="13" spans="1:26" x14ac:dyDescent="0.25">
      <c r="A13" s="2" t="s">
        <v>28</v>
      </c>
      <c r="B13" s="24">
        <v>957</v>
      </c>
      <c r="C13" s="24">
        <v>616</v>
      </c>
      <c r="D13" s="22">
        <v>0.64367816091954022</v>
      </c>
      <c r="E13" s="24">
        <v>390</v>
      </c>
      <c r="F13" s="22">
        <v>0.40752351097178685</v>
      </c>
      <c r="G13" s="24">
        <v>377</v>
      </c>
      <c r="H13" s="24">
        <v>209</v>
      </c>
      <c r="I13" s="22">
        <v>0.55437665782493373</v>
      </c>
      <c r="J13" s="24">
        <v>144</v>
      </c>
      <c r="K13" s="22">
        <v>0.38196286472148538</v>
      </c>
      <c r="L13" s="24">
        <v>1301</v>
      </c>
      <c r="M13" s="24">
        <v>1034</v>
      </c>
      <c r="N13" s="22">
        <v>0.79477325134511911</v>
      </c>
      <c r="O13" s="24">
        <v>871</v>
      </c>
      <c r="P13" s="22">
        <v>0.66948501152959261</v>
      </c>
      <c r="Q13" s="24">
        <v>470</v>
      </c>
      <c r="R13" s="24">
        <v>292</v>
      </c>
      <c r="S13" s="22">
        <v>0.62127659574468086</v>
      </c>
      <c r="T13" s="24">
        <v>206</v>
      </c>
      <c r="U13" s="22">
        <v>0.43829787234042555</v>
      </c>
      <c r="V13" s="24">
        <v>4665</v>
      </c>
      <c r="W13" s="24">
        <v>3255</v>
      </c>
      <c r="X13" s="22">
        <v>0.69774919614147912</v>
      </c>
      <c r="Y13" s="24">
        <v>2722</v>
      </c>
      <c r="Z13" s="22">
        <v>0.58349410503751342</v>
      </c>
    </row>
    <row r="14" spans="1:26" x14ac:dyDescent="0.25">
      <c r="A14" s="2" t="s">
        <v>30</v>
      </c>
      <c r="B14" s="24">
        <v>1164</v>
      </c>
      <c r="C14" s="24">
        <v>585</v>
      </c>
      <c r="D14" s="22">
        <v>0.50257731958762886</v>
      </c>
      <c r="E14" s="24">
        <v>422</v>
      </c>
      <c r="F14" s="22">
        <v>0.36254295532646047</v>
      </c>
      <c r="G14" s="24">
        <v>140</v>
      </c>
      <c r="H14" s="24">
        <v>60</v>
      </c>
      <c r="I14" s="22">
        <v>0.42857142857142855</v>
      </c>
      <c r="J14" s="24">
        <v>39</v>
      </c>
      <c r="K14" s="22">
        <v>0.27857142857142858</v>
      </c>
      <c r="L14" s="24">
        <v>1251</v>
      </c>
      <c r="M14" s="24">
        <v>966</v>
      </c>
      <c r="N14" s="22">
        <v>0.77218225419664266</v>
      </c>
      <c r="O14" s="24">
        <v>875</v>
      </c>
      <c r="P14" s="22">
        <v>0.69944044764188651</v>
      </c>
      <c r="Q14" s="24">
        <v>96</v>
      </c>
      <c r="R14" s="24">
        <v>71</v>
      </c>
      <c r="S14" s="22">
        <v>0.73958333333333337</v>
      </c>
      <c r="T14" s="24">
        <v>52</v>
      </c>
      <c r="U14" s="22">
        <v>0.54166666666666663</v>
      </c>
      <c r="V14" s="24">
        <v>3578</v>
      </c>
      <c r="W14" s="24">
        <v>2405</v>
      </c>
      <c r="X14" s="22">
        <v>0.67216321967579651</v>
      </c>
      <c r="Y14" s="24">
        <v>2066</v>
      </c>
      <c r="Z14" s="22">
        <v>0.57741755170486309</v>
      </c>
    </row>
    <row r="15" spans="1:26" x14ac:dyDescent="0.25">
      <c r="A15" s="2" t="s">
        <v>32</v>
      </c>
      <c r="B15" s="24">
        <v>7024</v>
      </c>
      <c r="C15" s="24">
        <v>4120</v>
      </c>
      <c r="D15" s="22">
        <v>0.58656036446469251</v>
      </c>
      <c r="E15" s="24">
        <v>2899</v>
      </c>
      <c r="F15" s="22">
        <v>0.41272779043280183</v>
      </c>
      <c r="G15" s="24">
        <v>1356</v>
      </c>
      <c r="H15" s="24">
        <v>681</v>
      </c>
      <c r="I15" s="22">
        <v>0.50221238938053092</v>
      </c>
      <c r="J15" s="24">
        <v>471</v>
      </c>
      <c r="K15" s="22">
        <v>0.34734513274336282</v>
      </c>
      <c r="L15" s="24">
        <v>8629</v>
      </c>
      <c r="M15" s="24">
        <v>6924</v>
      </c>
      <c r="N15" s="22">
        <v>0.80241047630084594</v>
      </c>
      <c r="O15" s="24">
        <v>6227</v>
      </c>
      <c r="P15" s="22">
        <v>0.72163634256576659</v>
      </c>
      <c r="Q15" s="24">
        <v>2476</v>
      </c>
      <c r="R15" s="24">
        <v>1498</v>
      </c>
      <c r="S15" s="22">
        <v>0.60500807754442654</v>
      </c>
      <c r="T15" s="24">
        <v>1160</v>
      </c>
      <c r="U15" s="22">
        <v>0.46849757673667203</v>
      </c>
      <c r="V15" s="24">
        <v>24046</v>
      </c>
      <c r="W15" s="24">
        <v>16764</v>
      </c>
      <c r="X15" s="22">
        <v>0.69716376944190306</v>
      </c>
      <c r="Y15" s="24">
        <v>14476</v>
      </c>
      <c r="Z15" s="22">
        <v>0.60201280878316565</v>
      </c>
    </row>
  </sheetData>
  <sheetProtection pivotTables="0"/>
  <pageMargins left="0.7" right="0.7" top="0.75" bottom="0.75" header="0.3" footer="0.3"/>
  <pageSetup paperSize="9" orientation="portrait" horizontalDpi="4294967293" verticalDpi="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workbookViewId="0">
      <selection sqref="A1:Z8"/>
    </sheetView>
  </sheetViews>
  <sheetFormatPr defaultRowHeight="15" x14ac:dyDescent="0.25"/>
  <cols>
    <col min="1" max="1" width="10.140625" customWidth="1"/>
    <col min="3" max="3" width="37.5703125" customWidth="1"/>
    <col min="4" max="4" width="61.42578125" customWidth="1"/>
    <col min="5" max="5" width="66" customWidth="1"/>
  </cols>
  <sheetData>
    <row r="1" spans="1:5" x14ac:dyDescent="0.25">
      <c r="A1" t="s">
        <v>1</v>
      </c>
      <c r="B1" t="s">
        <v>2</v>
      </c>
      <c r="C1" t="s">
        <v>15</v>
      </c>
      <c r="D1" t="s">
        <v>16</v>
      </c>
      <c r="E1" t="s">
        <v>55</v>
      </c>
    </row>
    <row r="2" spans="1:5" x14ac:dyDescent="0.25">
      <c r="A2" t="s">
        <v>29</v>
      </c>
      <c r="B2" s="23">
        <v>44400</v>
      </c>
      <c r="C2">
        <v>946</v>
      </c>
      <c r="D2">
        <v>457</v>
      </c>
      <c r="E2">
        <v>297</v>
      </c>
    </row>
    <row r="3" spans="1:5" x14ac:dyDescent="0.25">
      <c r="A3" t="s">
        <v>26</v>
      </c>
      <c r="B3" s="23">
        <v>44400</v>
      </c>
      <c r="C3">
        <v>3572</v>
      </c>
      <c r="D3">
        <v>1684</v>
      </c>
      <c r="E3">
        <v>1138</v>
      </c>
    </row>
    <row r="4" spans="1:5" x14ac:dyDescent="0.25">
      <c r="A4" t="s">
        <v>23</v>
      </c>
      <c r="B4" s="23">
        <v>44400</v>
      </c>
      <c r="C4">
        <v>1158</v>
      </c>
      <c r="D4">
        <v>488</v>
      </c>
      <c r="E4">
        <v>317</v>
      </c>
    </row>
  </sheetData>
  <pageMargins left="0.7" right="0.7" top="0.75" bottom="0.75" header="0.3" footer="0.3"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"/>
  <sheetViews>
    <sheetView showGridLines="0" workbookViewId="0">
      <selection activeCell="B17" sqref="B17"/>
    </sheetView>
  </sheetViews>
  <sheetFormatPr defaultRowHeight="15" x14ac:dyDescent="0.25"/>
  <cols>
    <col min="1" max="1" width="25.7109375" customWidth="1"/>
    <col min="2" max="2" width="43.140625" customWidth="1"/>
    <col min="3" max="3" width="67.85546875" customWidth="1"/>
    <col min="4" max="4" width="12.85546875" customWidth="1"/>
    <col min="5" max="5" width="72.5703125" customWidth="1"/>
    <col min="6" max="6" width="14" bestFit="1" customWidth="1"/>
  </cols>
  <sheetData>
    <row r="1" spans="1:6" x14ac:dyDescent="0.25">
      <c r="A1" t="s">
        <v>45</v>
      </c>
    </row>
    <row r="2" spans="1:6" ht="18.75" x14ac:dyDescent="0.3">
      <c r="A2" s="5" t="s">
        <v>46</v>
      </c>
    </row>
    <row r="3" spans="1:6" x14ac:dyDescent="0.25">
      <c r="A3" s="8">
        <f>Report!A3</f>
        <v>44407</v>
      </c>
    </row>
    <row r="7" spans="1:6" s="4" customFormat="1" x14ac:dyDescent="0.25">
      <c r="A7"/>
      <c r="B7" s="12" t="s">
        <v>48</v>
      </c>
      <c r="C7" s="12" t="s">
        <v>50</v>
      </c>
      <c r="D7" s="13" t="s">
        <v>47</v>
      </c>
      <c r="E7" s="12" t="s">
        <v>49</v>
      </c>
      <c r="F7" s="13" t="s">
        <v>47</v>
      </c>
    </row>
    <row r="8" spans="1:6" hidden="1" x14ac:dyDescent="0.25">
      <c r="A8" s="9" t="s">
        <v>29</v>
      </c>
      <c r="B8" s="10">
        <v>959</v>
      </c>
      <c r="C8" s="10">
        <v>412</v>
      </c>
      <c r="D8" s="11">
        <v>0.42961418143899893</v>
      </c>
      <c r="E8" s="15">
        <v>205</v>
      </c>
      <c r="F8" s="14">
        <f>E8/B8</f>
        <v>0.21376433785192908</v>
      </c>
    </row>
    <row r="9" spans="1:6" hidden="1" x14ac:dyDescent="0.25">
      <c r="A9" s="9" t="s">
        <v>26</v>
      </c>
      <c r="B9" s="10">
        <v>3516</v>
      </c>
      <c r="C9" s="10">
        <v>1335</v>
      </c>
      <c r="D9" s="11">
        <v>0.37969283276450511</v>
      </c>
      <c r="E9" s="15">
        <v>588</v>
      </c>
      <c r="F9" s="14">
        <f>E9/B9</f>
        <v>0.16723549488054607</v>
      </c>
    </row>
    <row r="10" spans="1:6" hidden="1" x14ac:dyDescent="0.25">
      <c r="A10" s="9" t="s">
        <v>23</v>
      </c>
      <c r="B10" s="10">
        <v>1124</v>
      </c>
      <c r="C10" s="10">
        <v>408</v>
      </c>
      <c r="D10" s="11">
        <v>0.36298932384341637</v>
      </c>
      <c r="E10" s="15">
        <v>160</v>
      </c>
      <c r="F10" s="14">
        <f>E10/B10</f>
        <v>0.14234875444839859</v>
      </c>
    </row>
    <row r="11" spans="1:6" hidden="1" x14ac:dyDescent="0.25">
      <c r="A11" s="16" t="s">
        <v>32</v>
      </c>
      <c r="B11" s="17">
        <v>5599</v>
      </c>
      <c r="C11" s="17">
        <v>2155</v>
      </c>
      <c r="D11" s="18">
        <v>0.38489015895695661</v>
      </c>
      <c r="E11" s="19">
        <f>SUM(E8:E10)</f>
        <v>953</v>
      </c>
      <c r="F11" s="20">
        <f>E11/B11</f>
        <v>0.17020896588676548</v>
      </c>
    </row>
    <row r="12" spans="1:6" hidden="1" x14ac:dyDescent="0.25"/>
    <row r="13" spans="1:6" hidden="1" x14ac:dyDescent="0.25"/>
    <row r="14" spans="1:6" hidden="1" x14ac:dyDescent="0.25">
      <c r="A14" s="21" t="s">
        <v>31</v>
      </c>
      <c r="B14" t="s">
        <v>57</v>
      </c>
      <c r="C14" t="s">
        <v>58</v>
      </c>
      <c r="D14" s="22" t="s">
        <v>56</v>
      </c>
      <c r="E14" t="s">
        <v>59</v>
      </c>
      <c r="F14" s="22" t="s">
        <v>60</v>
      </c>
    </row>
    <row r="15" spans="1:6" x14ac:dyDescent="0.25">
      <c r="A15" s="2" t="s">
        <v>29</v>
      </c>
      <c r="B15" s="1">
        <v>932</v>
      </c>
      <c r="C15" s="1">
        <v>456</v>
      </c>
      <c r="D15" s="22">
        <v>0.48927038626609443</v>
      </c>
      <c r="E15" s="1">
        <v>295</v>
      </c>
      <c r="F15" s="22">
        <v>0.3165236051502146</v>
      </c>
    </row>
    <row r="16" spans="1:6" x14ac:dyDescent="0.25">
      <c r="A16" s="2" t="s">
        <v>26</v>
      </c>
      <c r="B16" s="1">
        <v>3575</v>
      </c>
      <c r="C16" s="1">
        <v>1693</v>
      </c>
      <c r="D16" s="22">
        <v>0.47356643356643358</v>
      </c>
      <c r="E16" s="1">
        <v>1161</v>
      </c>
      <c r="F16" s="22">
        <v>0.32475524475524475</v>
      </c>
    </row>
    <row r="17" spans="1:6" x14ac:dyDescent="0.25">
      <c r="A17" s="2" t="s">
        <v>23</v>
      </c>
      <c r="B17" s="1">
        <v>1156</v>
      </c>
      <c r="C17" s="1">
        <v>501</v>
      </c>
      <c r="D17" s="22">
        <v>0.43339100346020759</v>
      </c>
      <c r="E17" s="1">
        <v>325</v>
      </c>
      <c r="F17" s="22">
        <v>0.2811418685121107</v>
      </c>
    </row>
    <row r="18" spans="1:6" x14ac:dyDescent="0.25">
      <c r="A18" s="2" t="s">
        <v>32</v>
      </c>
      <c r="B18" s="1">
        <v>5663</v>
      </c>
      <c r="C18" s="1">
        <v>2650</v>
      </c>
      <c r="D18" s="22">
        <v>0.46794984990287836</v>
      </c>
      <c r="E18" s="1">
        <v>1781</v>
      </c>
      <c r="F18" s="22">
        <v>0.31449761610453825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workbookViewId="0">
      <selection activeCell="C16" sqref="C16"/>
    </sheetView>
  </sheetViews>
  <sheetFormatPr defaultRowHeight="15" x14ac:dyDescent="0.25"/>
  <cols>
    <col min="1" max="1" width="10.140625" customWidth="1"/>
    <col min="3" max="3" width="37.5703125" customWidth="1"/>
    <col min="4" max="4" width="61.42578125" customWidth="1"/>
    <col min="5" max="5" width="66" customWidth="1"/>
  </cols>
  <sheetData>
    <row r="1" spans="1:5" x14ac:dyDescent="0.25">
      <c r="A1" t="s">
        <v>1</v>
      </c>
      <c r="B1" t="s">
        <v>2</v>
      </c>
      <c r="C1" t="s">
        <v>15</v>
      </c>
      <c r="D1" t="s">
        <v>16</v>
      </c>
      <c r="E1" t="s">
        <v>55</v>
      </c>
    </row>
    <row r="2" spans="1:5" x14ac:dyDescent="0.25">
      <c r="A2" t="s">
        <v>29</v>
      </c>
      <c r="B2" s="25">
        <v>44407</v>
      </c>
      <c r="C2">
        <v>932</v>
      </c>
      <c r="D2">
        <v>456</v>
      </c>
      <c r="E2">
        <v>295</v>
      </c>
    </row>
    <row r="3" spans="1:5" x14ac:dyDescent="0.25">
      <c r="A3" t="s">
        <v>26</v>
      </c>
      <c r="B3" s="25">
        <v>44407</v>
      </c>
      <c r="C3">
        <v>3575</v>
      </c>
      <c r="D3">
        <v>1693</v>
      </c>
      <c r="E3">
        <v>1161</v>
      </c>
    </row>
    <row r="4" spans="1:5" x14ac:dyDescent="0.25">
      <c r="A4" t="s">
        <v>23</v>
      </c>
      <c r="B4" s="25">
        <v>44407</v>
      </c>
      <c r="C4">
        <v>1156</v>
      </c>
      <c r="D4">
        <v>501</v>
      </c>
      <c r="E4">
        <v>325</v>
      </c>
    </row>
  </sheetData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"/>
  <sheetViews>
    <sheetView workbookViewId="0">
      <selection sqref="A1:Z8"/>
    </sheetView>
  </sheetViews>
  <sheetFormatPr defaultRowHeight="15" x14ac:dyDescent="0.25"/>
  <cols>
    <col min="1" max="1" width="15.140625" bestFit="1" customWidth="1"/>
    <col min="2" max="2" width="10.7109375" customWidth="1"/>
    <col min="3" max="3" width="9.5703125" customWidth="1"/>
    <col min="4" max="4" width="23.42578125" customWidth="1"/>
    <col min="5" max="5" width="34" bestFit="1" customWidth="1"/>
    <col min="6" max="6" width="12" customWidth="1"/>
    <col min="7" max="7" width="26" customWidth="1"/>
    <col min="8" max="8" width="36.5703125" bestFit="1" customWidth="1"/>
    <col min="9" max="9" width="21.42578125" customWidth="1"/>
    <col min="10" max="10" width="19.140625" customWidth="1"/>
    <col min="11" max="11" width="29.7109375" customWidth="1"/>
    <col min="12" max="12" width="19.5703125" customWidth="1"/>
    <col min="13" max="13" width="33.5703125" customWidth="1"/>
    <col min="14" max="14" width="44" bestFit="1" customWidth="1"/>
    <col min="15" max="15" width="38.5703125" customWidth="1"/>
    <col min="16" max="16" width="63.28515625" customWidth="1"/>
    <col min="17" max="17" width="20.85546875" customWidth="1"/>
    <col min="18" max="18" width="23.28515625" customWidth="1"/>
    <col min="19" max="19" width="16.5703125" customWidth="1"/>
    <col min="20" max="20" width="30.85546875" customWidth="1"/>
    <col min="21" max="21" width="68" bestFit="1" customWidth="1"/>
    <col min="22" max="22" width="17.85546875" customWidth="1"/>
    <col min="23" max="23" width="39.7109375" customWidth="1"/>
    <col min="24" max="24" width="17" customWidth="1"/>
    <col min="25" max="26" width="11.140625" customWidth="1"/>
  </cols>
  <sheetData>
    <row r="1" spans="1:26" x14ac:dyDescent="0.25">
      <c r="A1" s="1" t="s">
        <v>0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55</v>
      </c>
      <c r="V1" s="1" t="s">
        <v>61</v>
      </c>
      <c r="W1" s="1" t="s">
        <v>62</v>
      </c>
      <c r="X1" s="1" t="s">
        <v>63</v>
      </c>
      <c r="Y1" s="1" t="s">
        <v>79</v>
      </c>
      <c r="Z1" s="1" t="s">
        <v>78</v>
      </c>
    </row>
    <row r="2" spans="1:26" x14ac:dyDescent="0.25">
      <c r="A2" s="1" t="s">
        <v>21</v>
      </c>
      <c r="B2" s="23">
        <v>44407</v>
      </c>
      <c r="C2" s="1">
        <v>1526</v>
      </c>
      <c r="D2" s="1">
        <v>712</v>
      </c>
      <c r="E2" s="1">
        <v>396</v>
      </c>
      <c r="F2" s="1">
        <v>92</v>
      </c>
      <c r="G2" s="1">
        <v>92</v>
      </c>
      <c r="H2" s="1">
        <v>47</v>
      </c>
      <c r="I2" s="1">
        <v>1040</v>
      </c>
      <c r="J2" s="1">
        <v>897</v>
      </c>
      <c r="K2" s="1">
        <v>771</v>
      </c>
      <c r="L2" s="1">
        <v>57</v>
      </c>
      <c r="M2" s="1">
        <v>47</v>
      </c>
      <c r="N2" s="1">
        <v>31</v>
      </c>
      <c r="O2" s="1">
        <v>170396</v>
      </c>
      <c r="P2" s="1">
        <v>102844</v>
      </c>
      <c r="Q2" s="1">
        <v>284</v>
      </c>
      <c r="R2" s="1">
        <v>37</v>
      </c>
      <c r="S2" s="1">
        <v>701</v>
      </c>
      <c r="T2" s="1">
        <v>21</v>
      </c>
      <c r="U2" s="1">
        <v>77057</v>
      </c>
      <c r="V2" s="1">
        <v>1222</v>
      </c>
      <c r="W2" s="1">
        <v>1954</v>
      </c>
      <c r="X2" s="1">
        <v>1423</v>
      </c>
      <c r="Y2" s="1"/>
      <c r="Z2" s="1"/>
    </row>
    <row r="3" spans="1:26" x14ac:dyDescent="0.25">
      <c r="A3" s="1" t="s">
        <v>22</v>
      </c>
      <c r="B3" s="23">
        <v>44407</v>
      </c>
      <c r="C3" s="1">
        <v>2321</v>
      </c>
      <c r="D3" s="1">
        <v>1137</v>
      </c>
      <c r="E3" s="1">
        <v>644</v>
      </c>
      <c r="F3" s="1">
        <v>325</v>
      </c>
      <c r="G3" s="1">
        <v>322</v>
      </c>
      <c r="H3" s="1">
        <v>156</v>
      </c>
      <c r="I3" s="1">
        <v>1427</v>
      </c>
      <c r="J3" s="1">
        <v>1281</v>
      </c>
      <c r="K3" s="1">
        <v>926</v>
      </c>
      <c r="L3" s="1">
        <v>368</v>
      </c>
      <c r="M3" s="1">
        <v>316</v>
      </c>
      <c r="N3" s="1">
        <v>167</v>
      </c>
      <c r="O3" s="1">
        <v>272389</v>
      </c>
      <c r="P3" s="1">
        <v>163273</v>
      </c>
      <c r="Q3" s="1">
        <v>437</v>
      </c>
      <c r="R3" s="1">
        <v>107</v>
      </c>
      <c r="S3" s="1">
        <v>824</v>
      </c>
      <c r="T3" s="1">
        <v>136</v>
      </c>
      <c r="U3" s="1">
        <v>114039</v>
      </c>
      <c r="V3" s="1">
        <v>2545</v>
      </c>
      <c r="W3" s="1">
        <v>4578</v>
      </c>
      <c r="X3" s="1">
        <v>2955</v>
      </c>
      <c r="Y3" s="1"/>
      <c r="Z3" s="1"/>
    </row>
    <row r="4" spans="1:26" x14ac:dyDescent="0.25">
      <c r="A4" s="1" t="s">
        <v>24</v>
      </c>
      <c r="B4" s="23">
        <v>44407</v>
      </c>
      <c r="C4" s="1">
        <v>1787</v>
      </c>
      <c r="D4" s="1">
        <v>941</v>
      </c>
      <c r="E4" s="1">
        <v>615</v>
      </c>
      <c r="F4" s="1">
        <v>54</v>
      </c>
      <c r="G4" s="1">
        <v>52</v>
      </c>
      <c r="H4" s="1">
        <v>21</v>
      </c>
      <c r="I4" s="1">
        <v>1204</v>
      </c>
      <c r="J4" s="1">
        <v>1067</v>
      </c>
      <c r="K4" s="1">
        <v>956</v>
      </c>
      <c r="L4" s="1">
        <v>145</v>
      </c>
      <c r="M4" s="1">
        <v>102</v>
      </c>
      <c r="N4" s="1">
        <v>58</v>
      </c>
      <c r="O4" s="1">
        <v>226090</v>
      </c>
      <c r="P4" s="1">
        <v>170500</v>
      </c>
      <c r="Q4" s="1">
        <v>419</v>
      </c>
      <c r="R4" s="1">
        <v>18</v>
      </c>
      <c r="S4" s="1">
        <v>901</v>
      </c>
      <c r="T4" s="1">
        <v>46</v>
      </c>
      <c r="U4" s="1">
        <v>138142</v>
      </c>
      <c r="V4" s="1">
        <v>1361</v>
      </c>
      <c r="W4" s="1">
        <v>1931</v>
      </c>
      <c r="X4" s="1">
        <v>1508</v>
      </c>
      <c r="Y4" s="1"/>
      <c r="Z4" s="1"/>
    </row>
    <row r="5" spans="1:26" x14ac:dyDescent="0.25">
      <c r="A5" s="1" t="s">
        <v>25</v>
      </c>
      <c r="B5" s="23">
        <v>44407</v>
      </c>
      <c r="C5" s="1">
        <v>2718</v>
      </c>
      <c r="D5" s="1">
        <v>1084</v>
      </c>
      <c r="E5" s="1">
        <v>635</v>
      </c>
      <c r="F5" s="1">
        <v>316</v>
      </c>
      <c r="G5" s="1">
        <v>312</v>
      </c>
      <c r="H5" s="1">
        <v>162</v>
      </c>
      <c r="I5" s="1">
        <v>1758</v>
      </c>
      <c r="J5" s="1">
        <v>1467</v>
      </c>
      <c r="K5" s="1">
        <v>1147</v>
      </c>
      <c r="L5" s="1">
        <v>191</v>
      </c>
      <c r="M5" s="1">
        <v>186</v>
      </c>
      <c r="N5" s="1">
        <v>133</v>
      </c>
      <c r="O5" s="1">
        <v>347780</v>
      </c>
      <c r="P5" s="1">
        <v>199472</v>
      </c>
      <c r="Q5" s="1">
        <v>446</v>
      </c>
      <c r="R5" s="1">
        <v>112</v>
      </c>
      <c r="S5" s="1">
        <v>1011</v>
      </c>
      <c r="T5" s="1">
        <v>98</v>
      </c>
      <c r="U5" s="1">
        <v>138473</v>
      </c>
      <c r="V5" s="1">
        <v>2565</v>
      </c>
      <c r="W5" s="1">
        <v>4419</v>
      </c>
      <c r="X5" s="1">
        <v>3015</v>
      </c>
      <c r="Y5" s="1"/>
      <c r="Z5" s="1"/>
    </row>
    <row r="6" spans="1:26" x14ac:dyDescent="0.25">
      <c r="A6" s="1" t="s">
        <v>27</v>
      </c>
      <c r="B6" s="23">
        <v>44407</v>
      </c>
      <c r="C6" s="1">
        <v>1768</v>
      </c>
      <c r="D6" s="1">
        <v>1029</v>
      </c>
      <c r="E6" s="1">
        <v>629</v>
      </c>
      <c r="F6" s="1">
        <v>52</v>
      </c>
      <c r="G6" s="1">
        <v>61</v>
      </c>
      <c r="H6" s="1">
        <v>26</v>
      </c>
      <c r="I6" s="1">
        <v>1523</v>
      </c>
      <c r="J6" s="1">
        <v>1365</v>
      </c>
      <c r="K6" s="1">
        <v>1124</v>
      </c>
      <c r="L6" s="1">
        <v>1275</v>
      </c>
      <c r="M6" s="1">
        <v>1259</v>
      </c>
      <c r="N6" s="1">
        <v>746</v>
      </c>
      <c r="O6" s="1">
        <v>234307</v>
      </c>
      <c r="P6" s="1">
        <v>159276</v>
      </c>
      <c r="Q6" s="1">
        <v>501</v>
      </c>
      <c r="R6" s="1">
        <v>14</v>
      </c>
      <c r="S6" s="1">
        <v>1044</v>
      </c>
      <c r="T6" s="1">
        <v>601</v>
      </c>
      <c r="U6" s="1">
        <v>128855</v>
      </c>
      <c r="V6" s="1">
        <v>1995</v>
      </c>
      <c r="W6" s="1">
        <v>2921</v>
      </c>
      <c r="X6" s="1">
        <v>2203</v>
      </c>
      <c r="Y6" s="1"/>
      <c r="Z6" s="1"/>
    </row>
    <row r="7" spans="1:26" x14ac:dyDescent="0.25">
      <c r="A7" s="1" t="s">
        <v>28</v>
      </c>
      <c r="B7" s="23">
        <v>44407</v>
      </c>
      <c r="C7" s="1">
        <v>2149</v>
      </c>
      <c r="D7" s="1">
        <v>957</v>
      </c>
      <c r="E7" s="1">
        <v>616</v>
      </c>
      <c r="F7" s="1">
        <v>379</v>
      </c>
      <c r="G7" s="1">
        <v>377</v>
      </c>
      <c r="H7" s="1">
        <v>209</v>
      </c>
      <c r="I7" s="1">
        <v>1471</v>
      </c>
      <c r="J7" s="1">
        <v>1301</v>
      </c>
      <c r="K7" s="1">
        <v>1034</v>
      </c>
      <c r="L7" s="1">
        <v>488</v>
      </c>
      <c r="M7" s="1">
        <v>470</v>
      </c>
      <c r="N7" s="1">
        <v>292</v>
      </c>
      <c r="O7" s="1">
        <v>300225</v>
      </c>
      <c r="P7" s="1">
        <v>186269</v>
      </c>
      <c r="Q7" s="1">
        <v>390</v>
      </c>
      <c r="R7" s="1">
        <v>144</v>
      </c>
      <c r="S7" s="1">
        <v>871</v>
      </c>
      <c r="T7" s="1">
        <v>206</v>
      </c>
      <c r="U7" s="1">
        <v>117393</v>
      </c>
      <c r="V7" s="1">
        <v>2722</v>
      </c>
      <c r="W7" s="1">
        <v>4665</v>
      </c>
      <c r="X7" s="1">
        <v>3255</v>
      </c>
      <c r="Y7" s="1"/>
      <c r="Z7" s="1"/>
    </row>
    <row r="8" spans="1:26" x14ac:dyDescent="0.25">
      <c r="A8" s="1" t="s">
        <v>30</v>
      </c>
      <c r="B8" s="23">
        <v>44407</v>
      </c>
      <c r="C8" s="1">
        <v>2086</v>
      </c>
      <c r="D8" s="1">
        <v>1164</v>
      </c>
      <c r="E8" s="1">
        <v>585</v>
      </c>
      <c r="F8" s="1">
        <v>127</v>
      </c>
      <c r="G8" s="1">
        <v>140</v>
      </c>
      <c r="H8" s="1">
        <v>60</v>
      </c>
      <c r="I8" s="1">
        <v>1423</v>
      </c>
      <c r="J8" s="1">
        <v>1251</v>
      </c>
      <c r="K8" s="1">
        <v>966</v>
      </c>
      <c r="L8" s="1">
        <v>100</v>
      </c>
      <c r="M8" s="1">
        <v>96</v>
      </c>
      <c r="N8" s="1">
        <v>71</v>
      </c>
      <c r="O8" s="1">
        <v>215827</v>
      </c>
      <c r="P8" s="1">
        <v>130760</v>
      </c>
      <c r="Q8" s="1">
        <v>422</v>
      </c>
      <c r="R8" s="1">
        <v>39</v>
      </c>
      <c r="S8" s="1">
        <v>875</v>
      </c>
      <c r="T8" s="1">
        <v>52</v>
      </c>
      <c r="U8" s="1">
        <v>97083</v>
      </c>
      <c r="V8" s="1">
        <v>2066</v>
      </c>
      <c r="W8" s="1">
        <v>3578</v>
      </c>
      <c r="X8" s="1">
        <v>2405</v>
      </c>
      <c r="Y8" s="1"/>
      <c r="Z8" s="1"/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D3EDFFB9-4835-483A-86B2-E33D9D21E692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Report</vt:lpstr>
      <vt:lpstr>Sheet2</vt:lpstr>
      <vt:lpstr>Homeless Practices</vt:lpstr>
      <vt:lpstr>Sheet1</vt:lpstr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2021-07-30T12:01:38Z</dcterms:modified>
</cp:coreProperties>
</file>