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filterPrivacy="1" hidePivotFieldList="1"/>
  <xr:revisionPtr revIDLastSave="0" documentId="8_{499977D1-8BB7-4DC7-A25D-92675CC60B8C}" xr6:coauthVersionLast="47" xr6:coauthVersionMax="47" xr10:uidLastSave="{00000000-0000-0000-0000-000000000000}"/>
  <bookViews>
    <workbookView xWindow="-25320" yWindow="255" windowWidth="25440" windowHeight="15390" xr2:uid="{00000000-000D-0000-FFFF-FFFF00000000}"/>
  </bookViews>
  <sheets>
    <sheet name="Report" sheetId="3" r:id="rId1"/>
    <sheet name="Homeless Practices" sheetId="4" r:id="rId2"/>
    <sheet name="Homeless Data" sheetId="5" state="hidden" r:id="rId3"/>
    <sheet name="Data" sheetId="2" state="hidden" r:id="rId4"/>
  </sheets>
  <definedNames>
    <definedName name="ExternalData_1" localSheetId="3" hidden="1">Data!$A$1:$X$8</definedName>
  </definedNames>
  <calcPr calcId="191029"/>
  <pivotCaches>
    <pivotCache cacheId="0" r:id="rId5"/>
    <pivotCache cacheId="1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<sst xmlns="http://schemas.openxmlformats.org/spreadsheetml/2006/main" count="123" uniqueCount="90">
  <si>
    <t>Locality</t>
  </si>
  <si>
    <t>Practice</t>
  </si>
  <si>
    <t>Rel_D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</si>
  <si>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</si>
  <si>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</si>
  <si>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</si>
  <si>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</si>
  <si>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</si>
  <si>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</si>
  <si>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</si>
  <si>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</si>
  <si>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</si>
  <si>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</si>
  <si>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</si>
  <si>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</si>
  <si>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Currently Registered Patients Aged 16+</t>
  </si>
  <si>
    <t>A1) All patients who have received any COVID-19 vaccination dose</t>
  </si>
  <si>
    <t>Autism 2nd Vaccine</t>
  </si>
  <si>
    <t>Homeless 2nd Vaccine</t>
  </si>
  <si>
    <t>LD 2nd Vaccine</t>
  </si>
  <si>
    <t>Traveller Ethnicity 2nd Vaccine</t>
  </si>
  <si>
    <t>City &amp; Hackney</t>
  </si>
  <si>
    <t>The Greenhouse</t>
  </si>
  <si>
    <t>Havering</t>
  </si>
  <si>
    <t>Newham</t>
  </si>
  <si>
    <t>Newham Transitional Team</t>
  </si>
  <si>
    <t>Redbridge</t>
  </si>
  <si>
    <t>Tower Hamlets</t>
  </si>
  <si>
    <t>Health E1</t>
  </si>
  <si>
    <t>Waltham Forest</t>
  </si>
  <si>
    <t>Row Labels</t>
  </si>
  <si>
    <t>Grand Total</t>
  </si>
  <si>
    <t>Sum of Autism 2nd Vaccine</t>
  </si>
  <si>
    <t>Sum of Homeless 2nd Vaccine</t>
  </si>
  <si>
    <t>Sum of Homeless - Cohorts 01-10 Vaccinated</t>
  </si>
  <si>
    <t>Sum of Homeless - Cohorts 01-10</t>
  </si>
  <si>
    <t>Sum of LD - Cohorts 01-10</t>
  </si>
  <si>
    <t>Sum of LD - Cohorts 01-10 Vaccinated</t>
  </si>
  <si>
    <t>Sum of LD 2nd Vaccine</t>
  </si>
  <si>
    <t>Sum of Traveller Ethnicity - Cohorts 01-10</t>
  </si>
  <si>
    <t>Sum of Traveller Ethnicity - Cohorts 01-10 Vaccinated</t>
  </si>
  <si>
    <t>Sum of Traveller Ethnicity 2nd Vaccine</t>
  </si>
  <si>
    <t>Autism - Cohorts 01-10</t>
  </si>
  <si>
    <t>Autism - Cohorts 01-10 Vaccinated</t>
  </si>
  <si>
    <t>North East London</t>
  </si>
  <si>
    <t>Selected Underserved Population COVID Vaccination uptake</t>
  </si>
  <si>
    <t>%</t>
  </si>
  <si>
    <t>Homeless Patients</t>
  </si>
  <si>
    <t>Fully Vaccintated</t>
  </si>
  <si>
    <t>First Vaccination</t>
  </si>
  <si>
    <t>Autism (Aged 16+)</t>
  </si>
  <si>
    <t>Homeless (Aged 16+)</t>
  </si>
  <si>
    <t>LD (Aged 16+)</t>
  </si>
  <si>
    <t>Traveller Ethnicity (Aged 16+)</t>
  </si>
  <si>
    <t>A2) All patients who have received a second COVID-19 vaccination dose</t>
  </si>
  <si>
    <t>Sum of %vacc</t>
  </si>
  <si>
    <t>Sum of Currently Registered Patients Aged 16+</t>
  </si>
  <si>
    <t>Sum of A1) All patients who have received any COVID-19 vaccination dose</t>
  </si>
  <si>
    <t>Sum of A2) All patients who have received a second COVID-19 vaccination dose</t>
  </si>
  <si>
    <t>Sum of %vacc2</t>
  </si>
  <si>
    <t>SMI 2nd Vaccine</t>
  </si>
  <si>
    <t>SMI eligible for a Covid vaccine aged 18+</t>
  </si>
  <si>
    <t>SMI Vaccinated</t>
  </si>
  <si>
    <t>Sum of SMI 2nd Vaccine</t>
  </si>
  <si>
    <t>Sum of SMI Vaccinated</t>
  </si>
  <si>
    <t>Sum of SMI eligible for a Covid vaccine aged 18+</t>
  </si>
  <si>
    <t>SMI</t>
  </si>
  <si>
    <t>SMI First Vaccine</t>
  </si>
  <si>
    <t>SMI Second Vaccine</t>
  </si>
  <si>
    <t>Autism (Aged 16+) First Vaccine</t>
  </si>
  <si>
    <t>Autism (Aged 16+) Second Vaccine</t>
  </si>
  <si>
    <t>Homeless (Aged 16+) First Vaccine</t>
  </si>
  <si>
    <t>Homeless (Aged 16+) Second Vaccine</t>
  </si>
  <si>
    <t>LD (Aged 16+) First Vaccine</t>
  </si>
  <si>
    <t>LD (Aged 16+) Second Vaccine</t>
  </si>
  <si>
    <t>Traveller Ethnicity (Aged 16+) First Vaccine</t>
  </si>
  <si>
    <t>Traveller Ethnicity (Aged 16+) Second Vaccine</t>
  </si>
  <si>
    <t>Column1</t>
  </si>
  <si>
    <t>Column2</t>
  </si>
  <si>
    <t>Sum of %A1</t>
  </si>
  <si>
    <t>Sum of %A2</t>
  </si>
  <si>
    <t>Sum of %H1</t>
  </si>
  <si>
    <t>Sum of %H2</t>
  </si>
  <si>
    <t>Sum of %LD1</t>
  </si>
  <si>
    <t>Sum of %LD2</t>
  </si>
  <si>
    <t>Sum of %T1</t>
  </si>
  <si>
    <t>Sum of %T2</t>
  </si>
  <si>
    <t>Sum of %S1</t>
  </si>
  <si>
    <t>Sum of %S2</t>
  </si>
  <si>
    <t>Barking and Dagenham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</si>
</sst>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NumberFormat="1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NumberFormat="1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NumberFormat="1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22" fontId="0" fillId="0" borderId="0" xfId="0" applyNumberFormat="1"/>
  </cellXfs>
  <cellStyles count="2">
    <cellStyle name="Normal" xfId="0" builtinId="0"/>
    <cellStyle name="Percent" xfId="1" builtinId="5"/>
  </cellStyles>
  <dxfs count="53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0" formatCode="General"/>
    </dxf>
    <dxf>
      <numFmt numFmtId="27" formatCode="dd/mm/yyyy\ hh:mm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112058</xdr:colOff>
      <xdr:row>0</xdr:row>
      <xdr:rowOff>179293</xdr:rowOff>
    </xdr:from>
    <xdr:to>
      <xdr:col>26</xdr:col>
      <xdr:colOff>171345</xdr:colOff>
      <xdr:row>3</xdr:row>
      <xdr:rowOff>134470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32705" y="179293"/>
          <a:ext cx="1269522" cy="616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285750</xdr:colOff>
      <xdr:row>0</xdr:row>
      <xdr:rowOff>47625</xdr:rowOff>
    </xdr:from>
    <xdr:to>
      <xdr:col>7</xdr:col>
      <xdr:colOff>51472</xdr:colOff>
      <xdr:row>3</xdr:row>
      <xdr:rowOff>68530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0125" y="47625"/>
          <a:ext cx="1312582" cy="64003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491.64948148148" createdVersion="7" refreshedVersion="7" minRefreshableVersion="3" recordCount="7" xr:uid="{B21429D8-03DD-4470-851A-DBF754501FC5}">
  <cacheSource type="worksheet">
    <worksheetSource name="UPdata"/>
  </cacheSource>
  <cacheFields count="38">
    <cacheField name="Locality" numFmtId="0">
      <sharedItems count="8">
        <s v="Barking and Dagenham"/>
        <s v="City &amp; Hackney"/>
        <s v="Havering"/>
        <s v="Newham"/>
        <s v="Redbridge"/>
        <s v="Tower Hamlets"/>
        <s v="Waltham Forest"/>
        <s v="Barking" u="1"/>
      </sharedItems>
    </cacheField>
    <cacheField name="Rel_D" numFmtId="14">
      <sharedItems containsSemiMixedTypes="0" containsNonDate="0" containsDate="1" containsString="0" minDate="2021-10-22T00:00:00" maxDate="2021-10-23T00:00:00"/>
    </cacheField>
    <cacheField name="Autism" numFmtId="0">
      <sharedItems containsSemiMixedTypes="0" containsString="0" containsNumber="1" containsInteger="1" minValue="1573" maxValue="2796"/>
    </cacheField>
    <cacheField name="Autism - Cohorts 01-09" numFmtId="0">
      <sharedItems containsSemiMixedTypes="0" containsString="0" containsNumber="1" containsInteger="1" minValue="730" maxValue="1192"/>
    </cacheField>
    <cacheField name="Autism - Cohorts 01-09 Vaccinated" numFmtId="0">
      <sharedItems containsSemiMixedTypes="0" containsString="0" containsNumber="1" containsInteger="1" minValue="456" maxValue="740"/>
    </cacheField>
    <cacheField name="Homeless" numFmtId="0">
      <sharedItems containsSemiMixedTypes="0" containsString="0" containsNumber="1" containsInteger="1" minValue="54" maxValue="403"/>
    </cacheField>
    <cacheField name="Homeless - Cohorts 01-10" numFmtId="0">
      <sharedItems containsSemiMixedTypes="0" containsString="0" containsNumber="1" containsInteger="1" minValue="54" maxValue="399"/>
    </cacheField>
    <cacheField name="Homeless - Cohorts 01-10 Vaccinated" numFmtId="0">
      <sharedItems containsSemiMixedTypes="0" containsString="0" containsNumber="1" containsInteger="1" minValue="22" maxValue="245"/>
    </cacheField>
    <cacheField name="Learning Disabilities" numFmtId="0">
      <sharedItems containsSemiMixedTypes="0" containsString="0" containsNumber="1" containsInteger="1" minValue="1038" maxValue="1781"/>
    </cacheField>
    <cacheField name="LD - Cohorts 01-10" numFmtId="0">
      <sharedItems containsSemiMixedTypes="0" containsString="0" containsNumber="1" containsInteger="1" minValue="898" maxValue="1491"/>
    </cacheField>
    <cacheField name="LD - Cohorts 01-10 Vaccinated" numFmtId="0">
      <sharedItems containsSemiMixedTypes="0" containsString="0" containsNumber="1" containsInteger="1" minValue="775" maxValue="1203"/>
    </cacheField>
    <cacheField name="Traveller Ethnicity" numFmtId="0">
      <sharedItems containsSemiMixedTypes="0" containsString="0" containsNumber="1" containsInteger="1" minValue="62" maxValue="1272"/>
    </cacheField>
    <cacheField name="Traveller Ethnicity - Cohorts 01-10" numFmtId="0">
      <sharedItems containsSemiMixedTypes="0" containsString="0" containsNumber="1" containsInteger="1" minValue="48" maxValue="1257"/>
    </cacheField>
    <cacheField name="Traveller Ethnicity - Cohorts 01-10 Vaccinated" numFmtId="0">
      <sharedItems containsSemiMixedTypes="0" containsString="0" containsNumber="1" containsInteger="1" minValue="32" maxValue="815"/>
    </cacheField>
    <cacheField name="Currently Registered Patients Aged 16+" numFmtId="0">
      <sharedItems containsSemiMixedTypes="0" containsString="0" containsNumber="1" containsInteger="1" minValue="171115" maxValue="352608"/>
    </cacheField>
    <cacheField name="A1) All patients who have received any COVID-19 vaccination dose" numFmtId="0">
      <sharedItems containsSemiMixedTypes="0" containsString="0" containsNumber="1" containsInteger="1" minValue="111443" maxValue="218846"/>
    </cacheField>
    <cacheField name="Autism 2nd Vaccine" numFmtId="0">
      <sharedItems containsSemiMixedTypes="0" containsString="0" containsNumber="1" containsInteger="1" minValue="397" maxValue="630"/>
    </cacheField>
    <cacheField name="Homeless 2nd Vaccine" numFmtId="0">
      <sharedItems containsSemiMixedTypes="0" containsString="0" containsNumber="1" containsInteger="1" minValue="18" maxValue="186"/>
    </cacheField>
    <cacheField name="LD 2nd Vaccine" numFmtId="0">
      <sharedItems containsSemiMixedTypes="0" containsString="0" containsNumber="1" containsInteger="1" minValue="727" maxValue="1107"/>
    </cacheField>
    <cacheField name="Traveller Ethnicity 2nd Vaccine" numFmtId="0">
      <sharedItems containsSemiMixedTypes="0" containsString="0" containsNumber="1" containsInteger="1" minValue="28" maxValue="726"/>
    </cacheField>
    <cacheField name="A2) All patients who have received a second COVID-19 vaccination dose" numFmtId="0">
      <sharedItems containsSemiMixedTypes="0" containsString="0" containsNumber="1" containsInteger="1" minValue="99033" maxValue="193532"/>
    </cacheField>
    <cacheField name="SMI 2nd Vaccine" numFmtId="0">
      <sharedItems containsSemiMixedTypes="0" containsString="0" containsNumber="1" containsInteger="1" minValue="1326" maxValue="3050"/>
    </cacheField>
    <cacheField name="SMI eligible for a Covid vaccine aged 18+" numFmtId="0">
      <sharedItems containsSemiMixedTypes="0" containsString="0" containsNumber="1" containsInteger="1" minValue="1937" maxValue="4724"/>
    </cacheField>
    <cacheField name="SMI Vaccinated" numFmtId="0">
      <sharedItems containsSemiMixedTypes="0" containsString="0" containsNumber="1" containsInteger="1" minValue="1453" maxValue="3442"/>
    </cacheField>
    <cacheField name="Column2" numFmtId="0">
      <sharedItems containsNonDate="0" containsString="0" containsBlank="1"/>
    </cacheField>
    <cacheField name="Column1" numFmtId="0">
      <sharedItems containsNonDate="0" containsString="0" containsBlank="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491.649824305554" createdVersion="7" refreshedVersion="7" minRefreshableVersion="3" recordCount="3" xr:uid="{947D8D41-46C9-45C1-87FA-D79BB9B4A379}">
  <cacheSource type="worksheet">
    <worksheetSource name="UP_Homeless"/>
  </cacheSource>
  <cacheFields count="7">
    <cacheField name="Practice" numFmtId="0">
      <sharedItems count="3">
        <s v="Health E1"/>
        <s v="Newham Transitional Team"/>
        <s v="The Greenhouse"/>
      </sharedItems>
    </cacheField>
    <cacheField name="Rel_D" numFmtId="22">
      <sharedItems containsSemiMixedTypes="0" containsNonDate="0" containsDate="1" containsString="0" minDate="2021-10-22T00:00:00" maxDate="2021-10-23T00:00:00"/>
    </cacheField>
    <cacheField name="Currently Registered Patients Aged 16+" numFmtId="0">
      <sharedItems containsSemiMixedTypes="0" containsString="0" containsNumber="1" containsInteger="1" minValue="999" maxValue="3640"/>
    </cacheField>
    <cacheField name="A1) All patients who have received any COVID-19 vaccination dose" numFmtId="0">
      <sharedItems containsSemiMixedTypes="0" containsString="0" containsNumber="1" containsInteger="1" minValue="473" maxValue="1858"/>
    </cacheField>
    <cacheField name="A2) All patients who have received a second COVID-19 vaccination dose" numFmtId="0">
      <sharedItems containsSemiMixedTypes="0" containsString="0" containsNumber="1" containsInteger="1" minValue="335" maxValue="153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d v="2021-10-22T00:00:00"/>
    <n v="1573"/>
    <n v="730"/>
    <n v="456"/>
    <n v="84"/>
    <n v="84"/>
    <n v="48"/>
    <n v="1038"/>
    <n v="898"/>
    <n v="775"/>
    <n v="62"/>
    <n v="48"/>
    <n v="32"/>
    <n v="171115"/>
    <n v="111443"/>
    <n v="397"/>
    <n v="43"/>
    <n v="727"/>
    <n v="28"/>
    <n v="99033"/>
    <n v="1326"/>
    <n v="1951"/>
    <n v="1453"/>
    <m/>
    <m/>
  </r>
  <r>
    <x v="1"/>
    <d v="2021-10-22T00:00:00"/>
    <n v="2382"/>
    <n v="1181"/>
    <n v="729"/>
    <n v="314"/>
    <n v="312"/>
    <n v="171"/>
    <n v="1441"/>
    <n v="1295"/>
    <n v="959"/>
    <n v="367"/>
    <n v="314"/>
    <n v="176"/>
    <n v="274687"/>
    <n v="174956"/>
    <n v="613"/>
    <n v="130"/>
    <n v="883"/>
    <n v="162"/>
    <n v="159175"/>
    <n v="2765"/>
    <n v="4626"/>
    <n v="3079"/>
    <m/>
    <m/>
  </r>
  <r>
    <x v="2"/>
    <d v="2021-10-22T00:00:00"/>
    <n v="1855"/>
    <n v="977"/>
    <n v="722"/>
    <n v="56"/>
    <n v="54"/>
    <n v="22"/>
    <n v="1215"/>
    <n v="1080"/>
    <n v="972"/>
    <n v="163"/>
    <n v="119"/>
    <n v="76"/>
    <n v="226741"/>
    <n v="178968"/>
    <n v="608"/>
    <n v="21"/>
    <n v="926"/>
    <n v="70"/>
    <n v="166267"/>
    <n v="1432"/>
    <n v="1937"/>
    <n v="1533"/>
    <m/>
    <m/>
  </r>
  <r>
    <x v="3"/>
    <d v="2021-10-22T00:00:00"/>
    <n v="2796"/>
    <n v="1121"/>
    <n v="740"/>
    <n v="322"/>
    <n v="306"/>
    <n v="163"/>
    <n v="1781"/>
    <n v="1491"/>
    <n v="1203"/>
    <n v="190"/>
    <n v="185"/>
    <n v="141"/>
    <n v="352608"/>
    <n v="218846"/>
    <n v="623"/>
    <n v="123"/>
    <n v="1107"/>
    <n v="127"/>
    <n v="193532"/>
    <n v="2828"/>
    <n v="4469"/>
    <n v="3141"/>
    <m/>
    <m/>
  </r>
  <r>
    <x v="4"/>
    <d v="2021-10-22T00:00:00"/>
    <n v="1831"/>
    <n v="1063"/>
    <n v="701"/>
    <n v="54"/>
    <n v="61"/>
    <n v="27"/>
    <n v="1526"/>
    <n v="1372"/>
    <n v="1162"/>
    <n v="1272"/>
    <n v="1257"/>
    <n v="815"/>
    <n v="235444"/>
    <n v="170854"/>
    <n v="616"/>
    <n v="18"/>
    <n v="1091"/>
    <n v="726"/>
    <n v="155389"/>
    <n v="2099"/>
    <n v="2930"/>
    <n v="2260"/>
    <m/>
    <m/>
  </r>
  <r>
    <x v="5"/>
    <d v="2021-10-22T00:00:00"/>
    <n v="2229"/>
    <n v="1018"/>
    <n v="736"/>
    <n v="403"/>
    <n v="399"/>
    <n v="245"/>
    <n v="1490"/>
    <n v="1317"/>
    <n v="1075"/>
    <n v="497"/>
    <n v="478"/>
    <n v="311"/>
    <n v="307217"/>
    <n v="203620"/>
    <n v="630"/>
    <n v="186"/>
    <n v="983"/>
    <n v="289"/>
    <n v="182103"/>
    <n v="3050"/>
    <n v="4724"/>
    <n v="3442"/>
    <m/>
    <m/>
  </r>
  <r>
    <x v="6"/>
    <d v="2021-10-22T00:00:00"/>
    <n v="2138"/>
    <n v="1192"/>
    <n v="661"/>
    <n v="147"/>
    <n v="145"/>
    <n v="66"/>
    <n v="1423"/>
    <n v="1253"/>
    <n v="984"/>
    <n v="97"/>
    <n v="94"/>
    <n v="74"/>
    <n v="216557"/>
    <n v="140175"/>
    <n v="565"/>
    <n v="52"/>
    <n v="925"/>
    <n v="69"/>
    <n v="127674"/>
    <n v="2269"/>
    <n v="3602"/>
    <n v="2511"/>
    <m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1-10-22T00:00:00"/>
    <n v="999"/>
    <n v="473"/>
    <n v="335"/>
  </r>
  <r>
    <x v="1"/>
    <d v="2021-10-22T00:00:00"/>
    <n v="3640"/>
    <n v="1858"/>
    <n v="1531"/>
  </r>
  <r>
    <x v="2"/>
    <d v="2021-10-22T00:00:00"/>
    <n v="1184"/>
    <n v="565"/>
    <n v="419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13C0370-0C45-49BB-8339-6B9E9161AFFC}" name="PivotTable1" cacheId="0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Z15" firstHeaderRow="0" firstDataRow="1" firstDataCol="1"/>
  <pivotFields count="38">
    <pivotField axis="axisRow" showAll="0">
      <items count="9">
        <item sd="0" m="1" x="7"/>
        <item sd="0" x="1"/>
        <item sd="0" x="2"/>
        <item sd="0" x="3"/>
        <item sd="0" x="4"/>
        <item sd="0" x="5"/>
        <item sd="0" x="6"/>
        <item x="0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showAll="0" defaultSubtotal="0"/>
    <pivotField showAll="0" defaultSubtota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2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</colItems>
  <dataFields count="25">
    <dataField name="Autism - Cohorts 01-10" fld="3" baseField="0" baseItem="0"/>
    <dataField name="Autism - Cohorts 01-10 Vaccinated" fld="4" baseField="0" baseItem="0"/>
    <dataField name="Sum of %A1" fld="28" baseField="0" baseItem="0" numFmtId="9"/>
    <dataField name="Sum of Autism 2nd Vaccine" fld="16" baseField="0" baseItem="0"/>
    <dataField name="Sum of %A2" fld="29" baseField="0" baseItem="0" numFmtId="9"/>
    <dataField name="Sum of Homeless - Cohorts 01-10" fld="6" baseField="0" baseItem="0"/>
    <dataField name="Sum of Homeless - Cohorts 01-10 Vaccinated" fld="7" baseField="0" baseItem="0"/>
    <dataField name="Sum of %H1" fld="30" baseField="0" baseItem="0" numFmtId="9"/>
    <dataField name="Sum of Homeless 2nd Vaccine" fld="17" baseField="0" baseItem="0"/>
    <dataField name="Sum of %H2" fld="31" baseField="0" baseItem="0" numFmtId="9"/>
    <dataField name="Sum of LD - Cohorts 01-10" fld="9" baseField="0" baseItem="0"/>
    <dataField name="Sum of LD - Cohorts 01-10 Vaccinated" fld="10" baseField="0" baseItem="0"/>
    <dataField name="Sum of %LD1" fld="32" baseField="0" baseItem="0" numFmtId="9"/>
    <dataField name="Sum of LD 2nd Vaccine" fld="18" baseField="0" baseItem="0"/>
    <dataField name="Sum of %LD2" fld="33" baseField="0" baseItem="0" numFmtId="9"/>
    <dataField name="Sum of Traveller Ethnicity - Cohorts 01-10" fld="12" baseField="0" baseItem="0"/>
    <dataField name="Sum of Traveller Ethnicity - Cohorts 01-10 Vaccinated" fld="13" baseField="0" baseItem="0"/>
    <dataField name="Sum of %T1" fld="34" baseField="0" baseItem="0" numFmtId="9"/>
    <dataField name="Sum of Traveller Ethnicity 2nd Vaccine" fld="19" baseField="0" baseItem="0"/>
    <dataField name="Sum of %T2" fld="35" baseField="0" baseItem="0" numFmtId="9"/>
    <dataField name="Sum of SMI eligible for a Covid vaccine aged 18+" fld="22" baseField="0" baseItem="3"/>
    <dataField name="Sum of SMI Vaccinated" fld="23" baseField="0" baseItem="3"/>
    <dataField name="Sum of %S1" fld="36" baseField="0" baseItem="0" numFmtId="9"/>
    <dataField name="Sum of SMI 2nd Vaccine" fld="21" baseField="0" baseItem="3"/>
    <dataField name="Sum of %S2" fld="37" baseField="0" baseItem="0" numFmtId="9"/>
  </dataFields>
  <formats count="22">
    <format dxfId="52">
      <pivotArea field="0" type="button" dataOnly="0" labelOnly="1" outline="0" axis="axisRow" fieldPosition="0"/>
    </format>
    <format dxfId="51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50">
      <pivotArea field="0" type="button" dataOnly="0" labelOnly="1" outline="0" axis="axisRow" fieldPosition="0"/>
    </format>
    <format dxfId="49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48">
      <pivotArea field="0" type="button" dataOnly="0" labelOnly="1" outline="0" axis="axisRow" fieldPosition="0"/>
    </format>
    <format dxfId="47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46">
      <pivotArea outline="0" collapsedLevelsAreSubtotals="1" fieldPosition="0"/>
    </format>
    <format dxfId="45">
      <pivotArea outline="0" collapsedLevelsAreSubtotals="1" fieldPosition="0"/>
    </format>
    <format dxfId="44">
      <pivotArea outline="0" collapsedLevelsAreSubtotals="1" fieldPosition="0"/>
    </format>
    <format dxfId="43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  <format dxfId="42">
      <pivotArea collapsedLevelsAreSubtotals="1" fieldPosition="0">
        <references count="2">
          <reference field="4294967294" count="1" selected="0">
            <x v="22"/>
          </reference>
          <reference field="0" count="1">
            <x v="0"/>
          </reference>
        </references>
      </pivotArea>
    </format>
    <format dxfId="41">
      <pivotArea collapsedLevelsAreSubtotals="1" fieldPosition="0">
        <references count="2">
          <reference field="4294967294" count="1" selected="0">
            <x v="19"/>
          </reference>
          <reference field="0" count="0"/>
        </references>
      </pivotArea>
    </format>
    <format dxfId="40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39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38">
      <pivotArea outline="0" collapsedLevelsAreSubtotals="1" fieldPosition="0">
        <references count="1">
          <reference field="4294967294" count="1" selected="0">
            <x v="7"/>
          </reference>
        </references>
      </pivotArea>
    </format>
    <format dxfId="37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36">
      <pivotArea outline="0" collapsedLevelsAreSubtotals="1" fieldPosition="0">
        <references count="1">
          <reference field="4294967294" count="1" selected="0">
            <x v="12"/>
          </reference>
        </references>
      </pivotArea>
    </format>
    <format dxfId="35">
      <pivotArea outline="0" collapsedLevelsAreSubtotals="1" fieldPosition="0">
        <references count="1">
          <reference field="4294967294" count="1" selected="0">
            <x v="14"/>
          </reference>
        </references>
      </pivotArea>
    </format>
    <format dxfId="34">
      <pivotArea outline="0" collapsedLevelsAreSubtotals="1" fieldPosition="0">
        <references count="1">
          <reference field="4294967294" count="1" selected="0">
            <x v="17"/>
          </reference>
        </references>
      </pivotArea>
    </format>
    <format dxfId="33">
      <pivotArea outline="0" collapsedLevelsAreSubtotals="1" fieldPosition="0">
        <references count="1">
          <reference field="4294967294" count="1" selected="0">
            <x v="19"/>
          </reference>
        </references>
      </pivotArea>
    </format>
    <format dxfId="32">
      <pivotArea outline="0" collapsedLevelsAreSubtotals="1" fieldPosition="0">
        <references count="1">
          <reference field="4294967294" count="1" selected="0">
            <x v="22"/>
          </reference>
        </references>
      </pivotArea>
    </format>
    <format dxfId="31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C82C578-174A-4E8B-88AB-6A904F7062DC}" name="PivotTable1" cacheId="1" applyNumberFormats="0" applyBorderFormats="0" applyFontFormats="0" applyPatternFormats="0" applyAlignmentFormats="0" applyWidthHeightFormats="1" dataCaption="Values" updatedVersion="7" minRefreshableVersion="3" useAutoFormatting="1" itemPrintTitles="1" createdVersion="6" indent="0" outline="1" outlineData="1" multipleFieldFilters="0">
  <location ref="A14:F18" firstHeaderRow="0" firstDataRow="1" firstDataCol="1"/>
  <pivotFields count="7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Sum of Currently Registered Patients Aged 16+" fld="2" baseField="2" baseItem="0"/>
    <dataField name="Sum of A1) All patients who have received any COVID-19 vaccination dose" fld="3" baseField="2" baseItem="0"/>
    <dataField name="Sum of %vacc" fld="5" baseField="0" baseItem="0" numFmtId="9"/>
    <dataField name="Sum of A2) All patients who have received a second COVID-19 vaccination dose" fld="4" baseField="2" baseItem="0"/>
    <dataField name="Sum of %vacc2" fld="6" baseField="0" baseItem="0" numFmtId="9"/>
  </dataFields>
  <formats count="4">
    <format dxfId="30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29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28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27">
      <pivotArea dataOnly="0" labelOnly="1" outline="0" fieldPosition="0">
        <references count="1">
          <reference field="4294967294" count="1">
            <x v="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400-000000000000}" autoFormatId="0" applyNumberFormats="0" applyBorderFormats="0" applyFontFormats="1" applyPatternFormats="1" applyAlignmentFormats="0" applyWidthHeightFormats="0">
  <queryTableRefresh preserveSortFilterLayout="0" nextId="27" unboundColumnsRight="2">
    <queryTableFields count="26">
      <queryTableField id="1" name="Locality" tableColumnId="27"/>
      <queryTableField id="2" name="Rel_D" tableColumnId="28"/>
      <queryTableField id="3" name="Autism" tableColumnId="29"/>
      <queryTableField id="4" name="Autism - Cohorts 01-09" tableColumnId="30"/>
      <queryTableField id="5" name="Autism - Cohorts 01-09 Vaccinated" tableColumnId="31"/>
      <queryTableField id="6" name="Homeless" tableColumnId="32"/>
      <queryTableField id="7" name="Homeless - Cohorts 01-10" tableColumnId="33"/>
      <queryTableField id="8" name="Homeless - Cohorts 01-10 Vaccinated" tableColumnId="34"/>
      <queryTableField id="9" name="Learning Disabilities" tableColumnId="35"/>
      <queryTableField id="10" name="LD - Cohorts 01-10" tableColumnId="36"/>
      <queryTableField id="11" name="LD - Cohorts 01-10 Vaccinated" tableColumnId="37"/>
      <queryTableField id="12" name="Traveller Ethnicity" tableColumnId="38"/>
      <queryTableField id="13" name="Traveller Ethnicity - Cohorts 01-10" tableColumnId="39"/>
      <queryTableField id="14" name="Traveller Ethnicity - Cohorts 01-10 Vaccinated" tableColumnId="40"/>
      <queryTableField id="15" name="Currently Registered Patients Aged 16+" tableColumnId="41"/>
      <queryTableField id="16" name="A1) All patients who have received any COVID-19 vaccination dose" tableColumnId="42"/>
      <queryTableField id="17" name="Autism 2nd Vaccine" tableColumnId="43"/>
      <queryTableField id="18" name="Homeless 2nd Vaccine" tableColumnId="44"/>
      <queryTableField id="19" name="LD 2nd Vaccine" tableColumnId="45"/>
      <queryTableField id="20" name="Traveller Ethnicity 2nd Vaccine" tableColumnId="46"/>
      <queryTableField id="21" name="A2) All patients who have received a second COVID-19 vaccination dose" tableColumnId="47"/>
      <queryTableField id="22" name="SMI 2nd Vaccine" tableColumnId="48"/>
      <queryTableField id="23" name="SMI eligible for a Covid vaccine aged 18+" tableColumnId="49"/>
      <queryTableField id="24" name="SMI Vaccinated" tableColumnId="50"/>
      <queryTableField id="25" dataBound="0" tableColumnId="51"/>
      <queryTableField id="26" dataBound="0" tableColumnId="52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UP_Homeless" displayName="UP_Homeless" ref="A1:E4" totalsRowShown="0">
  <autoFilter ref="A1:E4" xr:uid="{00000000-0009-0000-0100-000002000000}"/>
  <tableColumns count="5">
    <tableColumn id="1" xr3:uid="{00000000-0010-0000-0100-000001000000}" name="Practice"/>
    <tableColumn id="2" xr3:uid="{00000000-0010-0000-0100-000002000000}" name="Rel_D" dataDxfId="26"/>
    <tableColumn id="3" xr3:uid="{00000000-0010-0000-0100-000003000000}" name="Currently Registered Patients Aged 16+"/>
    <tableColumn id="4" xr3:uid="{00000000-0010-0000-0100-000004000000}" name="A1) All patients who have received any COVID-19 vaccination dose"/>
    <tableColumn id="5" xr3:uid="{00000000-0010-0000-0100-000005000000}" name="A2) All patients who have received a second COVID-19 vaccination dose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2000000}" name="UPdata" displayName="UPdata" ref="A1:Z8" tableType="queryTable" totalsRowShown="0">
  <autoFilter ref="A1:Z8" xr:uid="{00000000-000C-0000-FFFF-FFFF02000000}"/>
  <tableColumns count="26">
    <tableColumn id="27" xr3:uid="{F9416948-E4BE-4A15-B29E-E69A2352CD57}" uniqueName="27" name="Locality" queryTableFieldId="1" dataDxfId="25"/>
    <tableColumn id="28" xr3:uid="{58E69814-FBD9-4BC8-B5A7-18F41243A9E9}" uniqueName="28" name="Rel_D" queryTableFieldId="2" dataDxfId="24"/>
    <tableColumn id="29" xr3:uid="{482AB22B-5C25-4D9A-9AB6-D43FFB70E254}" uniqueName="29" name="Autism" queryTableFieldId="3" dataDxfId="23"/>
    <tableColumn id="30" xr3:uid="{ABD1F23E-0F17-44A9-88D8-962382BA89EE}" uniqueName="30" name="Autism - Cohorts 01-09" queryTableFieldId="4" dataDxfId="22"/>
    <tableColumn id="31" xr3:uid="{1E392918-0552-4D7D-91DF-05A949E20FA7}" uniqueName="31" name="Autism - Cohorts 01-09 Vaccinated" queryTableFieldId="5" dataDxfId="21"/>
    <tableColumn id="32" xr3:uid="{1FE63BFE-05FC-43DE-A5BC-17E285AABC31}" uniqueName="32" name="Homeless" queryTableFieldId="6" dataDxfId="20"/>
    <tableColumn id="33" xr3:uid="{0B9ED8D0-4AF5-4FE8-BE14-19952C91661F}" uniqueName="33" name="Homeless - Cohorts 01-10" queryTableFieldId="7" dataDxfId="19"/>
    <tableColumn id="34" xr3:uid="{0B22635E-5A95-4058-A4E6-4B88C28FB765}" uniqueName="34" name="Homeless - Cohorts 01-10 Vaccinated" queryTableFieldId="8" dataDxfId="18"/>
    <tableColumn id="35" xr3:uid="{A0504189-6762-4325-A212-EC02DC7F655C}" uniqueName="35" name="Learning Disabilities" queryTableFieldId="9" dataDxfId="17"/>
    <tableColumn id="36" xr3:uid="{CE4BF88B-A3A3-42DB-B90F-C71E12156C29}" uniqueName="36" name="LD - Cohorts 01-10" queryTableFieldId="10" dataDxfId="16"/>
    <tableColumn id="37" xr3:uid="{24538373-C9BE-42B2-A9CD-BFBC27E4AD9F}" uniqueName="37" name="LD - Cohorts 01-10 Vaccinated" queryTableFieldId="11" dataDxfId="15"/>
    <tableColumn id="38" xr3:uid="{9B22B1A0-39DE-4C2E-94BD-2BD1CAAE8199}" uniqueName="38" name="Traveller Ethnicity" queryTableFieldId="12" dataDxfId="14"/>
    <tableColumn id="39" xr3:uid="{D99DE093-7704-441B-A672-BF40AD14BBAF}" uniqueName="39" name="Traveller Ethnicity - Cohorts 01-10" queryTableFieldId="13" dataDxfId="13"/>
    <tableColumn id="40" xr3:uid="{0E93F17C-A913-4149-93D1-97A5F9E097F9}" uniqueName="40" name="Traveller Ethnicity - Cohorts 01-10 Vaccinated" queryTableFieldId="14" dataDxfId="12"/>
    <tableColumn id="41" xr3:uid="{391E7485-9CEF-4126-869E-98413F3303CA}" uniqueName="41" name="Currently Registered Patients Aged 16+" queryTableFieldId="15" dataDxfId="11"/>
    <tableColumn id="42" xr3:uid="{C65E7386-8A77-401D-9F10-BF94FF095945}" uniqueName="42" name="A1) All patients who have received any COVID-19 vaccination dose" queryTableFieldId="16" dataDxfId="10"/>
    <tableColumn id="43" xr3:uid="{6A57D274-945F-4214-8F15-E8CB6FBA9C89}" uniqueName="43" name="Autism 2nd Vaccine" queryTableFieldId="17" dataDxfId="9"/>
    <tableColumn id="44" xr3:uid="{165645CC-19D2-45B9-813B-1CE42C4C0E2A}" uniqueName="44" name="Homeless 2nd Vaccine" queryTableFieldId="18" dataDxfId="8"/>
    <tableColumn id="45" xr3:uid="{2C24D747-FF22-491B-BECF-9861200433BF}" uniqueName="45" name="LD 2nd Vaccine" queryTableFieldId="19" dataDxfId="7"/>
    <tableColumn id="46" xr3:uid="{22C22B83-991A-4879-9BC4-2477940A9388}" uniqueName="46" name="Traveller Ethnicity 2nd Vaccine" queryTableFieldId="20" dataDxfId="6"/>
    <tableColumn id="47" xr3:uid="{30F7764E-7FEE-4A43-8F38-D5717C3B98A8}" uniqueName="47" name="A2) All patients who have received a second COVID-19 vaccination dose" queryTableFieldId="21" dataDxfId="5"/>
    <tableColumn id="48" xr3:uid="{CE13371F-29F5-47FC-B322-A421EBDDE545}" uniqueName="48" name="SMI 2nd Vaccine" queryTableFieldId="22" dataDxfId="4"/>
    <tableColumn id="49" xr3:uid="{C337DC8C-D9F4-48FB-8959-F5A4CAE53287}" uniqueName="49" name="SMI eligible for a Covid vaccine aged 18+" queryTableFieldId="23" dataDxfId="3"/>
    <tableColumn id="50" xr3:uid="{EAC8FD38-1F2B-482C-8CC3-F1791CBE2552}" uniqueName="50" name="SMI Vaccinated" queryTableFieldId="24" dataDxfId="2"/>
    <tableColumn id="51" xr3:uid="{D58C29C1-B084-42E6-BE6C-16563F4FE3BD}" uniqueName="51" name="Column2" queryTableFieldId="25" dataDxfId="1"/>
    <tableColumn id="52" xr3:uid="{5AF4EFF3-B6EB-4B97-AA90-1B85737B16C3}" uniqueName="52" name="Column1" queryTableFieldId="26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5"/>
  <sheetViews>
    <sheetView showGridLines="0" tabSelected="1" zoomScale="85" zoomScaleNormal="85" workbookViewId="0">
      <pane ySplit="7" topLeftCell="A8" activePane="bottomLeft" state="frozen"/>
      <selection activeCell="B27" sqref="B27"/>
      <selection pane="bottomLeft" activeCell="E25" sqref="E25"/>
    </sheetView>
  </sheetViews>
  <sheetFormatPr defaultRowHeight="15" x14ac:dyDescent="0.25"/>
  <cols>
    <col min="1" max="1" width="31.85546875" customWidth="1"/>
    <col min="2" max="3" width="14.28515625" customWidth="1"/>
    <col min="5" max="5" width="14.28515625" customWidth="1"/>
    <col min="7" max="8" width="14.28515625" customWidth="1"/>
    <col min="10" max="10" width="14.28515625" customWidth="1"/>
    <col min="12" max="13" width="14.28515625" customWidth="1"/>
    <col min="15" max="15" width="14.28515625" customWidth="1"/>
    <col min="17" max="17" width="14.28515625" customWidth="1"/>
  </cols>
  <sheetData>
    <row r="1" spans="1:26" ht="18.75" x14ac:dyDescent="0.3">
      <c r="A1" s="6" t="s">
        <v>44</v>
      </c>
    </row>
    <row r="2" spans="1:26" ht="18.75" x14ac:dyDescent="0.3">
      <c r="A2" s="5" t="s">
        <v>45</v>
      </c>
    </row>
    <row r="3" spans="1:26" x14ac:dyDescent="0.25">
      <c r="A3" s="8">
        <f>MAX(UPdata[Rel_D])</f>
        <v>44491</v>
      </c>
    </row>
    <row r="6" spans="1:26" s="7" customFormat="1" ht="90" x14ac:dyDescent="0.25">
      <c r="B6" s="7" t="s">
        <v>50</v>
      </c>
      <c r="C6" s="7" t="s">
        <v>69</v>
      </c>
      <c r="D6" s="7" t="s">
        <v>46</v>
      </c>
      <c r="E6" s="7" t="s">
        <v>70</v>
      </c>
      <c r="F6" s="7" t="s">
        <v>46</v>
      </c>
      <c r="G6" s="7" t="s">
        <v>51</v>
      </c>
      <c r="H6" s="7" t="s">
        <v>71</v>
      </c>
      <c r="I6" s="7" t="s">
        <v>46</v>
      </c>
      <c r="J6" s="7" t="s">
        <v>72</v>
      </c>
      <c r="K6" s="7" t="s">
        <v>46</v>
      </c>
      <c r="L6" s="7" t="s">
        <v>52</v>
      </c>
      <c r="M6" s="7" t="s">
        <v>73</v>
      </c>
      <c r="N6" s="7" t="s">
        <v>46</v>
      </c>
      <c r="O6" s="7" t="s">
        <v>74</v>
      </c>
      <c r="P6" s="7" t="s">
        <v>46</v>
      </c>
      <c r="Q6" s="7" t="s">
        <v>53</v>
      </c>
      <c r="R6" s="7" t="s">
        <v>75</v>
      </c>
      <c r="S6" s="7" t="s">
        <v>46</v>
      </c>
      <c r="T6" s="7" t="s">
        <v>76</v>
      </c>
      <c r="U6" s="7" t="s">
        <v>46</v>
      </c>
      <c r="V6" s="7" t="s">
        <v>66</v>
      </c>
      <c r="W6" s="7" t="s">
        <v>67</v>
      </c>
      <c r="X6" s="7" t="s">
        <v>46</v>
      </c>
      <c r="Y6" s="7" t="s">
        <v>68</v>
      </c>
      <c r="Z6" s="7" t="s">
        <v>46</v>
      </c>
    </row>
    <row r="7" spans="1:26" s="4" customFormat="1" ht="105" hidden="1" x14ac:dyDescent="0.25">
      <c r="A7" s="3" t="s">
        <v>30</v>
      </c>
      <c r="B7" s="4" t="s">
        <v>42</v>
      </c>
      <c r="C7" s="4" t="s">
        <v>43</v>
      </c>
      <c r="D7" t="s">
        <v>79</v>
      </c>
      <c r="E7" s="4" t="s">
        <v>32</v>
      </c>
      <c r="F7" t="s">
        <v>80</v>
      </c>
      <c r="G7" s="4" t="s">
        <v>35</v>
      </c>
      <c r="H7" s="4" t="s">
        <v>34</v>
      </c>
      <c r="I7" t="s">
        <v>81</v>
      </c>
      <c r="J7" s="4" t="s">
        <v>33</v>
      </c>
      <c r="K7" t="s">
        <v>82</v>
      </c>
      <c r="L7" s="4" t="s">
        <v>36</v>
      </c>
      <c r="M7" s="4" t="s">
        <v>37</v>
      </c>
      <c r="N7" t="s">
        <v>83</v>
      </c>
      <c r="O7" s="4" t="s">
        <v>38</v>
      </c>
      <c r="P7" t="s">
        <v>84</v>
      </c>
      <c r="Q7" s="4" t="s">
        <v>39</v>
      </c>
      <c r="R7" s="4" t="s">
        <v>40</v>
      </c>
      <c r="S7" t="s">
        <v>85</v>
      </c>
      <c r="T7" s="4" t="s">
        <v>41</v>
      </c>
      <c r="U7" t="s">
        <v>86</v>
      </c>
      <c r="V7" t="s">
        <v>65</v>
      </c>
      <c r="W7" t="s">
        <v>64</v>
      </c>
      <c r="X7" t="s">
        <v>87</v>
      </c>
      <c r="Y7" t="s">
        <v>63</v>
      </c>
      <c r="Z7" t="s">
        <v>88</v>
      </c>
    </row>
    <row r="8" spans="1:26" x14ac:dyDescent="0.25">
      <c r="A8" s="2" t="s">
        <v>21</v>
      </c>
      <c r="B8" s="24">
        <v>1181</v>
      </c>
      <c r="C8" s="24">
        <v>729</v>
      </c>
      <c r="D8" s="22">
        <v>0.61727349703640977</v>
      </c>
      <c r="E8" s="24">
        <v>613</v>
      </c>
      <c r="F8" s="22">
        <v>0.51905165114309904</v>
      </c>
      <c r="G8" s="24">
        <v>312</v>
      </c>
      <c r="H8" s="24">
        <v>171</v>
      </c>
      <c r="I8" s="22">
        <v>0.54807692307692313</v>
      </c>
      <c r="J8" s="24">
        <v>130</v>
      </c>
      <c r="K8" s="22">
        <v>0.41666666666666669</v>
      </c>
      <c r="L8" s="24">
        <v>1295</v>
      </c>
      <c r="M8" s="24">
        <v>959</v>
      </c>
      <c r="N8" s="22">
        <v>0.74054054054054053</v>
      </c>
      <c r="O8" s="24">
        <v>883</v>
      </c>
      <c r="P8" s="22">
        <v>0.68185328185328187</v>
      </c>
      <c r="Q8" s="24">
        <v>314</v>
      </c>
      <c r="R8" s="24">
        <v>176</v>
      </c>
      <c r="S8" s="22">
        <v>0.56050955414012738</v>
      </c>
      <c r="T8" s="24">
        <v>162</v>
      </c>
      <c r="U8" s="22">
        <v>0.51592356687898089</v>
      </c>
      <c r="V8" s="24">
        <v>4626</v>
      </c>
      <c r="W8" s="24">
        <v>3079</v>
      </c>
      <c r="X8" s="22">
        <v>0.6655858192823173</v>
      </c>
      <c r="Y8" s="24">
        <v>2765</v>
      </c>
      <c r="Z8" s="22">
        <v>0.59770860354517941</v>
      </c>
    </row>
    <row r="9" spans="1:26" x14ac:dyDescent="0.25">
      <c r="A9" s="2" t="s">
        <v>23</v>
      </c>
      <c r="B9" s="24">
        <v>977</v>
      </c>
      <c r="C9" s="24">
        <v>722</v>
      </c>
      <c r="D9" s="22">
        <v>0.73899692937563977</v>
      </c>
      <c r="E9" s="24">
        <v>608</v>
      </c>
      <c r="F9" s="22">
        <v>0.62231320368474918</v>
      </c>
      <c r="G9" s="24">
        <v>54</v>
      </c>
      <c r="H9" s="24">
        <v>22</v>
      </c>
      <c r="I9" s="22">
        <v>0.40740740740740738</v>
      </c>
      <c r="J9" s="24">
        <v>21</v>
      </c>
      <c r="K9" s="22">
        <v>0.3888888888888889</v>
      </c>
      <c r="L9" s="24">
        <v>1080</v>
      </c>
      <c r="M9" s="24">
        <v>972</v>
      </c>
      <c r="N9" s="22">
        <v>0.9</v>
      </c>
      <c r="O9" s="24">
        <v>926</v>
      </c>
      <c r="P9" s="22">
        <v>0.8574074074074074</v>
      </c>
      <c r="Q9" s="24">
        <v>119</v>
      </c>
      <c r="R9" s="24">
        <v>76</v>
      </c>
      <c r="S9" s="22">
        <v>0.6386554621848739</v>
      </c>
      <c r="T9" s="24">
        <v>70</v>
      </c>
      <c r="U9" s="22">
        <v>0.58823529411764708</v>
      </c>
      <c r="V9" s="24">
        <v>1937</v>
      </c>
      <c r="W9" s="24">
        <v>1533</v>
      </c>
      <c r="X9" s="22">
        <v>0.79143004646360349</v>
      </c>
      <c r="Y9" s="24">
        <v>1432</v>
      </c>
      <c r="Z9" s="22">
        <v>0.73928755807950441</v>
      </c>
    </row>
    <row r="10" spans="1:26" x14ac:dyDescent="0.25">
      <c r="A10" s="2" t="s">
        <v>24</v>
      </c>
      <c r="B10" s="24">
        <v>1121</v>
      </c>
      <c r="C10" s="24">
        <v>740</v>
      </c>
      <c r="D10" s="22">
        <v>0.66012488849241746</v>
      </c>
      <c r="E10" s="24">
        <v>623</v>
      </c>
      <c r="F10" s="22">
        <v>0.55575379125780555</v>
      </c>
      <c r="G10" s="24">
        <v>306</v>
      </c>
      <c r="H10" s="24">
        <v>163</v>
      </c>
      <c r="I10" s="22">
        <v>0.5326797385620915</v>
      </c>
      <c r="J10" s="24">
        <v>123</v>
      </c>
      <c r="K10" s="22">
        <v>0.40196078431372551</v>
      </c>
      <c r="L10" s="24">
        <v>1491</v>
      </c>
      <c r="M10" s="24">
        <v>1203</v>
      </c>
      <c r="N10" s="22">
        <v>0.80684104627766595</v>
      </c>
      <c r="O10" s="24">
        <v>1107</v>
      </c>
      <c r="P10" s="22">
        <v>0.74245472837022131</v>
      </c>
      <c r="Q10" s="24">
        <v>185</v>
      </c>
      <c r="R10" s="24">
        <v>141</v>
      </c>
      <c r="S10" s="22">
        <v>0.76216216216216215</v>
      </c>
      <c r="T10" s="24">
        <v>127</v>
      </c>
      <c r="U10" s="22">
        <v>0.68648648648648647</v>
      </c>
      <c r="V10" s="24">
        <v>4469</v>
      </c>
      <c r="W10" s="24">
        <v>3141</v>
      </c>
      <c r="X10" s="22">
        <v>0.7028417990601924</v>
      </c>
      <c r="Y10" s="24">
        <v>2828</v>
      </c>
      <c r="Z10" s="22">
        <v>0.63280375923025289</v>
      </c>
    </row>
    <row r="11" spans="1:26" x14ac:dyDescent="0.25">
      <c r="A11" s="2" t="s">
        <v>26</v>
      </c>
      <c r="B11" s="24">
        <v>1063</v>
      </c>
      <c r="C11" s="24">
        <v>701</v>
      </c>
      <c r="D11" s="22">
        <v>0.65945437441204136</v>
      </c>
      <c r="E11" s="24">
        <v>616</v>
      </c>
      <c r="F11" s="22">
        <v>0.57949200376293508</v>
      </c>
      <c r="G11" s="24">
        <v>61</v>
      </c>
      <c r="H11" s="24">
        <v>27</v>
      </c>
      <c r="I11" s="22">
        <v>0.44262295081967212</v>
      </c>
      <c r="J11" s="24">
        <v>18</v>
      </c>
      <c r="K11" s="22">
        <v>0.29508196721311475</v>
      </c>
      <c r="L11" s="24">
        <v>1372</v>
      </c>
      <c r="M11" s="24">
        <v>1162</v>
      </c>
      <c r="N11" s="22">
        <v>0.84693877551020413</v>
      </c>
      <c r="O11" s="24">
        <v>1091</v>
      </c>
      <c r="P11" s="22">
        <v>0.79518950437317781</v>
      </c>
      <c r="Q11" s="24">
        <v>1257</v>
      </c>
      <c r="R11" s="24">
        <v>815</v>
      </c>
      <c r="S11" s="22">
        <v>0.64836913285600639</v>
      </c>
      <c r="T11" s="24">
        <v>726</v>
      </c>
      <c r="U11" s="22">
        <v>0.57756563245823389</v>
      </c>
      <c r="V11" s="24">
        <v>2930</v>
      </c>
      <c r="W11" s="24">
        <v>2260</v>
      </c>
      <c r="X11" s="22">
        <v>0.77133105802047786</v>
      </c>
      <c r="Y11" s="24">
        <v>2099</v>
      </c>
      <c r="Z11" s="22">
        <v>0.71638225255972698</v>
      </c>
    </row>
    <row r="12" spans="1:26" x14ac:dyDescent="0.25">
      <c r="A12" s="2" t="s">
        <v>27</v>
      </c>
      <c r="B12" s="24">
        <v>1018</v>
      </c>
      <c r="C12" s="24">
        <v>736</v>
      </c>
      <c r="D12" s="22">
        <v>0.72298624754420437</v>
      </c>
      <c r="E12" s="24">
        <v>630</v>
      </c>
      <c r="F12" s="22">
        <v>0.61886051080550097</v>
      </c>
      <c r="G12" s="24">
        <v>399</v>
      </c>
      <c r="H12" s="24">
        <v>245</v>
      </c>
      <c r="I12" s="22">
        <v>0.61403508771929827</v>
      </c>
      <c r="J12" s="24">
        <v>186</v>
      </c>
      <c r="K12" s="22">
        <v>0.46616541353383456</v>
      </c>
      <c r="L12" s="24">
        <v>1317</v>
      </c>
      <c r="M12" s="24">
        <v>1075</v>
      </c>
      <c r="N12" s="22">
        <v>0.81624905087319666</v>
      </c>
      <c r="O12" s="24">
        <v>983</v>
      </c>
      <c r="P12" s="22">
        <v>0.74639331814730447</v>
      </c>
      <c r="Q12" s="24">
        <v>478</v>
      </c>
      <c r="R12" s="24">
        <v>311</v>
      </c>
      <c r="S12" s="22">
        <v>0.65062761506276146</v>
      </c>
      <c r="T12" s="24">
        <v>289</v>
      </c>
      <c r="U12" s="22">
        <v>0.60460251046025104</v>
      </c>
      <c r="V12" s="24">
        <v>4724</v>
      </c>
      <c r="W12" s="24">
        <v>3442</v>
      </c>
      <c r="X12" s="22">
        <v>0.72861981371718887</v>
      </c>
      <c r="Y12" s="24">
        <v>3050</v>
      </c>
      <c r="Z12" s="22">
        <v>0.6456392887383573</v>
      </c>
    </row>
    <row r="13" spans="1:26" x14ac:dyDescent="0.25">
      <c r="A13" s="2" t="s">
        <v>29</v>
      </c>
      <c r="B13" s="24">
        <v>1192</v>
      </c>
      <c r="C13" s="24">
        <v>661</v>
      </c>
      <c r="D13" s="22">
        <v>0.55453020134228193</v>
      </c>
      <c r="E13" s="24">
        <v>565</v>
      </c>
      <c r="F13" s="22">
        <v>0.47399328859060402</v>
      </c>
      <c r="G13" s="24">
        <v>145</v>
      </c>
      <c r="H13" s="24">
        <v>66</v>
      </c>
      <c r="I13" s="22">
        <v>0.45517241379310347</v>
      </c>
      <c r="J13" s="24">
        <v>52</v>
      </c>
      <c r="K13" s="22">
        <v>0.35862068965517241</v>
      </c>
      <c r="L13" s="24">
        <v>1253</v>
      </c>
      <c r="M13" s="24">
        <v>984</v>
      </c>
      <c r="N13" s="22">
        <v>0.78531524341580206</v>
      </c>
      <c r="O13" s="24">
        <v>925</v>
      </c>
      <c r="P13" s="22">
        <v>0.73822825219473265</v>
      </c>
      <c r="Q13" s="24">
        <v>94</v>
      </c>
      <c r="R13" s="24">
        <v>74</v>
      </c>
      <c r="S13" s="22">
        <v>0.78723404255319152</v>
      </c>
      <c r="T13" s="24">
        <v>69</v>
      </c>
      <c r="U13" s="22">
        <v>0.73404255319148937</v>
      </c>
      <c r="V13" s="24">
        <v>3602</v>
      </c>
      <c r="W13" s="24">
        <v>2511</v>
      </c>
      <c r="X13" s="22">
        <v>0.69711271515824547</v>
      </c>
      <c r="Y13" s="24">
        <v>2269</v>
      </c>
      <c r="Z13" s="22">
        <v>0.62992781787895613</v>
      </c>
    </row>
    <row r="14" spans="1:26" x14ac:dyDescent="0.25">
      <c r="A14" s="2" t="s">
        <v>89</v>
      </c>
      <c r="B14" s="24">
        <v>730</v>
      </c>
      <c r="C14" s="24">
        <v>456</v>
      </c>
      <c r="D14" s="22">
        <v>0.62465753424657533</v>
      </c>
      <c r="E14" s="24">
        <v>397</v>
      </c>
      <c r="F14" s="22">
        <v>0.54383561643835621</v>
      </c>
      <c r="G14" s="24">
        <v>84</v>
      </c>
      <c r="H14" s="24">
        <v>48</v>
      </c>
      <c r="I14" s="22">
        <v>0.5714285714285714</v>
      </c>
      <c r="J14" s="24">
        <v>43</v>
      </c>
      <c r="K14" s="22">
        <v>0.51190476190476186</v>
      </c>
      <c r="L14" s="24">
        <v>898</v>
      </c>
      <c r="M14" s="24">
        <v>775</v>
      </c>
      <c r="N14" s="22">
        <v>0.86302895322939865</v>
      </c>
      <c r="O14" s="24">
        <v>727</v>
      </c>
      <c r="P14" s="22">
        <v>0.80957683741648112</v>
      </c>
      <c r="Q14" s="24">
        <v>48</v>
      </c>
      <c r="R14" s="24">
        <v>32</v>
      </c>
      <c r="S14" s="22">
        <v>0.66666666666666663</v>
      </c>
      <c r="T14" s="24">
        <v>28</v>
      </c>
      <c r="U14" s="22">
        <v>0.58333333333333337</v>
      </c>
      <c r="V14" s="24">
        <v>1951</v>
      </c>
      <c r="W14" s="24">
        <v>1453</v>
      </c>
      <c r="X14" s="22">
        <v>0.7447462839569452</v>
      </c>
      <c r="Y14" s="24">
        <v>1326</v>
      </c>
      <c r="Z14" s="22">
        <v>0.6796514607893388</v>
      </c>
    </row>
    <row r="15" spans="1:26" x14ac:dyDescent="0.25">
      <c r="A15" s="2" t="s">
        <v>31</v>
      </c>
      <c r="B15" s="24">
        <v>7282</v>
      </c>
      <c r="C15" s="24">
        <v>4745</v>
      </c>
      <c r="D15" s="22">
        <v>0.65160670145564403</v>
      </c>
      <c r="E15" s="24">
        <v>4052</v>
      </c>
      <c r="F15" s="22">
        <v>0.55644053831365015</v>
      </c>
      <c r="G15" s="24">
        <v>1361</v>
      </c>
      <c r="H15" s="24">
        <v>742</v>
      </c>
      <c r="I15" s="22">
        <v>0.54518736223365172</v>
      </c>
      <c r="J15" s="24">
        <v>573</v>
      </c>
      <c r="K15" s="22">
        <v>0.42101396032329169</v>
      </c>
      <c r="L15" s="24">
        <v>8706</v>
      </c>
      <c r="M15" s="24">
        <v>7130</v>
      </c>
      <c r="N15" s="22">
        <v>0.81897541925109119</v>
      </c>
      <c r="O15" s="24">
        <v>6642</v>
      </c>
      <c r="P15" s="22">
        <v>0.76292212267401793</v>
      </c>
      <c r="Q15" s="24">
        <v>2495</v>
      </c>
      <c r="R15" s="24">
        <v>1625</v>
      </c>
      <c r="S15" s="22">
        <v>0.65130260521042083</v>
      </c>
      <c r="T15" s="24">
        <v>1471</v>
      </c>
      <c r="U15" s="22">
        <v>0.58957915831663321</v>
      </c>
      <c r="V15" s="24">
        <v>24239</v>
      </c>
      <c r="W15" s="24">
        <v>17419</v>
      </c>
      <c r="X15" s="22">
        <v>0.7186352572300837</v>
      </c>
      <c r="Y15" s="24">
        <v>15769</v>
      </c>
      <c r="Z15" s="22">
        <v>0.65056314204381371</v>
      </c>
    </row>
  </sheetData>
  <sheetProtection pivotTables="0"/>
  <pageMargins left="0.7" right="0.7" top="0.75" bottom="0.75" header="0.3" footer="0.3"/>
  <pageSetup paperSize="9" orientation="portrait" horizontalDpi="4294967293" verticalDpi="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8"/>
  <sheetViews>
    <sheetView showGridLines="0" workbookViewId="0">
      <selection activeCell="B17" sqref="B17"/>
    </sheetView>
  </sheetViews>
  <sheetFormatPr defaultRowHeight="15" x14ac:dyDescent="0.25"/>
  <cols>
    <col min="1" max="1" width="25.7109375" customWidth="1"/>
    <col min="2" max="2" width="43.140625" customWidth="1"/>
    <col min="3" max="3" width="67.85546875" customWidth="1"/>
    <col min="4" max="4" width="12.85546875" customWidth="1"/>
    <col min="5" max="5" width="72.5703125" customWidth="1"/>
    <col min="6" max="6" width="14" bestFit="1" customWidth="1"/>
  </cols>
  <sheetData>
    <row r="1" spans="1:6" x14ac:dyDescent="0.25">
      <c r="A1" t="s">
        <v>44</v>
      </c>
    </row>
    <row r="2" spans="1:6" ht="18.75" x14ac:dyDescent="0.3">
      <c r="A2" s="5" t="s">
        <v>45</v>
      </c>
    </row>
    <row r="3" spans="1:6" x14ac:dyDescent="0.25">
      <c r="A3" s="8">
        <f>Report!A3</f>
        <v>44491</v>
      </c>
    </row>
    <row r="7" spans="1:6" s="4" customFormat="1" x14ac:dyDescent="0.25">
      <c r="A7"/>
      <c r="B7" s="12" t="s">
        <v>47</v>
      </c>
      <c r="C7" s="12" t="s">
        <v>49</v>
      </c>
      <c r="D7" s="13" t="s">
        <v>46</v>
      </c>
      <c r="E7" s="12" t="s">
        <v>48</v>
      </c>
      <c r="F7" s="13" t="s">
        <v>46</v>
      </c>
    </row>
    <row r="8" spans="1:6" hidden="1" x14ac:dyDescent="0.25">
      <c r="A8" s="9" t="s">
        <v>28</v>
      </c>
      <c r="B8" s="10">
        <v>959</v>
      </c>
      <c r="C8" s="10">
        <v>412</v>
      </c>
      <c r="D8" s="11">
        <v>0.42961418143899893</v>
      </c>
      <c r="E8" s="15">
        <v>205</v>
      </c>
      <c r="F8" s="14">
        <f>E8/B8</f>
        <v>0.21376433785192908</v>
      </c>
    </row>
    <row r="9" spans="1:6" hidden="1" x14ac:dyDescent="0.25">
      <c r="A9" s="9" t="s">
        <v>25</v>
      </c>
      <c r="B9" s="10">
        <v>3516</v>
      </c>
      <c r="C9" s="10">
        <v>1335</v>
      </c>
      <c r="D9" s="11">
        <v>0.37969283276450511</v>
      </c>
      <c r="E9" s="15">
        <v>588</v>
      </c>
      <c r="F9" s="14">
        <f>E9/B9</f>
        <v>0.16723549488054607</v>
      </c>
    </row>
    <row r="10" spans="1:6" hidden="1" x14ac:dyDescent="0.25">
      <c r="A10" s="9" t="s">
        <v>22</v>
      </c>
      <c r="B10" s="10">
        <v>1124</v>
      </c>
      <c r="C10" s="10">
        <v>408</v>
      </c>
      <c r="D10" s="11">
        <v>0.36298932384341637</v>
      </c>
      <c r="E10" s="15">
        <v>160</v>
      </c>
      <c r="F10" s="14">
        <f>E10/B10</f>
        <v>0.14234875444839859</v>
      </c>
    </row>
    <row r="11" spans="1:6" hidden="1" x14ac:dyDescent="0.25">
      <c r="A11" s="16" t="s">
        <v>31</v>
      </c>
      <c r="B11" s="17">
        <v>5599</v>
      </c>
      <c r="C11" s="17">
        <v>2155</v>
      </c>
      <c r="D11" s="18">
        <v>0.38489015895695661</v>
      </c>
      <c r="E11" s="19">
        <f>SUM(E8:E10)</f>
        <v>953</v>
      </c>
      <c r="F11" s="20">
        <f>E11/B11</f>
        <v>0.17020896588676548</v>
      </c>
    </row>
    <row r="12" spans="1:6" hidden="1" x14ac:dyDescent="0.25"/>
    <row r="13" spans="1:6" hidden="1" x14ac:dyDescent="0.25"/>
    <row r="14" spans="1:6" hidden="1" x14ac:dyDescent="0.25">
      <c r="A14" s="21" t="s">
        <v>30</v>
      </c>
      <c r="B14" t="s">
        <v>56</v>
      </c>
      <c r="C14" t="s">
        <v>57</v>
      </c>
      <c r="D14" s="22" t="s">
        <v>55</v>
      </c>
      <c r="E14" t="s">
        <v>58</v>
      </c>
      <c r="F14" s="22" t="s">
        <v>59</v>
      </c>
    </row>
    <row r="15" spans="1:6" x14ac:dyDescent="0.25">
      <c r="A15" s="2" t="s">
        <v>28</v>
      </c>
      <c r="B15" s="1">
        <v>999</v>
      </c>
      <c r="C15" s="1">
        <v>473</v>
      </c>
      <c r="D15" s="22">
        <v>0.47347347347347346</v>
      </c>
      <c r="E15" s="1">
        <v>335</v>
      </c>
      <c r="F15" s="22">
        <v>0.33533533533533533</v>
      </c>
    </row>
    <row r="16" spans="1:6" x14ac:dyDescent="0.25">
      <c r="A16" s="2" t="s">
        <v>25</v>
      </c>
      <c r="B16" s="1">
        <v>3640</v>
      </c>
      <c r="C16" s="1">
        <v>1858</v>
      </c>
      <c r="D16" s="22">
        <v>0.5104395604395604</v>
      </c>
      <c r="E16" s="1">
        <v>1531</v>
      </c>
      <c r="F16" s="22">
        <v>0.42060439560439561</v>
      </c>
    </row>
    <row r="17" spans="1:6" x14ac:dyDescent="0.25">
      <c r="A17" s="2" t="s">
        <v>22</v>
      </c>
      <c r="B17" s="1">
        <v>1184</v>
      </c>
      <c r="C17" s="1">
        <v>565</v>
      </c>
      <c r="D17" s="22">
        <v>0.47719594594594594</v>
      </c>
      <c r="E17" s="1">
        <v>419</v>
      </c>
      <c r="F17" s="22">
        <v>0.35388513513513514</v>
      </c>
    </row>
    <row r="18" spans="1:6" x14ac:dyDescent="0.25">
      <c r="A18" s="2" t="s">
        <v>31</v>
      </c>
      <c r="B18" s="1">
        <v>5823</v>
      </c>
      <c r="C18" s="1">
        <v>2896</v>
      </c>
      <c r="D18" s="22">
        <v>0.49733814185127939</v>
      </c>
      <c r="E18" s="1">
        <v>2285</v>
      </c>
      <c r="F18" s="22">
        <v>0.39240941095655163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"/>
  <sheetViews>
    <sheetView workbookViewId="0">
      <selection activeCell="C9" sqref="C9"/>
    </sheetView>
  </sheetViews>
  <sheetFormatPr defaultRowHeight="15" x14ac:dyDescent="0.25"/>
  <cols>
    <col min="1" max="1" width="10.140625" customWidth="1"/>
    <col min="3" max="3" width="37.5703125" customWidth="1"/>
    <col min="4" max="4" width="61.42578125" customWidth="1"/>
    <col min="5" max="5" width="66" customWidth="1"/>
  </cols>
  <sheetData>
    <row r="1" spans="1:5" x14ac:dyDescent="0.25">
      <c r="A1" t="s">
        <v>1</v>
      </c>
      <c r="B1" t="s">
        <v>2</v>
      </c>
      <c r="C1" t="s">
        <v>15</v>
      </c>
      <c r="D1" t="s">
        <v>16</v>
      </c>
      <c r="E1" t="s">
        <v>54</v>
      </c>
    </row>
    <row r="2" spans="1:5" x14ac:dyDescent="0.25">
      <c r="A2" t="s">
        <v>28</v>
      </c>
      <c r="B2" s="25">
        <v>44491</v>
      </c>
      <c r="C2">
        <v>999</v>
      </c>
      <c r="D2">
        <v>473</v>
      </c>
      <c r="E2">
        <v>335</v>
      </c>
    </row>
    <row r="3" spans="1:5" x14ac:dyDescent="0.25">
      <c r="A3" t="s">
        <v>25</v>
      </c>
      <c r="B3" s="25">
        <v>44491</v>
      </c>
      <c r="C3">
        <v>3640</v>
      </c>
      <c r="D3">
        <v>1858</v>
      </c>
      <c r="E3">
        <v>1531</v>
      </c>
    </row>
    <row r="4" spans="1:5" x14ac:dyDescent="0.25">
      <c r="A4" t="s">
        <v>22</v>
      </c>
      <c r="B4" s="25">
        <v>44491</v>
      </c>
      <c r="C4">
        <v>1184</v>
      </c>
      <c r="D4">
        <v>565</v>
      </c>
      <c r="E4">
        <v>419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8"/>
  <sheetViews>
    <sheetView workbookViewId="0">
      <selection activeCell="D19" sqref="D19"/>
    </sheetView>
  </sheetViews>
  <sheetFormatPr defaultRowHeight="15" x14ac:dyDescent="0.25"/>
  <cols>
    <col min="1" max="1" width="21.5703125" bestFit="1" customWidth="1"/>
    <col min="2" max="2" width="10.7109375" style="23" customWidth="1"/>
    <col min="3" max="3" width="9.5703125" customWidth="1"/>
    <col min="4" max="4" width="23.42578125" customWidth="1"/>
    <col min="5" max="5" width="34" bestFit="1" customWidth="1"/>
    <col min="6" max="6" width="12" customWidth="1"/>
    <col min="7" max="7" width="26" customWidth="1"/>
    <col min="8" max="8" width="36.5703125" bestFit="1" customWidth="1"/>
    <col min="9" max="9" width="21.42578125" customWidth="1"/>
    <col min="10" max="10" width="19.140625" customWidth="1"/>
    <col min="11" max="11" width="29.7109375" customWidth="1"/>
    <col min="12" max="12" width="19.5703125" customWidth="1"/>
    <col min="13" max="13" width="33.5703125" customWidth="1"/>
    <col min="14" max="14" width="44" bestFit="1" customWidth="1"/>
    <col min="15" max="15" width="38.5703125" customWidth="1"/>
    <col min="16" max="16" width="63.28515625" customWidth="1"/>
    <col min="17" max="17" width="20.85546875" customWidth="1"/>
    <col min="18" max="18" width="23.28515625" customWidth="1"/>
    <col min="19" max="19" width="16.5703125" customWidth="1"/>
    <col min="20" max="20" width="30.85546875" customWidth="1"/>
    <col min="21" max="21" width="68" bestFit="1" customWidth="1"/>
    <col min="22" max="22" width="17.85546875" customWidth="1"/>
    <col min="23" max="23" width="39.7109375" customWidth="1"/>
    <col min="24" max="24" width="17" customWidth="1"/>
    <col min="25" max="26" width="11.140625" customWidth="1"/>
  </cols>
  <sheetData>
    <row r="1" spans="1:26" x14ac:dyDescent="0.25">
      <c r="A1" s="1" t="s">
        <v>0</v>
      </c>
      <c r="B1" s="23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54</v>
      </c>
      <c r="V1" s="1" t="s">
        <v>60</v>
      </c>
      <c r="W1" s="1" t="s">
        <v>61</v>
      </c>
      <c r="X1" s="1" t="s">
        <v>62</v>
      </c>
      <c r="Y1" s="1" t="s">
        <v>78</v>
      </c>
      <c r="Z1" s="1" t="s">
        <v>77</v>
      </c>
    </row>
    <row r="2" spans="1:26" x14ac:dyDescent="0.25">
      <c r="A2" s="1" t="s">
        <v>89</v>
      </c>
      <c r="B2" s="23">
        <v>44491</v>
      </c>
      <c r="C2" s="1">
        <v>1573</v>
      </c>
      <c r="D2" s="1">
        <v>730</v>
      </c>
      <c r="E2" s="1">
        <v>456</v>
      </c>
      <c r="F2" s="1">
        <v>84</v>
      </c>
      <c r="G2" s="1">
        <v>84</v>
      </c>
      <c r="H2" s="1">
        <v>48</v>
      </c>
      <c r="I2" s="1">
        <v>1038</v>
      </c>
      <c r="J2" s="1">
        <v>898</v>
      </c>
      <c r="K2" s="1">
        <v>775</v>
      </c>
      <c r="L2" s="1">
        <v>62</v>
      </c>
      <c r="M2" s="1">
        <v>48</v>
      </c>
      <c r="N2" s="1">
        <v>32</v>
      </c>
      <c r="O2" s="1">
        <v>171115</v>
      </c>
      <c r="P2" s="1">
        <v>111443</v>
      </c>
      <c r="Q2" s="1">
        <v>397</v>
      </c>
      <c r="R2" s="1">
        <v>43</v>
      </c>
      <c r="S2" s="1">
        <v>727</v>
      </c>
      <c r="T2" s="1">
        <v>28</v>
      </c>
      <c r="U2" s="1">
        <v>99033</v>
      </c>
      <c r="V2" s="1">
        <v>1326</v>
      </c>
      <c r="W2" s="1">
        <v>1951</v>
      </c>
      <c r="X2" s="1">
        <v>1453</v>
      </c>
      <c r="Y2" s="1"/>
      <c r="Z2" s="1"/>
    </row>
    <row r="3" spans="1:26" x14ac:dyDescent="0.25">
      <c r="A3" s="1" t="s">
        <v>21</v>
      </c>
      <c r="B3" s="23">
        <v>44491</v>
      </c>
      <c r="C3" s="1">
        <v>2382</v>
      </c>
      <c r="D3" s="1">
        <v>1181</v>
      </c>
      <c r="E3" s="1">
        <v>729</v>
      </c>
      <c r="F3" s="1">
        <v>314</v>
      </c>
      <c r="G3" s="1">
        <v>312</v>
      </c>
      <c r="H3" s="1">
        <v>171</v>
      </c>
      <c r="I3" s="1">
        <v>1441</v>
      </c>
      <c r="J3" s="1">
        <v>1295</v>
      </c>
      <c r="K3" s="1">
        <v>959</v>
      </c>
      <c r="L3" s="1">
        <v>367</v>
      </c>
      <c r="M3" s="1">
        <v>314</v>
      </c>
      <c r="N3" s="1">
        <v>176</v>
      </c>
      <c r="O3" s="1">
        <v>274687</v>
      </c>
      <c r="P3" s="1">
        <v>174956</v>
      </c>
      <c r="Q3" s="1">
        <v>613</v>
      </c>
      <c r="R3" s="1">
        <v>130</v>
      </c>
      <c r="S3" s="1">
        <v>883</v>
      </c>
      <c r="T3" s="1">
        <v>162</v>
      </c>
      <c r="U3" s="1">
        <v>159175</v>
      </c>
      <c r="V3" s="1">
        <v>2765</v>
      </c>
      <c r="W3" s="1">
        <v>4626</v>
      </c>
      <c r="X3" s="1">
        <v>3079</v>
      </c>
      <c r="Y3" s="1"/>
      <c r="Z3" s="1"/>
    </row>
    <row r="4" spans="1:26" x14ac:dyDescent="0.25">
      <c r="A4" s="1" t="s">
        <v>23</v>
      </c>
      <c r="B4" s="23">
        <v>44491</v>
      </c>
      <c r="C4" s="1">
        <v>1855</v>
      </c>
      <c r="D4" s="1">
        <v>977</v>
      </c>
      <c r="E4" s="1">
        <v>722</v>
      </c>
      <c r="F4" s="1">
        <v>56</v>
      </c>
      <c r="G4" s="1">
        <v>54</v>
      </c>
      <c r="H4" s="1">
        <v>22</v>
      </c>
      <c r="I4" s="1">
        <v>1215</v>
      </c>
      <c r="J4" s="1">
        <v>1080</v>
      </c>
      <c r="K4" s="1">
        <v>972</v>
      </c>
      <c r="L4" s="1">
        <v>163</v>
      </c>
      <c r="M4" s="1">
        <v>119</v>
      </c>
      <c r="N4" s="1">
        <v>76</v>
      </c>
      <c r="O4" s="1">
        <v>226741</v>
      </c>
      <c r="P4" s="1">
        <v>178968</v>
      </c>
      <c r="Q4" s="1">
        <v>608</v>
      </c>
      <c r="R4" s="1">
        <v>21</v>
      </c>
      <c r="S4" s="1">
        <v>926</v>
      </c>
      <c r="T4" s="1">
        <v>70</v>
      </c>
      <c r="U4" s="1">
        <v>166267</v>
      </c>
      <c r="V4" s="1">
        <v>1432</v>
      </c>
      <c r="W4" s="1">
        <v>1937</v>
      </c>
      <c r="X4" s="1">
        <v>1533</v>
      </c>
      <c r="Y4" s="1"/>
      <c r="Z4" s="1"/>
    </row>
    <row r="5" spans="1:26" x14ac:dyDescent="0.25">
      <c r="A5" s="1" t="s">
        <v>24</v>
      </c>
      <c r="B5" s="23">
        <v>44491</v>
      </c>
      <c r="C5" s="1">
        <v>2796</v>
      </c>
      <c r="D5" s="1">
        <v>1121</v>
      </c>
      <c r="E5" s="1">
        <v>740</v>
      </c>
      <c r="F5" s="1">
        <v>322</v>
      </c>
      <c r="G5" s="1">
        <v>306</v>
      </c>
      <c r="H5" s="1">
        <v>163</v>
      </c>
      <c r="I5" s="1">
        <v>1781</v>
      </c>
      <c r="J5" s="1">
        <v>1491</v>
      </c>
      <c r="K5" s="1">
        <v>1203</v>
      </c>
      <c r="L5" s="1">
        <v>190</v>
      </c>
      <c r="M5" s="1">
        <v>185</v>
      </c>
      <c r="N5" s="1">
        <v>141</v>
      </c>
      <c r="O5" s="1">
        <v>352608</v>
      </c>
      <c r="P5" s="1">
        <v>218846</v>
      </c>
      <c r="Q5" s="1">
        <v>623</v>
      </c>
      <c r="R5" s="1">
        <v>123</v>
      </c>
      <c r="S5" s="1">
        <v>1107</v>
      </c>
      <c r="T5" s="1">
        <v>127</v>
      </c>
      <c r="U5" s="1">
        <v>193532</v>
      </c>
      <c r="V5" s="1">
        <v>2828</v>
      </c>
      <c r="W5" s="1">
        <v>4469</v>
      </c>
      <c r="X5" s="1">
        <v>3141</v>
      </c>
      <c r="Y5" s="1"/>
      <c r="Z5" s="1"/>
    </row>
    <row r="6" spans="1:26" x14ac:dyDescent="0.25">
      <c r="A6" s="1" t="s">
        <v>26</v>
      </c>
      <c r="B6" s="23">
        <v>44491</v>
      </c>
      <c r="C6" s="1">
        <v>1831</v>
      </c>
      <c r="D6" s="1">
        <v>1063</v>
      </c>
      <c r="E6" s="1">
        <v>701</v>
      </c>
      <c r="F6" s="1">
        <v>54</v>
      </c>
      <c r="G6" s="1">
        <v>61</v>
      </c>
      <c r="H6" s="1">
        <v>27</v>
      </c>
      <c r="I6" s="1">
        <v>1526</v>
      </c>
      <c r="J6" s="1">
        <v>1372</v>
      </c>
      <c r="K6" s="1">
        <v>1162</v>
      </c>
      <c r="L6" s="1">
        <v>1272</v>
      </c>
      <c r="M6" s="1">
        <v>1257</v>
      </c>
      <c r="N6" s="1">
        <v>815</v>
      </c>
      <c r="O6" s="1">
        <v>235444</v>
      </c>
      <c r="P6" s="1">
        <v>170854</v>
      </c>
      <c r="Q6" s="1">
        <v>616</v>
      </c>
      <c r="R6" s="1">
        <v>18</v>
      </c>
      <c r="S6" s="1">
        <v>1091</v>
      </c>
      <c r="T6" s="1">
        <v>726</v>
      </c>
      <c r="U6" s="1">
        <v>155389</v>
      </c>
      <c r="V6" s="1">
        <v>2099</v>
      </c>
      <c r="W6" s="1">
        <v>2930</v>
      </c>
      <c r="X6" s="1">
        <v>2260</v>
      </c>
      <c r="Y6" s="1"/>
      <c r="Z6" s="1"/>
    </row>
    <row r="7" spans="1:26" x14ac:dyDescent="0.25">
      <c r="A7" s="1" t="s">
        <v>27</v>
      </c>
      <c r="B7" s="23">
        <v>44491</v>
      </c>
      <c r="C7" s="1">
        <v>2229</v>
      </c>
      <c r="D7" s="1">
        <v>1018</v>
      </c>
      <c r="E7" s="1">
        <v>736</v>
      </c>
      <c r="F7" s="1">
        <v>403</v>
      </c>
      <c r="G7" s="1">
        <v>399</v>
      </c>
      <c r="H7" s="1">
        <v>245</v>
      </c>
      <c r="I7" s="1">
        <v>1490</v>
      </c>
      <c r="J7" s="1">
        <v>1317</v>
      </c>
      <c r="K7" s="1">
        <v>1075</v>
      </c>
      <c r="L7" s="1">
        <v>497</v>
      </c>
      <c r="M7" s="1">
        <v>478</v>
      </c>
      <c r="N7" s="1">
        <v>311</v>
      </c>
      <c r="O7" s="1">
        <v>307217</v>
      </c>
      <c r="P7" s="1">
        <v>203620</v>
      </c>
      <c r="Q7" s="1">
        <v>630</v>
      </c>
      <c r="R7" s="1">
        <v>186</v>
      </c>
      <c r="S7" s="1">
        <v>983</v>
      </c>
      <c r="T7" s="1">
        <v>289</v>
      </c>
      <c r="U7" s="1">
        <v>182103</v>
      </c>
      <c r="V7" s="1">
        <v>3050</v>
      </c>
      <c r="W7" s="1">
        <v>4724</v>
      </c>
      <c r="X7" s="1">
        <v>3442</v>
      </c>
      <c r="Y7" s="1"/>
      <c r="Z7" s="1"/>
    </row>
    <row r="8" spans="1:26" x14ac:dyDescent="0.25">
      <c r="A8" s="1" t="s">
        <v>29</v>
      </c>
      <c r="B8" s="23">
        <v>44491</v>
      </c>
      <c r="C8" s="1">
        <v>2138</v>
      </c>
      <c r="D8" s="1">
        <v>1192</v>
      </c>
      <c r="E8" s="1">
        <v>661</v>
      </c>
      <c r="F8" s="1">
        <v>147</v>
      </c>
      <c r="G8" s="1">
        <v>145</v>
      </c>
      <c r="H8" s="1">
        <v>66</v>
      </c>
      <c r="I8" s="1">
        <v>1423</v>
      </c>
      <c r="J8" s="1">
        <v>1253</v>
      </c>
      <c r="K8" s="1">
        <v>984</v>
      </c>
      <c r="L8" s="1">
        <v>97</v>
      </c>
      <c r="M8" s="1">
        <v>94</v>
      </c>
      <c r="N8" s="1">
        <v>74</v>
      </c>
      <c r="O8" s="1">
        <v>216557</v>
      </c>
      <c r="P8" s="1">
        <v>140175</v>
      </c>
      <c r="Q8" s="1">
        <v>565</v>
      </c>
      <c r="R8" s="1">
        <v>52</v>
      </c>
      <c r="S8" s="1">
        <v>925</v>
      </c>
      <c r="T8" s="1">
        <v>69</v>
      </c>
      <c r="U8" s="1">
        <v>127674</v>
      </c>
      <c r="V8" s="1">
        <v>2269</v>
      </c>
      <c r="W8" s="1">
        <v>3602</v>
      </c>
      <c r="X8" s="1">
        <v>2511</v>
      </c>
      <c r="Y8" s="1"/>
      <c r="Z8" s="1"/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5.xml>�� 
</file>

<file path=customXml/itemProps1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B2CC96BC-67F3-4E85-839E-76D58179B28B}">
  <ds:schemaRefs>
    <ds:schemaRef ds:uri="http://schemas.microsoft.com/office/2006/metadata/properties"/>
    <ds:schemaRef ds:uri="http://schemas.microsoft.com/office/infopath/2007/PartnerControls"/>
    <ds:schemaRef ds:uri="d5efd484-15aa-41a0-83f6-0646502cb6d6"/>
    <ds:schemaRef ds:uri="http://schemas.microsoft.com/sharepoint/v3"/>
  </ds:schemaRefs>
</ds:datastoreItem>
</file>

<file path=customXml/itemProps5.xml><?xml version="1.0" encoding="utf-8"?>
<ds:datastoreItem xmlns:ds="http://schemas.openxmlformats.org/officeDocument/2006/customXml" ds:itemID="{309410B4-D0DF-44F6-9801-F2040CB4D44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Homeless Practices</vt:lpstr>
      <vt:lpstr>Homeless Data</vt:lpstr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2021-10-22T14:44:19Z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