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pivotCache/pivotCacheDefinition2.xml" ContentType="application/vnd.openxmlformats-officedocument.spreadsheetml.pivotCacheDefinition+xml"/>
  <Override PartName="/xl/pivotCache/pivotCacheRecords2.xml" ContentType="application/vnd.openxmlformats-officedocument.spreadsheetml.pivotCacheRecords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drawings/drawing1.xml" ContentType="application/vnd.openxmlformats-officedocument.drawing+xml"/>
  <Override PartName="/xl/pivotTables/pivotTable2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queryTables/queryTable1.xml" ContentType="application/vnd.openxmlformats-officedocument.spreadsheetml.query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hidePivotFieldList="1"/>
  <xr:revisionPtr revIDLastSave="71" documentId="11_FB175E9C9A73075CF773FAE3C5B2D143F5640760" xr6:coauthVersionLast="47" xr6:coauthVersionMax="47" xr10:uidLastSave="{9B76D693-A7CB-459B-AA22-E2294ADB8A08}"/>
  <bookViews>
    <workbookView xWindow="-120" yWindow="-120" windowWidth="29040" windowHeight="15840" xr2:uid="{00000000-000D-0000-FFFF-FFFF00000000}"/>
  </bookViews>
  <sheets>
    <sheet name="Report" sheetId="3" r:id="rId1"/>
    <sheet name="Homeless Practices" sheetId="4" r:id="rId2"/>
    <sheet name="Homeless Data" sheetId="5" state="hidden" r:id="rId3"/>
    <sheet name="Data" sheetId="2" state="hidden" r:id="rId4"/>
  </sheets>
  <definedNames>
    <definedName name="ExternalData_1" localSheetId="3" hidden="1">Data!$A$1:$X$8</definedName>
  </definedNames>
  <calcPr calcId="191029"/>
  <pivotCaches>
    <pivotCache cacheId="10" r:id="rId5"/>
    <pivotCache cacheId="16" r:id="rId6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A3" i="3" l="1"/>
  <c r="A3" i="4" l="1"/>
  <c r="E11" i="4" l="1"/>
  <c r="F11" i="4" l="1"/>
  <c r="F10" i="4"/>
  <c r="F9" i="4"/>
  <c r="F8" i="4"/>
</calcChain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keepAlive="1" name="Query - UPdata" description="Connection to the 'UPdata' query in the workbook." type="5" refreshedVersion="7" background="1" saveData="1">
    <dbPr connection="Provider=Microsoft.Mashup.OleDb.1;Data Source=$Workbook$;Location=UPdata;Extended Properties=&quot;&quot;" command="SELECT * FROM [UPdata]"/>
  </connection>
</connections>
</file>

<file path=xl/sharedStrings.xml><?xml version="1.0" encoding="utf-8"?>
<sst xmlns="http://schemas.openxmlformats.org/spreadsheetml/2006/main" count="123" uniqueCount="90">
  <si>
    <t>Locality</t>
  </si>
  <si>
    <t>Practice</t>
  </si>
  <si>
    <t>Rel_D</t>
  </si>
  <si>
    <t>Autism</t>
  </si>
  <si>
    <t>Autism - Cohorts 01-09</t>
  </si>
  <si>
    <t>Autism - Cohorts 01-09 Vaccinated</t>
  </si>
  <si>
    <t>Homeless</t>
  </si>
  <si>
    <t>Homeless - Cohorts 01-10</t>
  </si>
  <si>
    <t>Homeless - Cohorts 01-10 Vaccinated</t>
  </si>
  <si>
    <t>Learning Disabilities</t>
  </si>
  <si>
    <t>LD - Cohorts 01-10</t>
  </si>
  <si>
    <t>LD - Cohorts 01-10 Vaccinated</t>
  </si>
  <si>
    <t>Traveller Ethnicity</t>
  </si>
  <si>
    <t>Traveller Ethnicity - Cohorts 01-10</t>
  </si>
  <si>
    <t>Traveller Ethnicity - Cohorts 01-10 Vaccinated</t>
  </si>
  <si>
    <t>Currently Registered Patients Aged 16+</t>
  </si>
  <si>
    <t>A1) All patients who have received any COVID-19 vaccination dose</t>
  </si>
  <si>
    <t>Autism 2nd Vaccine</t>
  </si>
  <si>
    <t>Homeless 2nd Vaccine</t>
  </si>
  <si>
    <t>LD 2nd Vaccine</t>
  </si>
  <si>
    <t>Traveller Ethnicity 2nd Vaccine</t>
  </si>
  <si>
    <t>Barking</t>
  </si>
  <si>
    <t>City &amp; Hackney</t>
  </si>
  <si>
    <t>The Greenhouse</t>
  </si>
  <si>
    <t>Havering</t>
  </si>
  <si>
    <t>Newham</t>
  </si>
  <si>
    <t>Newham Transitional Team</t>
  </si>
  <si>
    <t>Redbridge</t>
  </si>
  <si>
    <t>Tower Hamlets</t>
  </si>
  <si>
    <t>Health E1</t>
  </si>
  <si>
    <t>Waltham Forest</t>
  </si>
  <si>
    <t>Row Labels</t>
  </si>
  <si>
    <t>Grand Total</t>
  </si>
  <si>
    <t>Sum of Autism 2nd Vaccine</t>
  </si>
  <si>
    <t>Sum of Homeless 2nd Vaccine</t>
  </si>
  <si>
    <t>Sum of Homeless - Cohorts 01-10 Vaccinated</t>
  </si>
  <si>
    <t>Sum of Homeless - Cohorts 01-10</t>
  </si>
  <si>
    <t>Sum of LD - Cohorts 01-10</t>
  </si>
  <si>
    <t>Sum of LD - Cohorts 01-10 Vaccinated</t>
  </si>
  <si>
    <t>Sum of LD 2nd Vaccine</t>
  </si>
  <si>
    <t>Sum of Traveller Ethnicity - Cohorts 01-10</t>
  </si>
  <si>
    <t>Sum of Traveller Ethnicity - Cohorts 01-10 Vaccinated</t>
  </si>
  <si>
    <t>Sum of Traveller Ethnicity 2nd Vaccine</t>
  </si>
  <si>
    <t>Autism - Cohorts 01-10</t>
  </si>
  <si>
    <t>Autism - Cohorts 01-10 Vaccinated</t>
  </si>
  <si>
    <t>North East London</t>
  </si>
  <si>
    <t>Selected Underserved Population COVID Vaccination uptake</t>
  </si>
  <si>
    <t>%</t>
  </si>
  <si>
    <t>Homeless Patients</t>
  </si>
  <si>
    <t>Fully Vaccintated</t>
  </si>
  <si>
    <t>First Vaccination</t>
  </si>
  <si>
    <t>Autism (Aged 16+)</t>
  </si>
  <si>
    <t>Homeless (Aged 16+)</t>
  </si>
  <si>
    <t>LD (Aged 16+)</t>
  </si>
  <si>
    <t>Traveller Ethnicity (Aged 16+)</t>
  </si>
  <si>
    <t>A2) All patients who have received a second COVID-19 vaccination dose</t>
  </si>
  <si>
    <t>Sum of %vacc</t>
  </si>
  <si>
    <t>Sum of Currently Registered Patients Aged 16+</t>
  </si>
  <si>
    <t>Sum of A1) All patients who have received any COVID-19 vaccination dose</t>
  </si>
  <si>
    <t>Sum of A2) All patients who have received a second COVID-19 vaccination dose</t>
  </si>
  <si>
    <t>Sum of %vacc2</t>
  </si>
  <si>
    <t>SMI 2nd Vaccine</t>
  </si>
  <si>
    <t>SMI eligible for a Covid vaccine aged 18+</t>
  </si>
  <si>
    <t>SMI Vaccinated</t>
  </si>
  <si>
    <t>Sum of SMI 2nd Vaccine</t>
  </si>
  <si>
    <t>Sum of SMI Vaccinated</t>
  </si>
  <si>
    <t>Sum of SMI eligible for a Covid vaccine aged 18+</t>
  </si>
  <si>
    <t>SMI</t>
  </si>
  <si>
    <t>SMI First Vaccine</t>
  </si>
  <si>
    <t>SMI Second Vaccine</t>
  </si>
  <si>
    <t>Autism (Aged 16+) First Vaccine</t>
  </si>
  <si>
    <t>Autism (Aged 16+) Second Vaccine</t>
  </si>
  <si>
    <t>Homeless (Aged 16+) First Vaccine</t>
  </si>
  <si>
    <t>Homeless (Aged 16+) Second Vaccine</t>
  </si>
  <si>
    <t>LD (Aged 16+) First Vaccine</t>
  </si>
  <si>
    <t>LD (Aged 16+) Second Vaccine</t>
  </si>
  <si>
    <t>Traveller Ethnicity (Aged 16+) First Vaccine</t>
  </si>
  <si>
    <t>Traveller Ethnicity (Aged 16+) Second Vaccine</t>
  </si>
  <si>
    <t>Column1</t>
  </si>
  <si>
    <t>Column2</t>
  </si>
  <si>
    <t>Sum of %A1</t>
  </si>
  <si>
    <t>Sum of %A2</t>
  </si>
  <si>
    <t>Sum of %H1</t>
  </si>
  <si>
    <t>Sum of %H2</t>
  </si>
  <si>
    <t>Sum of %LD1</t>
  </si>
  <si>
    <t>Sum of %LD2</t>
  </si>
  <si>
    <t>Sum of %T1</t>
  </si>
  <si>
    <t>Sum of %T2</t>
  </si>
  <si>
    <t>Sum of %S1</t>
  </si>
  <si>
    <t>Sum of %S2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</si>
</sst>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_-;\-* #,##0_-;_-* &quot;-&quot;??_-;_-@_-"/>
  </numFmts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26">
    <xf numFmtId="0" fontId="0" fillId="0" borderId="0" xfId="0"/>
    <xf numFmtId="0" fontId="0" fillId="0" borderId="0" xfId="0" applyNumberFormat="1"/>
    <xf numFmtId="0" fontId="0" fillId="0" borderId="0" xfId="0" applyAlignment="1">
      <alignment horizontal="left"/>
    </xf>
    <xf numFmtId="0" fontId="0" fillId="0" borderId="0" xfId="0" pivotButton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3" fillId="0" borderId="0" xfId="0" applyFont="1"/>
    <xf numFmtId="0" fontId="1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left" vertical="top"/>
    </xf>
    <xf numFmtId="0" fontId="0" fillId="0" borderId="1" xfId="0" applyBorder="1" applyAlignment="1">
      <alignment horizontal="left"/>
    </xf>
    <xf numFmtId="0" fontId="0" fillId="0" borderId="1" xfId="0" applyNumberFormat="1" applyBorder="1"/>
    <xf numFmtId="9" fontId="0" fillId="0" borderId="1" xfId="0" applyNumberFormat="1" applyBorder="1"/>
    <xf numFmtId="0" fontId="1" fillId="0" borderId="1" xfId="0" applyFont="1" applyBorder="1" applyAlignment="1">
      <alignment horizontal="center" vertical="center" wrapText="1"/>
    </xf>
    <xf numFmtId="9" fontId="1" fillId="0" borderId="1" xfId="0" applyNumberFormat="1" applyFont="1" applyBorder="1" applyAlignment="1">
      <alignment horizontal="center" vertical="center"/>
    </xf>
    <xf numFmtId="9" fontId="0" fillId="0" borderId="1" xfId="1" applyFont="1" applyBorder="1"/>
    <xf numFmtId="0" fontId="0" fillId="2" borderId="1" xfId="0" applyFill="1" applyBorder="1"/>
    <xf numFmtId="0" fontId="1" fillId="0" borderId="1" xfId="0" applyFont="1" applyBorder="1" applyAlignment="1">
      <alignment horizontal="left"/>
    </xf>
    <xf numFmtId="0" fontId="1" fillId="0" borderId="1" xfId="0" applyNumberFormat="1" applyFont="1" applyBorder="1"/>
    <xf numFmtId="9" fontId="1" fillId="0" borderId="1" xfId="0" applyNumberFormat="1" applyFont="1" applyBorder="1"/>
    <xf numFmtId="0" fontId="1" fillId="2" borderId="1" xfId="0" applyFont="1" applyFill="1" applyBorder="1"/>
    <xf numFmtId="9" fontId="1" fillId="0" borderId="1" xfId="1" applyFont="1" applyBorder="1"/>
    <xf numFmtId="0" fontId="0" fillId="0" borderId="0" xfId="0" pivotButton="1"/>
    <xf numFmtId="9" fontId="0" fillId="0" borderId="0" xfId="0" applyNumberFormat="1"/>
    <xf numFmtId="14" fontId="0" fillId="0" borderId="0" xfId="0" applyNumberFormat="1"/>
    <xf numFmtId="164" fontId="0" fillId="0" borderId="0" xfId="0" applyNumberFormat="1"/>
    <xf numFmtId="22" fontId="0" fillId="0" borderId="0" xfId="0" applyNumberFormat="1"/>
  </cellXfs>
  <cellStyles count="2">
    <cellStyle name="Normal" xfId="0" builtinId="0"/>
    <cellStyle name="Percent" xfId="1" builtinId="5"/>
  </cellStyles>
  <dxfs count="57"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0" formatCode="General"/>
    </dxf>
    <dxf>
      <numFmt numFmtId="19" formatCode="dd/mm/yyyy"/>
    </dxf>
    <dxf>
      <numFmt numFmtId="0" formatCode="General"/>
    </dxf>
    <dxf>
      <numFmt numFmtId="27" formatCode="dd/mm/yyyy\ hh:mm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3" formatCode="0%"/>
    </dxf>
    <dxf>
      <numFmt numFmtId="164" formatCode="_-* #,##0_-;\-* #,##0_-;_-* &quot;-&quot;??_-;_-@_-"/>
    </dxf>
    <dxf>
      <numFmt numFmtId="165" formatCode="_-* #,##0.0_-;\-* #,##0.0_-;_-* &quot;-&quot;??_-;_-@_-"/>
    </dxf>
    <dxf>
      <numFmt numFmtId="35" formatCode="_-* #,##0.00_-;\-* #,##0.00_-;_-* &quot;-&quot;??_-;_-@_-"/>
    </dxf>
    <dxf>
      <alignment vertical="center" readingOrder="0"/>
    </dxf>
    <dxf>
      <alignment vertical="center" readingOrder="0"/>
    </dxf>
    <dxf>
      <alignment horizontal="center" readingOrder="0"/>
    </dxf>
    <dxf>
      <alignment horizontal="center" readingOrder="0"/>
    </dxf>
    <dxf>
      <alignment wrapText="1" readingOrder="0"/>
    </dxf>
    <dxf>
      <alignment wrapText="1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onnections" Target="connections.xml"/><Relationship Id="rId13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12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5.xml"/><Relationship Id="rId1" Type="http://schemas.openxmlformats.org/officeDocument/2006/relationships/worksheet" Target="worksheets/sheet1.xml"/><Relationship Id="rId6" Type="http://schemas.openxmlformats.org/officeDocument/2006/relationships/pivotCacheDefinition" Target="pivotCache/pivotCacheDefinition2.xml"/><Relationship Id="rId11" Type="http://schemas.openxmlformats.org/officeDocument/2006/relationships/calcChain" Target="calcChain.xml"/><Relationship Id="rId5" Type="http://schemas.openxmlformats.org/officeDocument/2006/relationships/pivotCacheDefinition" Target="pivotCache/pivotCacheDefinition1.xml"/><Relationship Id="rId15" Type="http://schemas.openxmlformats.org/officeDocument/2006/relationships/customXml" Target="../customXml/item4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Relationship Id="rId14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24</xdr:col>
      <xdr:colOff>112058</xdr:colOff>
      <xdr:row>0</xdr:row>
      <xdr:rowOff>179293</xdr:rowOff>
    </xdr:from>
    <xdr:to>
      <xdr:col>26</xdr:col>
      <xdr:colOff>171345</xdr:colOff>
      <xdr:row>3</xdr:row>
      <xdr:rowOff>134470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32705" y="179293"/>
          <a:ext cx="1269522" cy="61632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285750</xdr:colOff>
      <xdr:row>0</xdr:row>
      <xdr:rowOff>47625</xdr:rowOff>
    </xdr:from>
    <xdr:to>
      <xdr:col>7</xdr:col>
      <xdr:colOff>51472</xdr:colOff>
      <xdr:row>3</xdr:row>
      <xdr:rowOff>68530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38527A6-9BAF-4363-92EA-45F83E4EE2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810125" y="47625"/>
          <a:ext cx="1312582" cy="640030"/>
        </a:xfrm>
        <a:prstGeom prst="rect">
          <a:avLst/>
        </a:prstGeom>
      </xdr:spPr>
    </xdr:pic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_rels/pivotCacheDefinition2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2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56.557380787039" createdVersion="7" refreshedVersion="7" minRefreshableVersion="3" recordCount="7" xr:uid="{B21429D8-03DD-4470-851A-DBF754501FC5}">
  <cacheSource type="worksheet">
    <worksheetSource name="UPdata"/>
  </cacheSource>
  <cacheFields count="38">
    <cacheField name="Locality" numFmtId="0">
      <sharedItems count="7">
        <s v="Barking"/>
        <s v="City &amp; Hackney"/>
        <s v="Havering"/>
        <s v="Newham"/>
        <s v="Redbridge"/>
        <s v="Tower Hamlets"/>
        <s v="Waltham Forest"/>
      </sharedItems>
    </cacheField>
    <cacheField name="Rel_D" numFmtId="14">
      <sharedItems containsSemiMixedTypes="0" containsNonDate="0" containsDate="1" containsString="0" minDate="2021-09-17T00:00:00" maxDate="2021-09-18T00:00:00"/>
    </cacheField>
    <cacheField name="Autism" numFmtId="0">
      <sharedItems containsSemiMixedTypes="0" containsString="0" containsNumber="1" containsInteger="1" minValue="1554" maxValue="2776"/>
    </cacheField>
    <cacheField name="Autism - Cohorts 01-09" numFmtId="0">
      <sharedItems containsSemiMixedTypes="0" containsString="0" containsNumber="1" containsInteger="1" minValue="725" maxValue="1185"/>
    </cacheField>
    <cacheField name="Autism - Cohorts 01-09 Vaccinated" numFmtId="0">
      <sharedItems containsSemiMixedTypes="0" containsString="0" containsNumber="1" containsInteger="1" minValue="440" maxValue="721"/>
    </cacheField>
    <cacheField name="Homeless" numFmtId="0">
      <sharedItems containsSemiMixedTypes="0" containsString="0" containsNumber="1" containsInteger="1" minValue="52" maxValue="387"/>
    </cacheField>
    <cacheField name="Homeless - Cohorts 01-10" numFmtId="0">
      <sharedItems containsSemiMixedTypes="0" containsString="0" containsNumber="1" containsInteger="1" minValue="52" maxValue="383"/>
    </cacheField>
    <cacheField name="Homeless - Cohorts 01-10 Vaccinated" numFmtId="0">
      <sharedItems containsSemiMixedTypes="0" containsString="0" containsNumber="1" containsInteger="1" minValue="20" maxValue="222"/>
    </cacheField>
    <cacheField name="Learning Disabilities" numFmtId="0">
      <sharedItems containsSemiMixedTypes="0" containsString="0" containsNumber="1" containsInteger="1" minValue="1039" maxValue="1773"/>
    </cacheField>
    <cacheField name="LD - Cohorts 01-10" numFmtId="0">
      <sharedItems containsSemiMixedTypes="0" containsString="0" containsNumber="1" containsInteger="1" minValue="898" maxValue="1480"/>
    </cacheField>
    <cacheField name="LD - Cohorts 01-10 Vaccinated" numFmtId="0">
      <sharedItems containsSemiMixedTypes="0" containsString="0" containsNumber="1" containsInteger="1" minValue="776" maxValue="1187"/>
    </cacheField>
    <cacheField name="Traveller Ethnicity" numFmtId="0">
      <sharedItems containsSemiMixedTypes="0" containsString="0" containsNumber="1" containsInteger="1" minValue="58" maxValue="1275"/>
    </cacheField>
    <cacheField name="Traveller Ethnicity - Cohorts 01-10" numFmtId="0">
      <sharedItems containsSemiMixedTypes="0" containsString="0" containsNumber="1" containsInteger="1" minValue="46" maxValue="1259"/>
    </cacheField>
    <cacheField name="Traveller Ethnicity - Cohorts 01-10 Vaccinated" numFmtId="0">
      <sharedItems containsSemiMixedTypes="0" containsString="0" containsNumber="1" containsInteger="1" minValue="32" maxValue="792"/>
    </cacheField>
    <cacheField name="Currently Registered Patients Aged 16+" numFmtId="0">
      <sharedItems containsSemiMixedTypes="0" containsString="0" containsNumber="1" containsInteger="1" minValue="170910" maxValue="350011"/>
    </cacheField>
    <cacheField name="A1) All patients who have received any COVID-19 vaccination dose" numFmtId="0">
      <sharedItems containsSemiMixedTypes="0" containsString="0" containsNumber="1" containsInteger="1" minValue="108380" maxValue="212145"/>
    </cacheField>
    <cacheField name="Autism 2nd Vaccine" numFmtId="0">
      <sharedItems containsSemiMixedTypes="0" containsString="0" containsNumber="1" containsInteger="1" minValue="366" maxValue="593"/>
    </cacheField>
    <cacheField name="Homeless 2nd Vaccine" numFmtId="0">
      <sharedItems containsSemiMixedTypes="0" containsString="0" containsNumber="1" containsInteger="1" minValue="18" maxValue="167"/>
    </cacheField>
    <cacheField name="LD 2nd Vaccine" numFmtId="0">
      <sharedItems containsSemiMixedTypes="0" containsString="0" containsNumber="1" containsInteger="1" minValue="723" maxValue="1079"/>
    </cacheField>
    <cacheField name="Traveller Ethnicity 2nd Vaccine" numFmtId="0">
      <sharedItems containsSemiMixedTypes="0" containsString="0" containsNumber="1" containsInteger="1" minValue="26" maxValue="700"/>
    </cacheField>
    <cacheField name="A2) All patients who have received a second COVID-19 vaccination dose" numFmtId="0">
      <sharedItems containsSemiMixedTypes="0" containsString="0" containsNumber="1" containsInteger="1" minValue="94301" maxValue="182881"/>
    </cacheField>
    <cacheField name="SMI 2nd Vaccine" numFmtId="0">
      <sharedItems containsSemiMixedTypes="0" containsString="0" containsNumber="1" containsInteger="1" minValue="1301" maxValue="2962"/>
    </cacheField>
    <cacheField name="SMI eligible for a Covid vaccine aged 18+" numFmtId="0">
      <sharedItems containsSemiMixedTypes="0" containsString="0" containsNumber="1" containsInteger="1" minValue="1931" maxValue="4695"/>
    </cacheField>
    <cacheField name="SMI Vaccinated" numFmtId="0">
      <sharedItems containsSemiMixedTypes="0" containsString="0" containsNumber="1" containsInteger="1" minValue="1445" maxValue="3377"/>
    </cacheField>
    <cacheField name="Column2" numFmtId="0">
      <sharedItems containsNonDate="0" containsString="0" containsBlank="1"/>
    </cacheField>
    <cacheField name="Column1" numFmtId="0">
      <sharedItems containsNonDate="0" containsString="0" containsBlank="1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  <cacheField name="%A1" numFmtId="0" formula="'Autism - Cohorts 01-09 Vaccinated'/'Autism - Cohorts 01-09'" databaseField="0"/>
    <cacheField name="%A2" numFmtId="0" formula="'Autism 2nd Vaccine'/'Autism - Cohorts 01-09'" databaseField="0"/>
    <cacheField name="%H1" numFmtId="0" formula="'Homeless - Cohorts 01-10 Vaccinated'/'Homeless - Cohorts 01-10'" databaseField="0"/>
    <cacheField name="%H2" numFmtId="0" formula="'Homeless 2nd Vaccine'/'Homeless - Cohorts 01-10'" databaseField="0"/>
    <cacheField name="%LD1" numFmtId="0" formula="'LD - Cohorts 01-10 Vaccinated'/'LD - Cohorts 01-10'" databaseField="0"/>
    <cacheField name="%LD2" numFmtId="0" formula="'LD 2nd Vaccine'/'LD - Cohorts 01-10'" databaseField="0"/>
    <cacheField name="%T1" numFmtId="0" formula="'Traveller Ethnicity - Cohorts 01-10 Vaccinated'/'Traveller Ethnicity - Cohorts 01-10'" databaseField="0"/>
    <cacheField name="%T2" numFmtId="0" formula="'Traveller Ethnicity 2nd Vaccine'/'Traveller Ethnicity - Cohorts 01-10'" databaseField="0"/>
    <cacheField name="%S1" numFmtId="0" formula="'SMI Vaccinated'/'SMI eligible for a Covid vaccine aged 18+'" databaseField="0"/>
    <cacheField name="%S2" numFmtId="0" formula="'SMI 2nd Vaccine'/'SMI eligible for a Covid vaccine aged 18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Definition2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uthor" refreshedDate="44456.557607870367" createdVersion="7" refreshedVersion="7" minRefreshableVersion="3" recordCount="3" xr:uid="{947D8D41-46C9-45C1-87FA-D79BB9B4A379}">
  <cacheSource type="worksheet">
    <worksheetSource name="UP_Homeless"/>
  </cacheSource>
  <cacheFields count="7">
    <cacheField name="Practice" numFmtId="0">
      <sharedItems count="3">
        <s v="Health E1"/>
        <s v="Newham Transitional Team"/>
        <s v="The Greenhouse"/>
      </sharedItems>
    </cacheField>
    <cacheField name="Rel_D" numFmtId="22">
      <sharedItems containsSemiMixedTypes="0" containsNonDate="0" containsDate="1" containsString="0" minDate="2021-09-17T00:00:00" maxDate="2021-09-18T00:00:00"/>
    </cacheField>
    <cacheField name="Currently Registered Patients Aged 16+" numFmtId="0">
      <sharedItems containsSemiMixedTypes="0" containsString="0" containsNumber="1" containsInteger="1" minValue="909" maxValue="3618"/>
    </cacheField>
    <cacheField name="A1) All patients who have received any COVID-19 vaccination dose" numFmtId="0">
      <sharedItems containsSemiMixedTypes="0" containsString="0" containsNumber="1" containsInteger="1" minValue="463" maxValue="1807"/>
    </cacheField>
    <cacheField name="A2) All patients who have received a second COVID-19 vaccination dose" numFmtId="0">
      <sharedItems containsSemiMixedTypes="0" containsString="0" containsNumber="1" containsInteger="1" minValue="320" maxValue="1430"/>
    </cacheField>
    <cacheField name="%vacc" numFmtId="0" formula="'A1) All patients who have received any COVID-19 vaccination dose'/'Currently Registered Patients Aged 16+'" databaseField="0"/>
    <cacheField name="%vacc2" numFmtId="0" formula="'A2) All patients who have received a second COVID-19 vaccination dose'/'Currently Registered Patients Aged 16+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7">
  <r>
    <x v="0"/>
    <d v="2021-09-17T00:00:00"/>
    <n v="1554"/>
    <n v="725"/>
    <n v="440"/>
    <n v="88"/>
    <n v="88"/>
    <n v="49"/>
    <n v="1039"/>
    <n v="898"/>
    <n v="776"/>
    <n v="58"/>
    <n v="46"/>
    <n v="32"/>
    <n v="170910"/>
    <n v="108380"/>
    <n v="366"/>
    <n v="40"/>
    <n v="723"/>
    <n v="26"/>
    <n v="94301"/>
    <n v="1301"/>
    <n v="1950"/>
    <n v="1445"/>
    <m/>
    <m/>
  </r>
  <r>
    <x v="1"/>
    <d v="2021-09-17T00:00:00"/>
    <n v="2341"/>
    <n v="1156"/>
    <n v="702"/>
    <n v="321"/>
    <n v="318"/>
    <n v="170"/>
    <n v="1437"/>
    <n v="1289"/>
    <n v="947"/>
    <n v="370"/>
    <n v="318"/>
    <n v="174"/>
    <n v="273306"/>
    <n v="170754"/>
    <n v="572"/>
    <n v="127"/>
    <n v="862"/>
    <n v="159"/>
    <n v="152045"/>
    <n v="2700"/>
    <n v="4609"/>
    <n v="3039"/>
    <m/>
    <m/>
  </r>
  <r>
    <x v="2"/>
    <d v="2021-09-17T00:00:00"/>
    <n v="1824"/>
    <n v="966"/>
    <n v="706"/>
    <n v="54"/>
    <n v="52"/>
    <n v="20"/>
    <n v="1208"/>
    <n v="1072"/>
    <n v="965"/>
    <n v="155"/>
    <n v="112"/>
    <n v="71"/>
    <n v="226533"/>
    <n v="176234"/>
    <n v="569"/>
    <n v="19"/>
    <n v="917"/>
    <n v="66"/>
    <n v="162027"/>
    <n v="1402"/>
    <n v="1931"/>
    <n v="1518"/>
    <m/>
    <m/>
  </r>
  <r>
    <x v="3"/>
    <d v="2021-09-17T00:00:00"/>
    <n v="2776"/>
    <n v="1106"/>
    <n v="721"/>
    <n v="326"/>
    <n v="310"/>
    <n v="164"/>
    <n v="1773"/>
    <n v="1480"/>
    <n v="1187"/>
    <n v="191"/>
    <n v="186"/>
    <n v="140"/>
    <n v="350011"/>
    <n v="212145"/>
    <n v="578"/>
    <n v="119"/>
    <n v="1070"/>
    <n v="126"/>
    <n v="182881"/>
    <n v="2751"/>
    <n v="4445"/>
    <n v="3094"/>
    <m/>
    <m/>
  </r>
  <r>
    <x v="4"/>
    <d v="2021-09-17T00:00:00"/>
    <n v="1809"/>
    <n v="1049"/>
    <n v="680"/>
    <n v="52"/>
    <n v="60"/>
    <n v="26"/>
    <n v="1530"/>
    <n v="1373"/>
    <n v="1146"/>
    <n v="1275"/>
    <n v="1259"/>
    <n v="792"/>
    <n v="235292"/>
    <n v="166830"/>
    <n v="593"/>
    <n v="18"/>
    <n v="1079"/>
    <n v="700"/>
    <n v="150125"/>
    <n v="2075"/>
    <n v="2930"/>
    <n v="2236"/>
    <m/>
    <m/>
  </r>
  <r>
    <x v="5"/>
    <d v="2021-09-17T00:00:00"/>
    <n v="2194"/>
    <n v="990"/>
    <n v="697"/>
    <n v="387"/>
    <n v="383"/>
    <n v="222"/>
    <n v="1490"/>
    <n v="1318"/>
    <n v="1071"/>
    <n v="495"/>
    <n v="477"/>
    <n v="307"/>
    <n v="303197"/>
    <n v="197625"/>
    <n v="568"/>
    <n v="167"/>
    <n v="954"/>
    <n v="275"/>
    <n v="170814"/>
    <n v="2962"/>
    <n v="4695"/>
    <n v="3377"/>
    <m/>
    <m/>
  </r>
  <r>
    <x v="6"/>
    <d v="2021-09-17T00:00:00"/>
    <n v="2115"/>
    <n v="1185"/>
    <n v="645"/>
    <n v="149"/>
    <n v="147"/>
    <n v="66"/>
    <n v="1412"/>
    <n v="1240"/>
    <n v="973"/>
    <n v="97"/>
    <n v="94"/>
    <n v="72"/>
    <n v="216239"/>
    <n v="137094"/>
    <n v="544"/>
    <n v="52"/>
    <n v="911"/>
    <n v="68"/>
    <n v="122441"/>
    <n v="2207"/>
    <n v="3596"/>
    <n v="2486"/>
    <m/>
    <m/>
  </r>
</pivotCacheRecords>
</file>

<file path=xl/pivotCache/pivotCacheRecords2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3">
  <r>
    <x v="0"/>
    <d v="2021-09-17T00:00:00"/>
    <n v="909"/>
    <n v="463"/>
    <n v="320"/>
  </r>
  <r>
    <x v="1"/>
    <d v="2021-09-17T00:00:00"/>
    <n v="3618"/>
    <n v="1807"/>
    <n v="1430"/>
  </r>
  <r>
    <x v="2"/>
    <d v="2021-09-17T00:00:00"/>
    <n v="1184"/>
    <n v="554"/>
    <n v="38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2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213C0370-0C45-49BB-8339-6B9E9161AFFC}" name="PivotTable1" cacheId="10" applyNumberFormats="0" applyBorderFormats="0" applyFontFormats="0" applyPatternFormats="0" applyAlignmentFormats="0" applyWidthHeightFormats="1" dataCaption="Values" errorCaption="0" showError="1" missingCaption="0" updatedVersion="7" minRefreshableVersion="3" itemPrintTitles="1" createdVersion="6" indent="0" outline="1" outlineData="1" multipleFieldFilters="0">
  <location ref="A7:Z15" firstHeaderRow="0" firstDataRow="1" firstDataCol="1"/>
  <pivotFields count="38">
    <pivotField axis="axisRow" showAll="0">
      <items count="8">
        <item sd="0" x="0"/>
        <item sd="0" x="1"/>
        <item sd="0" x="2"/>
        <item sd="0" x="3"/>
        <item sd="0" x="4"/>
        <item sd="0" x="5"/>
        <item sd="0" x="6"/>
        <item t="default" sd="0"/>
      </items>
    </pivotField>
    <pivotField numFmtId="22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dataField="1" showAll="0"/>
    <pivotField dataField="1" showAll="0"/>
    <pivotField showAll="0"/>
    <pivotField showAll="0"/>
    <pivotField dataField="1" showAll="0"/>
    <pivotField dataField="1" showAll="0"/>
    <pivotField dataField="1" showAll="0"/>
    <pivotField dataField="1" showAll="0"/>
    <pivotField showAll="0" defaultSubtotal="0"/>
    <pivotField dataField="1" showAll="0" defaultSubtotal="0"/>
    <pivotField dataField="1" showAll="0" defaultSubtotal="0"/>
    <pivotField dataField="1" showAll="0" defaultSubtotal="0"/>
    <pivotField showAll="0" defaultSubtotal="0"/>
    <pivotField showAll="0" defaultSubtotal="0"/>
    <pivotField dragToRow="0" dragToCol="0" dragToPage="0" showAll="0" defaultSubtotal="0"/>
    <pivotField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8">
    <i>
      <x/>
    </i>
    <i>
      <x v="1"/>
    </i>
    <i>
      <x v="2"/>
    </i>
    <i>
      <x v="3"/>
    </i>
    <i>
      <x v="4"/>
    </i>
    <i>
      <x v="5"/>
    </i>
    <i>
      <x v="6"/>
    </i>
    <i t="grand">
      <x/>
    </i>
  </rowItems>
  <colFields count="1">
    <field x="-2"/>
  </colFields>
  <colItems count="2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  <i i="15">
      <x v="15"/>
    </i>
    <i i="16">
      <x v="16"/>
    </i>
    <i i="17">
      <x v="17"/>
    </i>
    <i i="18">
      <x v="18"/>
    </i>
    <i i="19">
      <x v="19"/>
    </i>
    <i i="20">
      <x v="20"/>
    </i>
    <i i="21">
      <x v="21"/>
    </i>
    <i i="22">
      <x v="22"/>
    </i>
    <i i="23">
      <x v="23"/>
    </i>
    <i i="24">
      <x v="24"/>
    </i>
  </colItems>
  <dataFields count="25">
    <dataField name="Autism - Cohorts 01-10" fld="3" baseField="0" baseItem="0"/>
    <dataField name="Autism - Cohorts 01-10 Vaccinated" fld="4" baseField="0" baseItem="0"/>
    <dataField name="Sum of %A1" fld="28" baseField="0" baseItem="0" numFmtId="9"/>
    <dataField name="Sum of Autism 2nd Vaccine" fld="16" baseField="0" baseItem="0"/>
    <dataField name="Sum of %A2" fld="29" baseField="0" baseItem="0" numFmtId="9"/>
    <dataField name="Sum of Homeless - Cohorts 01-10" fld="6" baseField="0" baseItem="0"/>
    <dataField name="Sum of Homeless - Cohorts 01-10 Vaccinated" fld="7" baseField="0" baseItem="0"/>
    <dataField name="Sum of %H1" fld="30" baseField="0" baseItem="0" numFmtId="9"/>
    <dataField name="Sum of Homeless 2nd Vaccine" fld="17" baseField="0" baseItem="0"/>
    <dataField name="Sum of %H2" fld="31" baseField="0" baseItem="0" numFmtId="9"/>
    <dataField name="Sum of LD - Cohorts 01-10" fld="9" baseField="0" baseItem="0"/>
    <dataField name="Sum of LD - Cohorts 01-10 Vaccinated" fld="10" baseField="0" baseItem="0"/>
    <dataField name="Sum of %LD1" fld="32" baseField="0" baseItem="0" numFmtId="9"/>
    <dataField name="Sum of LD 2nd Vaccine" fld="18" baseField="0" baseItem="0"/>
    <dataField name="Sum of %LD2" fld="33" baseField="0" baseItem="0" numFmtId="9"/>
    <dataField name="Sum of Traveller Ethnicity - Cohorts 01-10" fld="12" baseField="0" baseItem="0"/>
    <dataField name="Sum of Traveller Ethnicity - Cohorts 01-10 Vaccinated" fld="13" baseField="0" baseItem="0"/>
    <dataField name="Sum of %T1" fld="34" baseField="0" baseItem="0" numFmtId="9"/>
    <dataField name="Sum of Traveller Ethnicity 2nd Vaccine" fld="19" baseField="0" baseItem="0"/>
    <dataField name="Sum of %T2" fld="35" baseField="0" baseItem="0" numFmtId="9"/>
    <dataField name="Sum of SMI eligible for a Covid vaccine aged 18+" fld="22" baseField="0" baseItem="3"/>
    <dataField name="Sum of SMI Vaccinated" fld="23" baseField="0" baseItem="3"/>
    <dataField name="Sum of %S1" fld="36" baseField="0" baseItem="0" numFmtId="9"/>
    <dataField name="Sum of SMI 2nd Vaccine" fld="21" baseField="0" baseItem="3"/>
    <dataField name="Sum of %S2" fld="37" baseField="0" baseItem="0" numFmtId="9"/>
  </dataFields>
  <formats count="22">
    <format dxfId="56">
      <pivotArea field="0" type="button" dataOnly="0" labelOnly="1" outline="0" axis="axisRow" fieldPosition="0"/>
    </format>
    <format dxfId="55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54">
      <pivotArea field="0" type="button" dataOnly="0" labelOnly="1" outline="0" axis="axisRow" fieldPosition="0"/>
    </format>
    <format dxfId="53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52">
      <pivotArea field="0" type="button" dataOnly="0" labelOnly="1" outline="0" axis="axisRow" fieldPosition="0"/>
    </format>
    <format dxfId="51">
      <pivotArea dataOnly="0" labelOnly="1" outline="0" fieldPosition="0">
        <references count="1">
          <reference field="4294967294" count="12">
            <x v="0"/>
            <x v="1"/>
            <x v="3"/>
            <x v="5"/>
            <x v="6"/>
            <x v="8"/>
            <x v="10"/>
            <x v="11"/>
            <x v="13"/>
            <x v="15"/>
            <x v="16"/>
            <x v="18"/>
          </reference>
        </references>
      </pivotArea>
    </format>
    <format dxfId="50">
      <pivotArea outline="0" collapsedLevelsAreSubtotals="1" fieldPosition="0"/>
    </format>
    <format dxfId="49">
      <pivotArea outline="0" collapsedLevelsAreSubtotals="1" fieldPosition="0"/>
    </format>
    <format dxfId="48">
      <pivotArea outline="0" collapsedLevelsAreSubtotals="1" fieldPosition="0"/>
    </format>
    <format dxfId="47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  <format dxfId="46">
      <pivotArea collapsedLevelsAreSubtotals="1" fieldPosition="0">
        <references count="2">
          <reference field="4294967294" count="1" selected="0">
            <x v="22"/>
          </reference>
          <reference field="0" count="1">
            <x v="0"/>
          </reference>
        </references>
      </pivotArea>
    </format>
    <format dxfId="45">
      <pivotArea collapsedLevelsAreSubtotals="1" fieldPosition="0">
        <references count="2">
          <reference field="4294967294" count="1" selected="0">
            <x v="19"/>
          </reference>
          <reference field="0" count="0"/>
        </references>
      </pivotArea>
    </format>
    <format dxfId="4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43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42">
      <pivotArea outline="0" collapsedLevelsAreSubtotals="1" fieldPosition="0">
        <references count="1">
          <reference field="4294967294" count="1" selected="0">
            <x v="7"/>
          </reference>
        </references>
      </pivotArea>
    </format>
    <format dxfId="41">
      <pivotArea outline="0" collapsedLevelsAreSubtotals="1" fieldPosition="0">
        <references count="1">
          <reference field="4294967294" count="1" selected="0">
            <x v="9"/>
          </reference>
        </references>
      </pivotArea>
    </format>
    <format dxfId="40">
      <pivotArea outline="0" collapsedLevelsAreSubtotals="1" fieldPosition="0">
        <references count="1">
          <reference field="4294967294" count="1" selected="0">
            <x v="12"/>
          </reference>
        </references>
      </pivotArea>
    </format>
    <format dxfId="39">
      <pivotArea outline="0" collapsedLevelsAreSubtotals="1" fieldPosition="0">
        <references count="1">
          <reference field="4294967294" count="1" selected="0">
            <x v="14"/>
          </reference>
        </references>
      </pivotArea>
    </format>
    <format dxfId="38">
      <pivotArea outline="0" collapsedLevelsAreSubtotals="1" fieldPosition="0">
        <references count="1">
          <reference field="4294967294" count="1" selected="0">
            <x v="17"/>
          </reference>
        </references>
      </pivotArea>
    </format>
    <format dxfId="37">
      <pivotArea outline="0" collapsedLevelsAreSubtotals="1" fieldPosition="0">
        <references count="1">
          <reference field="4294967294" count="1" selected="0">
            <x v="19"/>
          </reference>
        </references>
      </pivotArea>
    </format>
    <format dxfId="36">
      <pivotArea outline="0" collapsedLevelsAreSubtotals="1" fieldPosition="0">
        <references count="1">
          <reference field="4294967294" count="1" selected="0">
            <x v="22"/>
          </reference>
        </references>
      </pivotArea>
    </format>
    <format dxfId="35">
      <pivotArea outline="0" collapsedLevelsAreSubtotals="1" fieldPosition="0">
        <references count="1">
          <reference field="4294967294" count="1" selected="0">
            <x v="2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BC82C578-174A-4E8B-88AB-6A904F7062DC}" name="PivotTable1" cacheId="16" applyNumberFormats="0" applyBorderFormats="0" applyFontFormats="0" applyPatternFormats="0" applyAlignmentFormats="0" applyWidthHeightFormats="1" dataCaption="Values" updatedVersion="7" minRefreshableVersion="3" useAutoFormatting="1" itemPrintTitles="1" createdVersion="6" indent="0" outline="1" outlineData="1" multipleFieldFilters="0">
  <location ref="A14:F18" firstHeaderRow="0" firstDataRow="1" firstDataCol="1"/>
  <pivotFields count="7">
    <pivotField axis="axisRow" showAll="0" defaultSubtotal="0">
      <items count="3">
        <item x="0"/>
        <item x="1"/>
        <item x="2"/>
      </items>
    </pivotField>
    <pivotField numFmtId="22" showAll="0"/>
    <pivotField dataField="1" showAll="0"/>
    <pivotField dataField="1" showAll="0"/>
    <pivotField dataField="1" showAll="0"/>
    <pivotField dataField="1" dragToRow="0" dragToCol="0" dragToPage="0" showAll="0" defaultSubtotal="0"/>
    <pivotField dataField="1" dragToRow="0" dragToCol="0" dragToPage="0" showAll="0" defaultSubtotal="0"/>
  </pivotFields>
  <rowFields count="1">
    <field x="0"/>
  </rowFields>
  <rowItems count="4">
    <i>
      <x/>
    </i>
    <i>
      <x v="1"/>
    </i>
    <i>
      <x v="2"/>
    </i>
    <i t="grand">
      <x/>
    </i>
  </rowItems>
  <colFields count="1">
    <field x="-2"/>
  </colFields>
  <colItems count="5">
    <i>
      <x/>
    </i>
    <i i="1">
      <x v="1"/>
    </i>
    <i i="2">
      <x v="2"/>
    </i>
    <i i="3">
      <x v="3"/>
    </i>
    <i i="4">
      <x v="4"/>
    </i>
  </colItems>
  <dataFields count="5">
    <dataField name="Sum of Currently Registered Patients Aged 16+" fld="2" baseField="2" baseItem="0"/>
    <dataField name="Sum of A1) All patients who have received any COVID-19 vaccination dose" fld="3" baseField="2" baseItem="0"/>
    <dataField name="Sum of %vacc" fld="5" baseField="0" baseItem="0" numFmtId="9"/>
    <dataField name="Sum of A2) All patients who have received a second COVID-19 vaccination dose" fld="4" baseField="2" baseItem="0"/>
    <dataField name="Sum of %vacc2" fld="6" baseField="0" baseItem="0" numFmtId="9"/>
  </dataFields>
  <formats count="4">
    <format dxfId="34">
      <pivotArea outline="0" collapsedLevelsAreSubtotals="1" fieldPosition="0">
        <references count="1">
          <reference field="4294967294" count="1" selected="0">
            <x v="2"/>
          </reference>
        </references>
      </pivotArea>
    </format>
    <format dxfId="33">
      <pivotArea dataOnly="0" labelOnly="1" outline="0" fieldPosition="0">
        <references count="1">
          <reference field="4294967294" count="1">
            <x v="2"/>
          </reference>
        </references>
      </pivotArea>
    </format>
    <format dxfId="32">
      <pivotArea outline="0" collapsedLevelsAreSubtotals="1" fieldPosition="0">
        <references count="1">
          <reference field="4294967294" count="1" selected="0">
            <x v="4"/>
          </reference>
        </references>
      </pivotArea>
    </format>
    <format dxfId="31">
      <pivotArea dataOnly="0" labelOnly="1" outline="0" fieldPosition="0">
        <references count="1">
          <reference field="4294967294" count="1">
            <x v="4"/>
          </reference>
        </references>
      </pivotArea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ExternalData_1" connectionId="1" xr16:uid="{00000000-0016-0000-0400-000000000000}" autoFormatId="0" applyNumberFormats="0" applyBorderFormats="0" applyFontFormats="1" applyPatternFormats="1" applyAlignmentFormats="0" applyWidthHeightFormats="0">
  <queryTableRefresh preserveSortFilterLayout="0" nextId="27" unboundColumnsRight="2">
    <queryTableFields count="26">
      <queryTableField id="1" name="Locality" tableColumnId="53"/>
      <queryTableField id="2" name="Rel_D" tableColumnId="54"/>
      <queryTableField id="3" name="Autism" tableColumnId="55"/>
      <queryTableField id="4" name="Autism - Cohorts 01-09" tableColumnId="56"/>
      <queryTableField id="5" name="Autism - Cohorts 01-09 Vaccinated" tableColumnId="57"/>
      <queryTableField id="6" name="Homeless" tableColumnId="58"/>
      <queryTableField id="7" name="Homeless - Cohorts 01-10" tableColumnId="59"/>
      <queryTableField id="8" name="Homeless - Cohorts 01-10 Vaccinated" tableColumnId="60"/>
      <queryTableField id="9" name="Learning Disabilities" tableColumnId="61"/>
      <queryTableField id="10" name="LD - Cohorts 01-10" tableColumnId="62"/>
      <queryTableField id="11" name="LD - Cohorts 01-10 Vaccinated" tableColumnId="63"/>
      <queryTableField id="12" name="Traveller Ethnicity" tableColumnId="64"/>
      <queryTableField id="13" name="Traveller Ethnicity - Cohorts 01-10" tableColumnId="65"/>
      <queryTableField id="14" name="Traveller Ethnicity - Cohorts 01-10 Vaccinated" tableColumnId="66"/>
      <queryTableField id="15" name="Currently Registered Patients Aged 16+" tableColumnId="67"/>
      <queryTableField id="16" name="A1) All patients who have received any COVID-19 vaccination dose" tableColumnId="68"/>
      <queryTableField id="17" name="Autism 2nd Vaccine" tableColumnId="69"/>
      <queryTableField id="18" name="Homeless 2nd Vaccine" tableColumnId="70"/>
      <queryTableField id="19" name="LD 2nd Vaccine" tableColumnId="71"/>
      <queryTableField id="20" name="Traveller Ethnicity 2nd Vaccine" tableColumnId="72"/>
      <queryTableField id="21" name="A2) All patients who have received a second COVID-19 vaccination dose" tableColumnId="73"/>
      <queryTableField id="22" name="SMI 2nd Vaccine" tableColumnId="74"/>
      <queryTableField id="23" name="SMI eligible for a Covid vaccine aged 18+" tableColumnId="75"/>
      <queryTableField id="24" name="SMI Vaccinated" tableColumnId="76"/>
      <queryTableField id="25" dataBound="0" tableColumnId="77"/>
      <queryTableField id="26" dataBound="0" tableColumnId="78"/>
    </queryTableFields>
  </queryTableRefresh>
</queryTable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UP_Homeless" displayName="UP_Homeless" ref="A1:E4" totalsRowShown="0">
  <autoFilter ref="A1:E4" xr:uid="{00000000-0009-0000-0100-000002000000}"/>
  <tableColumns count="5">
    <tableColumn id="1" xr3:uid="{00000000-0010-0000-0100-000001000000}" name="Practice"/>
    <tableColumn id="2" xr3:uid="{00000000-0010-0000-0100-000002000000}" name="Rel_D" dataDxfId="30"/>
    <tableColumn id="3" xr3:uid="{00000000-0010-0000-0100-000003000000}" name="Currently Registered Patients Aged 16+"/>
    <tableColumn id="4" xr3:uid="{00000000-0010-0000-0100-000004000000}" name="A1) All patients who have received any COVID-19 vaccination dose"/>
    <tableColumn id="5" xr3:uid="{00000000-0010-0000-0100-000005000000}" name="A2) All patients who have received a second COVID-19 vaccination dose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2000000}" name="UPdata" displayName="UPdata" ref="A1:Z8" tableType="queryTable" totalsRowShown="0">
  <autoFilter ref="A1:Z8" xr:uid="{00000000-000C-0000-FFFF-FFFF02000000}"/>
  <tableColumns count="26">
    <tableColumn id="53" xr3:uid="{658DF44D-C1A5-413B-99AF-42EF164774A2}" uniqueName="53" name="Locality" queryTableFieldId="1" dataDxfId="29"/>
    <tableColumn id="54" xr3:uid="{470F456E-AF00-49D5-9CE7-8FD52D9D328E}" uniqueName="54" name="Rel_D" queryTableFieldId="2" dataDxfId="28"/>
    <tableColumn id="55" xr3:uid="{4BE7D68E-ACE4-43D1-9F16-33A54D612CCF}" uniqueName="55" name="Autism" queryTableFieldId="3" dataDxfId="27"/>
    <tableColumn id="56" xr3:uid="{C7B3FCA7-9FF5-4F08-BCBF-3EAA5ED9980E}" uniqueName="56" name="Autism - Cohorts 01-09" queryTableFieldId="4" dataDxfId="26"/>
    <tableColumn id="57" xr3:uid="{C14825F6-A1FA-48EC-9667-8C501CC17DEB}" uniqueName="57" name="Autism - Cohorts 01-09 Vaccinated" queryTableFieldId="5" dataDxfId="25"/>
    <tableColumn id="58" xr3:uid="{628CB3B3-E205-4801-A41B-D23667F13F45}" uniqueName="58" name="Homeless" queryTableFieldId="6" dataDxfId="24"/>
    <tableColumn id="59" xr3:uid="{08A7B8A2-B890-461C-969B-8E2C168A651C}" uniqueName="59" name="Homeless - Cohorts 01-10" queryTableFieldId="7" dataDxfId="23"/>
    <tableColumn id="60" xr3:uid="{A2D23E23-27DE-4B0F-B407-B3CDA5CDA97A}" uniqueName="60" name="Homeless - Cohorts 01-10 Vaccinated" queryTableFieldId="8" dataDxfId="22"/>
    <tableColumn id="61" xr3:uid="{B2F98E43-4017-4549-9449-7FE85B857AD4}" uniqueName="61" name="Learning Disabilities" queryTableFieldId="9" dataDxfId="21"/>
    <tableColumn id="62" xr3:uid="{1C24FC2C-6F5D-4F8E-8599-1E30B84ED733}" uniqueName="62" name="LD - Cohorts 01-10" queryTableFieldId="10" dataDxfId="20"/>
    <tableColumn id="63" xr3:uid="{6C1972E9-222A-4568-A124-A5774C764290}" uniqueName="63" name="LD - Cohorts 01-10 Vaccinated" queryTableFieldId="11" dataDxfId="19"/>
    <tableColumn id="64" xr3:uid="{70C0CAB0-9449-4900-9DE8-FCA899DA4E05}" uniqueName="64" name="Traveller Ethnicity" queryTableFieldId="12" dataDxfId="18"/>
    <tableColumn id="65" xr3:uid="{0AB3F716-8420-4CC0-AE2F-227A8CA9561D}" uniqueName="65" name="Traveller Ethnicity - Cohorts 01-10" queryTableFieldId="13" dataDxfId="17"/>
    <tableColumn id="66" xr3:uid="{DB518815-E15B-45D4-BDFC-B44C4EC2309F}" uniqueName="66" name="Traveller Ethnicity - Cohorts 01-10 Vaccinated" queryTableFieldId="14" dataDxfId="16"/>
    <tableColumn id="67" xr3:uid="{F5E5262B-DA72-4060-B8AA-50336D3E9E0A}" uniqueName="67" name="Currently Registered Patients Aged 16+" queryTableFieldId="15" dataDxfId="15"/>
    <tableColumn id="68" xr3:uid="{C5ECD48B-2BEF-4CD2-BD81-A5604EA57974}" uniqueName="68" name="A1) All patients who have received any COVID-19 vaccination dose" queryTableFieldId="16" dataDxfId="14"/>
    <tableColumn id="69" xr3:uid="{101A0A0F-2BA4-4C5E-8557-69E3BB5B6D83}" uniqueName="69" name="Autism 2nd Vaccine" queryTableFieldId="17" dataDxfId="13"/>
    <tableColumn id="70" xr3:uid="{507AA3E7-5E21-4F08-B122-87ACE5669BBF}" uniqueName="70" name="Homeless 2nd Vaccine" queryTableFieldId="18" dataDxfId="12"/>
    <tableColumn id="71" xr3:uid="{96A107A2-FC81-4CC3-9C67-CAB4323C53A3}" uniqueName="71" name="LD 2nd Vaccine" queryTableFieldId="19" dataDxfId="11"/>
    <tableColumn id="72" xr3:uid="{E255C65C-DB8D-4D68-AE37-2BC406223FE3}" uniqueName="72" name="Traveller Ethnicity 2nd Vaccine" queryTableFieldId="20" dataDxfId="10"/>
    <tableColumn id="73" xr3:uid="{D5681CB5-1ECC-49C3-B435-8FFFD3834059}" uniqueName="73" name="A2) All patients who have received a second COVID-19 vaccination dose" queryTableFieldId="21" dataDxfId="9"/>
    <tableColumn id="74" xr3:uid="{29F87AFD-1818-4BC9-AA82-60904AF16B90}" uniqueName="74" name="SMI 2nd Vaccine" queryTableFieldId="22" dataDxfId="8"/>
    <tableColumn id="75" xr3:uid="{5455682D-4D29-44E5-83D4-256AABB3EC86}" uniqueName="75" name="SMI eligible for a Covid vaccine aged 18+" queryTableFieldId="23" dataDxfId="7"/>
    <tableColumn id="76" xr3:uid="{46EAE805-DF65-4214-906F-2C6AAE41222F}" uniqueName="76" name="SMI Vaccinated" queryTableFieldId="24" dataDxfId="6"/>
    <tableColumn id="77" xr3:uid="{7930F84A-09B0-4DD9-8244-0949914BC6DC}" uniqueName="77" name="Column2" queryTableFieldId="25" dataDxfId="5"/>
    <tableColumn id="78" xr3:uid="{F607CA0F-4930-42D6-A6ED-F5DE53B8E99D}" uniqueName="78" name="Column1" queryTableFieldId="26" dataDxfId="4"/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5"/>
  <sheetViews>
    <sheetView showGridLines="0" tabSelected="1" zoomScale="85" zoomScaleNormal="85" workbookViewId="0">
      <pane ySplit="7" topLeftCell="A8" activePane="bottomLeft" state="frozen"/>
      <selection pane="bottomLeft" activeCell="A29" sqref="A29"/>
    </sheetView>
  </sheetViews>
  <sheetFormatPr defaultRowHeight="15" x14ac:dyDescent="0.25"/>
  <cols>
    <col min="1" max="1" width="31.85546875" customWidth="1"/>
    <col min="2" max="3" width="14.28515625" customWidth="1"/>
    <col min="5" max="5" width="14.28515625" customWidth="1"/>
    <col min="7" max="8" width="14.28515625" customWidth="1"/>
    <col min="10" max="10" width="14.28515625" customWidth="1"/>
    <col min="12" max="13" width="14.28515625" customWidth="1"/>
    <col min="15" max="15" width="14.28515625" customWidth="1"/>
    <col min="17" max="17" width="14.28515625" customWidth="1"/>
  </cols>
  <sheetData>
    <row r="1" spans="1:26" ht="18.75" x14ac:dyDescent="0.3">
      <c r="A1" s="6" t="s">
        <v>45</v>
      </c>
    </row>
    <row r="2" spans="1:26" ht="18.75" x14ac:dyDescent="0.3">
      <c r="A2" s="5" t="s">
        <v>46</v>
      </c>
    </row>
    <row r="3" spans="1:26" x14ac:dyDescent="0.25">
      <c r="A3" s="8">
        <f>MAX(UPdata[Rel_D])</f>
        <v>44456</v>
      </c>
    </row>
    <row r="6" spans="1:26" s="7" customFormat="1" ht="90" x14ac:dyDescent="0.25">
      <c r="B6" s="7" t="s">
        <v>51</v>
      </c>
      <c r="C6" s="7" t="s">
        <v>70</v>
      </c>
      <c r="D6" s="7" t="s">
        <v>47</v>
      </c>
      <c r="E6" s="7" t="s">
        <v>71</v>
      </c>
      <c r="F6" s="7" t="s">
        <v>47</v>
      </c>
      <c r="G6" s="7" t="s">
        <v>52</v>
      </c>
      <c r="H6" s="7" t="s">
        <v>72</v>
      </c>
      <c r="I6" s="7" t="s">
        <v>47</v>
      </c>
      <c r="J6" s="7" t="s">
        <v>73</v>
      </c>
      <c r="K6" s="7" t="s">
        <v>47</v>
      </c>
      <c r="L6" s="7" t="s">
        <v>53</v>
      </c>
      <c r="M6" s="7" t="s">
        <v>74</v>
      </c>
      <c r="N6" s="7" t="s">
        <v>47</v>
      </c>
      <c r="O6" s="7" t="s">
        <v>75</v>
      </c>
      <c r="P6" s="7" t="s">
        <v>47</v>
      </c>
      <c r="Q6" s="7" t="s">
        <v>54</v>
      </c>
      <c r="R6" s="7" t="s">
        <v>76</v>
      </c>
      <c r="S6" s="7" t="s">
        <v>47</v>
      </c>
      <c r="T6" s="7" t="s">
        <v>77</v>
      </c>
      <c r="U6" s="7" t="s">
        <v>47</v>
      </c>
      <c r="V6" s="7" t="s">
        <v>67</v>
      </c>
      <c r="W6" s="7" t="s">
        <v>68</v>
      </c>
      <c r="X6" s="7" t="s">
        <v>47</v>
      </c>
      <c r="Y6" s="7" t="s">
        <v>69</v>
      </c>
      <c r="Z6" s="7" t="s">
        <v>47</v>
      </c>
    </row>
    <row r="7" spans="1:26" s="4" customFormat="1" ht="105" hidden="1" x14ac:dyDescent="0.25">
      <c r="A7" s="3" t="s">
        <v>31</v>
      </c>
      <c r="B7" s="4" t="s">
        <v>43</v>
      </c>
      <c r="C7" s="4" t="s">
        <v>44</v>
      </c>
      <c r="D7" t="s">
        <v>80</v>
      </c>
      <c r="E7" s="4" t="s">
        <v>33</v>
      </c>
      <c r="F7" t="s">
        <v>81</v>
      </c>
      <c r="G7" s="4" t="s">
        <v>36</v>
      </c>
      <c r="H7" s="4" t="s">
        <v>35</v>
      </c>
      <c r="I7" t="s">
        <v>82</v>
      </c>
      <c r="J7" s="4" t="s">
        <v>34</v>
      </c>
      <c r="K7" t="s">
        <v>83</v>
      </c>
      <c r="L7" s="4" t="s">
        <v>37</v>
      </c>
      <c r="M7" s="4" t="s">
        <v>38</v>
      </c>
      <c r="N7" t="s">
        <v>84</v>
      </c>
      <c r="O7" s="4" t="s">
        <v>39</v>
      </c>
      <c r="P7" t="s">
        <v>85</v>
      </c>
      <c r="Q7" s="4" t="s">
        <v>40</v>
      </c>
      <c r="R7" s="4" t="s">
        <v>41</v>
      </c>
      <c r="S7" t="s">
        <v>86</v>
      </c>
      <c r="T7" s="4" t="s">
        <v>42</v>
      </c>
      <c r="U7" t="s">
        <v>87</v>
      </c>
      <c r="V7" t="s">
        <v>66</v>
      </c>
      <c r="W7" t="s">
        <v>65</v>
      </c>
      <c r="X7" t="s">
        <v>88</v>
      </c>
      <c r="Y7" t="s">
        <v>64</v>
      </c>
      <c r="Z7" t="s">
        <v>89</v>
      </c>
    </row>
    <row r="8" spans="1:26" x14ac:dyDescent="0.25">
      <c r="A8" s="2" t="s">
        <v>21</v>
      </c>
      <c r="B8" s="24">
        <v>725</v>
      </c>
      <c r="C8" s="24">
        <v>440</v>
      </c>
      <c r="D8" s="22">
        <v>0.60689655172413792</v>
      </c>
      <c r="E8" s="24">
        <v>366</v>
      </c>
      <c r="F8" s="22">
        <v>0.50482758620689661</v>
      </c>
      <c r="G8" s="24">
        <v>88</v>
      </c>
      <c r="H8" s="24">
        <v>49</v>
      </c>
      <c r="I8" s="22">
        <v>0.55681818181818177</v>
      </c>
      <c r="J8" s="24">
        <v>40</v>
      </c>
      <c r="K8" s="22">
        <v>0.45454545454545453</v>
      </c>
      <c r="L8" s="24">
        <v>898</v>
      </c>
      <c r="M8" s="24">
        <v>776</v>
      </c>
      <c r="N8" s="22">
        <v>0.86414253897550108</v>
      </c>
      <c r="O8" s="24">
        <v>723</v>
      </c>
      <c r="P8" s="22">
        <v>0.80512249443207129</v>
      </c>
      <c r="Q8" s="24">
        <v>46</v>
      </c>
      <c r="R8" s="24">
        <v>32</v>
      </c>
      <c r="S8" s="22">
        <v>0.69565217391304346</v>
      </c>
      <c r="T8" s="24">
        <v>26</v>
      </c>
      <c r="U8" s="22">
        <v>0.56521739130434778</v>
      </c>
      <c r="V8" s="24">
        <v>1950</v>
      </c>
      <c r="W8" s="24">
        <v>1445</v>
      </c>
      <c r="X8" s="22">
        <v>0.74102564102564106</v>
      </c>
      <c r="Y8" s="24">
        <v>1301</v>
      </c>
      <c r="Z8" s="22">
        <v>0.66717948717948716</v>
      </c>
    </row>
    <row r="9" spans="1:26" x14ac:dyDescent="0.25">
      <c r="A9" s="2" t="s">
        <v>22</v>
      </c>
      <c r="B9" s="24">
        <v>1156</v>
      </c>
      <c r="C9" s="24">
        <v>702</v>
      </c>
      <c r="D9" s="22">
        <v>0.60726643598615915</v>
      </c>
      <c r="E9" s="24">
        <v>572</v>
      </c>
      <c r="F9" s="22">
        <v>0.49480968858131485</v>
      </c>
      <c r="G9" s="24">
        <v>318</v>
      </c>
      <c r="H9" s="24">
        <v>170</v>
      </c>
      <c r="I9" s="22">
        <v>0.53459119496855345</v>
      </c>
      <c r="J9" s="24">
        <v>127</v>
      </c>
      <c r="K9" s="22">
        <v>0.39937106918238996</v>
      </c>
      <c r="L9" s="24">
        <v>1289</v>
      </c>
      <c r="M9" s="24">
        <v>947</v>
      </c>
      <c r="N9" s="22">
        <v>0.73467804499612099</v>
      </c>
      <c r="O9" s="24">
        <v>862</v>
      </c>
      <c r="P9" s="22">
        <v>0.66873545384018618</v>
      </c>
      <c r="Q9" s="24">
        <v>318</v>
      </c>
      <c r="R9" s="24">
        <v>174</v>
      </c>
      <c r="S9" s="22">
        <v>0.54716981132075471</v>
      </c>
      <c r="T9" s="24">
        <v>159</v>
      </c>
      <c r="U9" s="22">
        <v>0.5</v>
      </c>
      <c r="V9" s="24">
        <v>4609</v>
      </c>
      <c r="W9" s="24">
        <v>3039</v>
      </c>
      <c r="X9" s="22">
        <v>0.65936211759600782</v>
      </c>
      <c r="Y9" s="24">
        <v>2700</v>
      </c>
      <c r="Z9" s="22">
        <v>0.58581037101323497</v>
      </c>
    </row>
    <row r="10" spans="1:26" x14ac:dyDescent="0.25">
      <c r="A10" s="2" t="s">
        <v>24</v>
      </c>
      <c r="B10" s="24">
        <v>966</v>
      </c>
      <c r="C10" s="24">
        <v>706</v>
      </c>
      <c r="D10" s="22">
        <v>0.7308488612836439</v>
      </c>
      <c r="E10" s="24">
        <v>569</v>
      </c>
      <c r="F10" s="22">
        <v>0.58902691511387162</v>
      </c>
      <c r="G10" s="24">
        <v>52</v>
      </c>
      <c r="H10" s="24">
        <v>20</v>
      </c>
      <c r="I10" s="22">
        <v>0.38461538461538464</v>
      </c>
      <c r="J10" s="24">
        <v>19</v>
      </c>
      <c r="K10" s="22">
        <v>0.36538461538461536</v>
      </c>
      <c r="L10" s="24">
        <v>1072</v>
      </c>
      <c r="M10" s="24">
        <v>965</v>
      </c>
      <c r="N10" s="22">
        <v>0.90018656716417911</v>
      </c>
      <c r="O10" s="24">
        <v>917</v>
      </c>
      <c r="P10" s="22">
        <v>0.85541044776119401</v>
      </c>
      <c r="Q10" s="24">
        <v>112</v>
      </c>
      <c r="R10" s="24">
        <v>71</v>
      </c>
      <c r="S10" s="22">
        <v>0.6339285714285714</v>
      </c>
      <c r="T10" s="24">
        <v>66</v>
      </c>
      <c r="U10" s="22">
        <v>0.5892857142857143</v>
      </c>
      <c r="V10" s="24">
        <v>1931</v>
      </c>
      <c r="W10" s="24">
        <v>1518</v>
      </c>
      <c r="X10" s="22">
        <v>0.7861211807353703</v>
      </c>
      <c r="Y10" s="24">
        <v>1402</v>
      </c>
      <c r="Z10" s="22">
        <v>0.72604867944070428</v>
      </c>
    </row>
    <row r="11" spans="1:26" x14ac:dyDescent="0.25">
      <c r="A11" s="2" t="s">
        <v>25</v>
      </c>
      <c r="B11" s="24">
        <v>1106</v>
      </c>
      <c r="C11" s="24">
        <v>721</v>
      </c>
      <c r="D11" s="22">
        <v>0.65189873417721522</v>
      </c>
      <c r="E11" s="24">
        <v>578</v>
      </c>
      <c r="F11" s="22">
        <v>0.52260397830018079</v>
      </c>
      <c r="G11" s="24">
        <v>310</v>
      </c>
      <c r="H11" s="24">
        <v>164</v>
      </c>
      <c r="I11" s="22">
        <v>0.52903225806451615</v>
      </c>
      <c r="J11" s="24">
        <v>119</v>
      </c>
      <c r="K11" s="22">
        <v>0.38387096774193546</v>
      </c>
      <c r="L11" s="24">
        <v>1480</v>
      </c>
      <c r="M11" s="24">
        <v>1187</v>
      </c>
      <c r="N11" s="22">
        <v>0.802027027027027</v>
      </c>
      <c r="O11" s="24">
        <v>1070</v>
      </c>
      <c r="P11" s="22">
        <v>0.72297297297297303</v>
      </c>
      <c r="Q11" s="24">
        <v>186</v>
      </c>
      <c r="R11" s="24">
        <v>140</v>
      </c>
      <c r="S11" s="22">
        <v>0.75268817204301075</v>
      </c>
      <c r="T11" s="24">
        <v>126</v>
      </c>
      <c r="U11" s="22">
        <v>0.67741935483870963</v>
      </c>
      <c r="V11" s="24">
        <v>4445</v>
      </c>
      <c r="W11" s="24">
        <v>3094</v>
      </c>
      <c r="X11" s="22">
        <v>0.69606299212598421</v>
      </c>
      <c r="Y11" s="24">
        <v>2751</v>
      </c>
      <c r="Z11" s="22">
        <v>0.61889763779527562</v>
      </c>
    </row>
    <row r="12" spans="1:26" x14ac:dyDescent="0.25">
      <c r="A12" s="2" t="s">
        <v>27</v>
      </c>
      <c r="B12" s="24">
        <v>1049</v>
      </c>
      <c r="C12" s="24">
        <v>680</v>
      </c>
      <c r="D12" s="22">
        <v>0.64823641563393708</v>
      </c>
      <c r="E12" s="24">
        <v>593</v>
      </c>
      <c r="F12" s="22">
        <v>0.56530028598665394</v>
      </c>
      <c r="G12" s="24">
        <v>60</v>
      </c>
      <c r="H12" s="24">
        <v>26</v>
      </c>
      <c r="I12" s="22">
        <v>0.43333333333333335</v>
      </c>
      <c r="J12" s="24">
        <v>18</v>
      </c>
      <c r="K12" s="22">
        <v>0.3</v>
      </c>
      <c r="L12" s="24">
        <v>1373</v>
      </c>
      <c r="M12" s="24">
        <v>1146</v>
      </c>
      <c r="N12" s="22">
        <v>0.83466860888565186</v>
      </c>
      <c r="O12" s="24">
        <v>1079</v>
      </c>
      <c r="P12" s="22">
        <v>0.78587035688273854</v>
      </c>
      <c r="Q12" s="24">
        <v>1259</v>
      </c>
      <c r="R12" s="24">
        <v>792</v>
      </c>
      <c r="S12" s="22">
        <v>0.62907069102462276</v>
      </c>
      <c r="T12" s="24">
        <v>700</v>
      </c>
      <c r="U12" s="22">
        <v>0.55599682287529784</v>
      </c>
      <c r="V12" s="24">
        <v>2930</v>
      </c>
      <c r="W12" s="24">
        <v>2236</v>
      </c>
      <c r="X12" s="22">
        <v>0.76313993174061434</v>
      </c>
      <c r="Y12" s="24">
        <v>2075</v>
      </c>
      <c r="Z12" s="22">
        <v>0.70819112627986347</v>
      </c>
    </row>
    <row r="13" spans="1:26" x14ac:dyDescent="0.25">
      <c r="A13" s="2" t="s">
        <v>28</v>
      </c>
      <c r="B13" s="24">
        <v>990</v>
      </c>
      <c r="C13" s="24">
        <v>697</v>
      </c>
      <c r="D13" s="22">
        <v>0.70404040404040402</v>
      </c>
      <c r="E13" s="24">
        <v>568</v>
      </c>
      <c r="F13" s="22">
        <v>0.57373737373737377</v>
      </c>
      <c r="G13" s="24">
        <v>383</v>
      </c>
      <c r="H13" s="24">
        <v>222</v>
      </c>
      <c r="I13" s="22">
        <v>0.57963446475195823</v>
      </c>
      <c r="J13" s="24">
        <v>167</v>
      </c>
      <c r="K13" s="22">
        <v>0.43603133159268931</v>
      </c>
      <c r="L13" s="24">
        <v>1318</v>
      </c>
      <c r="M13" s="24">
        <v>1071</v>
      </c>
      <c r="N13" s="22">
        <v>0.81259484066767829</v>
      </c>
      <c r="O13" s="24">
        <v>954</v>
      </c>
      <c r="P13" s="22">
        <v>0.72382397572078905</v>
      </c>
      <c r="Q13" s="24">
        <v>477</v>
      </c>
      <c r="R13" s="24">
        <v>307</v>
      </c>
      <c r="S13" s="22">
        <v>0.64360587002096437</v>
      </c>
      <c r="T13" s="24">
        <v>275</v>
      </c>
      <c r="U13" s="22">
        <v>0.5765199161425576</v>
      </c>
      <c r="V13" s="24">
        <v>4695</v>
      </c>
      <c r="W13" s="24">
        <v>3377</v>
      </c>
      <c r="X13" s="22">
        <v>0.7192758253461129</v>
      </c>
      <c r="Y13" s="24">
        <v>2962</v>
      </c>
      <c r="Z13" s="22">
        <v>0.63088391906283281</v>
      </c>
    </row>
    <row r="14" spans="1:26" x14ac:dyDescent="0.25">
      <c r="A14" s="2" t="s">
        <v>30</v>
      </c>
      <c r="B14" s="24">
        <v>1185</v>
      </c>
      <c r="C14" s="24">
        <v>645</v>
      </c>
      <c r="D14" s="22">
        <v>0.54430379746835444</v>
      </c>
      <c r="E14" s="24">
        <v>544</v>
      </c>
      <c r="F14" s="22">
        <v>0.45907172995780593</v>
      </c>
      <c r="G14" s="24">
        <v>147</v>
      </c>
      <c r="H14" s="24">
        <v>66</v>
      </c>
      <c r="I14" s="22">
        <v>0.44897959183673469</v>
      </c>
      <c r="J14" s="24">
        <v>52</v>
      </c>
      <c r="K14" s="22">
        <v>0.35374149659863946</v>
      </c>
      <c r="L14" s="24">
        <v>1240</v>
      </c>
      <c r="M14" s="24">
        <v>973</v>
      </c>
      <c r="N14" s="22">
        <v>0.7846774193548387</v>
      </c>
      <c r="O14" s="24">
        <v>911</v>
      </c>
      <c r="P14" s="22">
        <v>0.73467741935483866</v>
      </c>
      <c r="Q14" s="24">
        <v>94</v>
      </c>
      <c r="R14" s="24">
        <v>72</v>
      </c>
      <c r="S14" s="22">
        <v>0.76595744680851063</v>
      </c>
      <c r="T14" s="24">
        <v>68</v>
      </c>
      <c r="U14" s="22">
        <v>0.72340425531914898</v>
      </c>
      <c r="V14" s="24">
        <v>3596</v>
      </c>
      <c r="W14" s="24">
        <v>2486</v>
      </c>
      <c r="X14" s="22">
        <v>0.69132369299221352</v>
      </c>
      <c r="Y14" s="24">
        <v>2207</v>
      </c>
      <c r="Z14" s="22">
        <v>0.61373748609566181</v>
      </c>
    </row>
    <row r="15" spans="1:26" x14ac:dyDescent="0.25">
      <c r="A15" s="2" t="s">
        <v>32</v>
      </c>
      <c r="B15" s="24">
        <v>7177</v>
      </c>
      <c r="C15" s="24">
        <v>4591</v>
      </c>
      <c r="D15" s="22">
        <v>0.63968231851748647</v>
      </c>
      <c r="E15" s="24">
        <v>3790</v>
      </c>
      <c r="F15" s="22">
        <v>0.52807579768705593</v>
      </c>
      <c r="G15" s="24">
        <v>1358</v>
      </c>
      <c r="H15" s="24">
        <v>717</v>
      </c>
      <c r="I15" s="22">
        <v>0.52798232695139913</v>
      </c>
      <c r="J15" s="24">
        <v>542</v>
      </c>
      <c r="K15" s="22">
        <v>0.39911634756995584</v>
      </c>
      <c r="L15" s="24">
        <v>8670</v>
      </c>
      <c r="M15" s="24">
        <v>7065</v>
      </c>
      <c r="N15" s="22">
        <v>0.81487889273356406</v>
      </c>
      <c r="O15" s="24">
        <v>6516</v>
      </c>
      <c r="P15" s="22">
        <v>0.7515570934256055</v>
      </c>
      <c r="Q15" s="24">
        <v>2492</v>
      </c>
      <c r="R15" s="24">
        <v>1588</v>
      </c>
      <c r="S15" s="22">
        <v>0.637239165329053</v>
      </c>
      <c r="T15" s="24">
        <v>1420</v>
      </c>
      <c r="U15" s="22">
        <v>0.5698234349919743</v>
      </c>
      <c r="V15" s="24">
        <v>24156</v>
      </c>
      <c r="W15" s="24">
        <v>17195</v>
      </c>
      <c r="X15" s="22">
        <v>0.71183142904454377</v>
      </c>
      <c r="Y15" s="24">
        <v>15398</v>
      </c>
      <c r="Z15" s="22">
        <v>0.63743997350554726</v>
      </c>
    </row>
  </sheetData>
  <sheetProtection pivotTables="0"/>
  <pageMargins left="0.7" right="0.7" top="0.75" bottom="0.75" header="0.3" footer="0.3"/>
  <pageSetup paperSize="9" orientation="portrait" horizontalDpi="4294967293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18"/>
  <sheetViews>
    <sheetView showGridLines="0" workbookViewId="0">
      <selection activeCell="B16" sqref="B16"/>
    </sheetView>
  </sheetViews>
  <sheetFormatPr defaultRowHeight="15" x14ac:dyDescent="0.25"/>
  <cols>
    <col min="1" max="1" width="25.7109375" customWidth="1"/>
    <col min="2" max="2" width="43.140625" customWidth="1"/>
    <col min="3" max="3" width="67.85546875" customWidth="1"/>
    <col min="4" max="4" width="12.85546875" customWidth="1"/>
    <col min="5" max="5" width="72.5703125" customWidth="1"/>
    <col min="6" max="6" width="14" bestFit="1" customWidth="1"/>
  </cols>
  <sheetData>
    <row r="1" spans="1:6" x14ac:dyDescent="0.25">
      <c r="A1" t="s">
        <v>45</v>
      </c>
    </row>
    <row r="2" spans="1:6" ht="18.75" x14ac:dyDescent="0.3">
      <c r="A2" s="5" t="s">
        <v>46</v>
      </c>
    </row>
    <row r="3" spans="1:6" x14ac:dyDescent="0.25">
      <c r="A3" s="8">
        <f>Report!A3</f>
        <v>44456</v>
      </c>
    </row>
    <row r="7" spans="1:6" s="4" customFormat="1" x14ac:dyDescent="0.25">
      <c r="A7"/>
      <c r="B7" s="12" t="s">
        <v>48</v>
      </c>
      <c r="C7" s="12" t="s">
        <v>50</v>
      </c>
      <c r="D7" s="13" t="s">
        <v>47</v>
      </c>
      <c r="E7" s="12" t="s">
        <v>49</v>
      </c>
      <c r="F7" s="13" t="s">
        <v>47</v>
      </c>
    </row>
    <row r="8" spans="1:6" hidden="1" x14ac:dyDescent="0.25">
      <c r="A8" s="9" t="s">
        <v>29</v>
      </c>
      <c r="B8" s="10">
        <v>959</v>
      </c>
      <c r="C8" s="10">
        <v>412</v>
      </c>
      <c r="D8" s="11">
        <v>0.42961418143899893</v>
      </c>
      <c r="E8" s="15">
        <v>205</v>
      </c>
      <c r="F8" s="14">
        <f>E8/B8</f>
        <v>0.21376433785192908</v>
      </c>
    </row>
    <row r="9" spans="1:6" hidden="1" x14ac:dyDescent="0.25">
      <c r="A9" s="9" t="s">
        <v>26</v>
      </c>
      <c r="B9" s="10">
        <v>3516</v>
      </c>
      <c r="C9" s="10">
        <v>1335</v>
      </c>
      <c r="D9" s="11">
        <v>0.37969283276450511</v>
      </c>
      <c r="E9" s="15">
        <v>588</v>
      </c>
      <c r="F9" s="14">
        <f>E9/B9</f>
        <v>0.16723549488054607</v>
      </c>
    </row>
    <row r="10" spans="1:6" hidden="1" x14ac:dyDescent="0.25">
      <c r="A10" s="9" t="s">
        <v>23</v>
      </c>
      <c r="B10" s="10">
        <v>1124</v>
      </c>
      <c r="C10" s="10">
        <v>408</v>
      </c>
      <c r="D10" s="11">
        <v>0.36298932384341637</v>
      </c>
      <c r="E10" s="15">
        <v>160</v>
      </c>
      <c r="F10" s="14">
        <f>E10/B10</f>
        <v>0.14234875444839859</v>
      </c>
    </row>
    <row r="11" spans="1:6" hidden="1" x14ac:dyDescent="0.25">
      <c r="A11" s="16" t="s">
        <v>32</v>
      </c>
      <c r="B11" s="17">
        <v>5599</v>
      </c>
      <c r="C11" s="17">
        <v>2155</v>
      </c>
      <c r="D11" s="18">
        <v>0.38489015895695661</v>
      </c>
      <c r="E11" s="19">
        <f>SUM(E8:E10)</f>
        <v>953</v>
      </c>
      <c r="F11" s="20">
        <f>E11/B11</f>
        <v>0.17020896588676548</v>
      </c>
    </row>
    <row r="12" spans="1:6" hidden="1" x14ac:dyDescent="0.25"/>
    <row r="13" spans="1:6" hidden="1" x14ac:dyDescent="0.25"/>
    <row r="14" spans="1:6" hidden="1" x14ac:dyDescent="0.25">
      <c r="A14" s="21" t="s">
        <v>31</v>
      </c>
      <c r="B14" t="s">
        <v>57</v>
      </c>
      <c r="C14" t="s">
        <v>58</v>
      </c>
      <c r="D14" s="22" t="s">
        <v>56</v>
      </c>
      <c r="E14" t="s">
        <v>59</v>
      </c>
      <c r="F14" s="22" t="s">
        <v>60</v>
      </c>
    </row>
    <row r="15" spans="1:6" x14ac:dyDescent="0.25">
      <c r="A15" s="2" t="s">
        <v>29</v>
      </c>
      <c r="B15" s="1">
        <v>909</v>
      </c>
      <c r="C15" s="1">
        <v>463</v>
      </c>
      <c r="D15" s="22">
        <v>0.50935093509350937</v>
      </c>
      <c r="E15" s="1">
        <v>320</v>
      </c>
      <c r="F15" s="22">
        <v>0.35203520352035206</v>
      </c>
    </row>
    <row r="16" spans="1:6" x14ac:dyDescent="0.25">
      <c r="A16" s="2" t="s">
        <v>26</v>
      </c>
      <c r="B16" s="1">
        <v>3618</v>
      </c>
      <c r="C16" s="1">
        <v>1807</v>
      </c>
      <c r="D16" s="22">
        <v>0.49944720840243229</v>
      </c>
      <c r="E16" s="1">
        <v>1430</v>
      </c>
      <c r="F16" s="22">
        <v>0.39524599226091761</v>
      </c>
    </row>
    <row r="17" spans="1:6" x14ac:dyDescent="0.25">
      <c r="A17" s="2" t="s">
        <v>23</v>
      </c>
      <c r="B17" s="1">
        <v>1184</v>
      </c>
      <c r="C17" s="1">
        <v>554</v>
      </c>
      <c r="D17" s="22">
        <v>0.46790540540540543</v>
      </c>
      <c r="E17" s="1">
        <v>388</v>
      </c>
      <c r="F17" s="22">
        <v>0.32770270270270269</v>
      </c>
    </row>
    <row r="18" spans="1:6" x14ac:dyDescent="0.25">
      <c r="A18" s="2" t="s">
        <v>32</v>
      </c>
      <c r="B18" s="1">
        <v>5711</v>
      </c>
      <c r="C18" s="1">
        <v>2824</v>
      </c>
      <c r="D18" s="22">
        <v>0.49448432848888113</v>
      </c>
      <c r="E18" s="1">
        <v>2138</v>
      </c>
      <c r="F18" s="22">
        <v>0.37436526002451409</v>
      </c>
    </row>
  </sheetData>
  <pageMargins left="0.7" right="0.7" top="0.75" bottom="0.75" header="0.3" footer="0.3"/>
  <pageSetup paperSize="9" orientation="portrait" horizontalDpi="4294967293" verticalDpi="0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4"/>
  <sheetViews>
    <sheetView workbookViewId="0">
      <selection activeCell="A2" sqref="A2:E4"/>
    </sheetView>
  </sheetViews>
  <sheetFormatPr defaultRowHeight="15" x14ac:dyDescent="0.25"/>
  <cols>
    <col min="1" max="1" width="10.140625" customWidth="1"/>
    <col min="3" max="3" width="37.5703125" customWidth="1"/>
    <col min="4" max="4" width="61.42578125" customWidth="1"/>
    <col min="5" max="5" width="66" customWidth="1"/>
  </cols>
  <sheetData>
    <row r="1" spans="1:5" x14ac:dyDescent="0.25">
      <c r="A1" t="s">
        <v>1</v>
      </c>
      <c r="B1" t="s">
        <v>2</v>
      </c>
      <c r="C1" t="s">
        <v>15</v>
      </c>
      <c r="D1" t="s">
        <v>16</v>
      </c>
      <c r="E1" t="s">
        <v>55</v>
      </c>
    </row>
    <row r="2" spans="1:5" x14ac:dyDescent="0.25">
      <c r="A2" t="s">
        <v>29</v>
      </c>
      <c r="B2" s="25">
        <v>44456</v>
      </c>
      <c r="C2">
        <v>909</v>
      </c>
      <c r="D2">
        <v>463</v>
      </c>
      <c r="E2">
        <v>320</v>
      </c>
    </row>
    <row r="3" spans="1:5" x14ac:dyDescent="0.25">
      <c r="A3" t="s">
        <v>26</v>
      </c>
      <c r="B3" s="25">
        <v>44456</v>
      </c>
      <c r="C3">
        <v>3618</v>
      </c>
      <c r="D3">
        <v>1807</v>
      </c>
      <c r="E3">
        <v>1430</v>
      </c>
    </row>
    <row r="4" spans="1:5" x14ac:dyDescent="0.25">
      <c r="A4" t="s">
        <v>23</v>
      </c>
      <c r="B4" s="25">
        <v>44456</v>
      </c>
      <c r="C4">
        <v>1184</v>
      </c>
      <c r="D4">
        <v>554</v>
      </c>
      <c r="E4">
        <v>388</v>
      </c>
    </row>
  </sheetData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8"/>
  <sheetViews>
    <sheetView workbookViewId="0">
      <selection activeCell="D19" sqref="D19"/>
    </sheetView>
  </sheetViews>
  <sheetFormatPr defaultRowHeight="15" x14ac:dyDescent="0.25"/>
  <cols>
    <col min="1" max="1" width="15.140625" bestFit="1" customWidth="1"/>
    <col min="2" max="2" width="10.7109375" style="23" customWidth="1"/>
    <col min="3" max="3" width="9.5703125" customWidth="1"/>
    <col min="4" max="4" width="23.42578125" customWidth="1"/>
    <col min="5" max="5" width="34" bestFit="1" customWidth="1"/>
    <col min="6" max="6" width="12" customWidth="1"/>
    <col min="7" max="7" width="26" customWidth="1"/>
    <col min="8" max="8" width="36.5703125" bestFit="1" customWidth="1"/>
    <col min="9" max="9" width="21.42578125" customWidth="1"/>
    <col min="10" max="10" width="19.140625" customWidth="1"/>
    <col min="11" max="11" width="29.7109375" customWidth="1"/>
    <col min="12" max="12" width="19.5703125" customWidth="1"/>
    <col min="13" max="13" width="33.5703125" customWidth="1"/>
    <col min="14" max="14" width="44" bestFit="1" customWidth="1"/>
    <col min="15" max="15" width="38.5703125" customWidth="1"/>
    <col min="16" max="16" width="63.28515625" customWidth="1"/>
    <col min="17" max="17" width="20.85546875" customWidth="1"/>
    <col min="18" max="18" width="23.28515625" customWidth="1"/>
    <col min="19" max="19" width="16.5703125" customWidth="1"/>
    <col min="20" max="20" width="30.85546875" customWidth="1"/>
    <col min="21" max="21" width="68" bestFit="1" customWidth="1"/>
    <col min="22" max="22" width="17.85546875" customWidth="1"/>
    <col min="23" max="23" width="39.7109375" customWidth="1"/>
    <col min="24" max="24" width="17" customWidth="1"/>
    <col min="25" max="26" width="11.140625" customWidth="1"/>
  </cols>
  <sheetData>
    <row r="1" spans="1:26" x14ac:dyDescent="0.25">
      <c r="A1" s="1" t="s">
        <v>0</v>
      </c>
      <c r="B1" s="23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55</v>
      </c>
      <c r="V1" s="1" t="s">
        <v>61</v>
      </c>
      <c r="W1" s="1" t="s">
        <v>62</v>
      </c>
      <c r="X1" s="1" t="s">
        <v>63</v>
      </c>
      <c r="Y1" s="1" t="s">
        <v>79</v>
      </c>
      <c r="Z1" s="1" t="s">
        <v>78</v>
      </c>
    </row>
    <row r="2" spans="1:26" x14ac:dyDescent="0.25">
      <c r="A2" s="1" t="s">
        <v>21</v>
      </c>
      <c r="B2" s="23">
        <v>44456</v>
      </c>
      <c r="C2" s="1">
        <v>1554</v>
      </c>
      <c r="D2" s="1">
        <v>725</v>
      </c>
      <c r="E2" s="1">
        <v>440</v>
      </c>
      <c r="F2" s="1">
        <v>88</v>
      </c>
      <c r="G2" s="1">
        <v>88</v>
      </c>
      <c r="H2" s="1">
        <v>49</v>
      </c>
      <c r="I2" s="1">
        <v>1039</v>
      </c>
      <c r="J2" s="1">
        <v>898</v>
      </c>
      <c r="K2" s="1">
        <v>776</v>
      </c>
      <c r="L2" s="1">
        <v>58</v>
      </c>
      <c r="M2" s="1">
        <v>46</v>
      </c>
      <c r="N2" s="1">
        <v>32</v>
      </c>
      <c r="O2" s="1">
        <v>170910</v>
      </c>
      <c r="P2" s="1">
        <v>108380</v>
      </c>
      <c r="Q2" s="1">
        <v>366</v>
      </c>
      <c r="R2" s="1">
        <v>40</v>
      </c>
      <c r="S2" s="1">
        <v>723</v>
      </c>
      <c r="T2" s="1">
        <v>26</v>
      </c>
      <c r="U2" s="1">
        <v>94301</v>
      </c>
      <c r="V2" s="1">
        <v>1301</v>
      </c>
      <c r="W2" s="1">
        <v>1950</v>
      </c>
      <c r="X2" s="1">
        <v>1445</v>
      </c>
      <c r="Y2" s="1"/>
      <c r="Z2" s="1"/>
    </row>
    <row r="3" spans="1:26" x14ac:dyDescent="0.25">
      <c r="A3" s="1" t="s">
        <v>22</v>
      </c>
      <c r="B3" s="23">
        <v>44456</v>
      </c>
      <c r="C3" s="1">
        <v>2341</v>
      </c>
      <c r="D3" s="1">
        <v>1156</v>
      </c>
      <c r="E3" s="1">
        <v>702</v>
      </c>
      <c r="F3" s="1">
        <v>321</v>
      </c>
      <c r="G3" s="1">
        <v>318</v>
      </c>
      <c r="H3" s="1">
        <v>170</v>
      </c>
      <c r="I3" s="1">
        <v>1437</v>
      </c>
      <c r="J3" s="1">
        <v>1289</v>
      </c>
      <c r="K3" s="1">
        <v>947</v>
      </c>
      <c r="L3" s="1">
        <v>370</v>
      </c>
      <c r="M3" s="1">
        <v>318</v>
      </c>
      <c r="N3" s="1">
        <v>174</v>
      </c>
      <c r="O3" s="1">
        <v>273306</v>
      </c>
      <c r="P3" s="1">
        <v>170754</v>
      </c>
      <c r="Q3" s="1">
        <v>572</v>
      </c>
      <c r="R3" s="1">
        <v>127</v>
      </c>
      <c r="S3" s="1">
        <v>862</v>
      </c>
      <c r="T3" s="1">
        <v>159</v>
      </c>
      <c r="U3" s="1">
        <v>152045</v>
      </c>
      <c r="V3" s="1">
        <v>2700</v>
      </c>
      <c r="W3" s="1">
        <v>4609</v>
      </c>
      <c r="X3" s="1">
        <v>3039</v>
      </c>
      <c r="Y3" s="1"/>
      <c r="Z3" s="1"/>
    </row>
    <row r="4" spans="1:26" x14ac:dyDescent="0.25">
      <c r="A4" s="1" t="s">
        <v>24</v>
      </c>
      <c r="B4" s="23">
        <v>44456</v>
      </c>
      <c r="C4" s="1">
        <v>1824</v>
      </c>
      <c r="D4" s="1">
        <v>966</v>
      </c>
      <c r="E4" s="1">
        <v>706</v>
      </c>
      <c r="F4" s="1">
        <v>54</v>
      </c>
      <c r="G4" s="1">
        <v>52</v>
      </c>
      <c r="H4" s="1">
        <v>20</v>
      </c>
      <c r="I4" s="1">
        <v>1208</v>
      </c>
      <c r="J4" s="1">
        <v>1072</v>
      </c>
      <c r="K4" s="1">
        <v>965</v>
      </c>
      <c r="L4" s="1">
        <v>155</v>
      </c>
      <c r="M4" s="1">
        <v>112</v>
      </c>
      <c r="N4" s="1">
        <v>71</v>
      </c>
      <c r="O4" s="1">
        <v>226533</v>
      </c>
      <c r="P4" s="1">
        <v>176234</v>
      </c>
      <c r="Q4" s="1">
        <v>569</v>
      </c>
      <c r="R4" s="1">
        <v>19</v>
      </c>
      <c r="S4" s="1">
        <v>917</v>
      </c>
      <c r="T4" s="1">
        <v>66</v>
      </c>
      <c r="U4" s="1">
        <v>162027</v>
      </c>
      <c r="V4" s="1">
        <v>1402</v>
      </c>
      <c r="W4" s="1">
        <v>1931</v>
      </c>
      <c r="X4" s="1">
        <v>1518</v>
      </c>
      <c r="Y4" s="1"/>
      <c r="Z4" s="1"/>
    </row>
    <row r="5" spans="1:26" x14ac:dyDescent="0.25">
      <c r="A5" s="1" t="s">
        <v>25</v>
      </c>
      <c r="B5" s="23">
        <v>44456</v>
      </c>
      <c r="C5" s="1">
        <v>2776</v>
      </c>
      <c r="D5" s="1">
        <v>1106</v>
      </c>
      <c r="E5" s="1">
        <v>721</v>
      </c>
      <c r="F5" s="1">
        <v>326</v>
      </c>
      <c r="G5" s="1">
        <v>310</v>
      </c>
      <c r="H5" s="1">
        <v>164</v>
      </c>
      <c r="I5" s="1">
        <v>1773</v>
      </c>
      <c r="J5" s="1">
        <v>1480</v>
      </c>
      <c r="K5" s="1">
        <v>1187</v>
      </c>
      <c r="L5" s="1">
        <v>191</v>
      </c>
      <c r="M5" s="1">
        <v>186</v>
      </c>
      <c r="N5" s="1">
        <v>140</v>
      </c>
      <c r="O5" s="1">
        <v>350011</v>
      </c>
      <c r="P5" s="1">
        <v>212145</v>
      </c>
      <c r="Q5" s="1">
        <v>578</v>
      </c>
      <c r="R5" s="1">
        <v>119</v>
      </c>
      <c r="S5" s="1">
        <v>1070</v>
      </c>
      <c r="T5" s="1">
        <v>126</v>
      </c>
      <c r="U5" s="1">
        <v>182881</v>
      </c>
      <c r="V5" s="1">
        <v>2751</v>
      </c>
      <c r="W5" s="1">
        <v>4445</v>
      </c>
      <c r="X5" s="1">
        <v>3094</v>
      </c>
      <c r="Y5" s="1"/>
      <c r="Z5" s="1"/>
    </row>
    <row r="6" spans="1:26" x14ac:dyDescent="0.25">
      <c r="A6" s="1" t="s">
        <v>27</v>
      </c>
      <c r="B6" s="23">
        <v>44456</v>
      </c>
      <c r="C6" s="1">
        <v>1809</v>
      </c>
      <c r="D6" s="1">
        <v>1049</v>
      </c>
      <c r="E6" s="1">
        <v>680</v>
      </c>
      <c r="F6" s="1">
        <v>52</v>
      </c>
      <c r="G6" s="1">
        <v>60</v>
      </c>
      <c r="H6" s="1">
        <v>26</v>
      </c>
      <c r="I6" s="1">
        <v>1530</v>
      </c>
      <c r="J6" s="1">
        <v>1373</v>
      </c>
      <c r="K6" s="1">
        <v>1146</v>
      </c>
      <c r="L6" s="1">
        <v>1275</v>
      </c>
      <c r="M6" s="1">
        <v>1259</v>
      </c>
      <c r="N6" s="1">
        <v>792</v>
      </c>
      <c r="O6" s="1">
        <v>235292</v>
      </c>
      <c r="P6" s="1">
        <v>166830</v>
      </c>
      <c r="Q6" s="1">
        <v>593</v>
      </c>
      <c r="R6" s="1">
        <v>18</v>
      </c>
      <c r="S6" s="1">
        <v>1079</v>
      </c>
      <c r="T6" s="1">
        <v>700</v>
      </c>
      <c r="U6" s="1">
        <v>150125</v>
      </c>
      <c r="V6" s="1">
        <v>2075</v>
      </c>
      <c r="W6" s="1">
        <v>2930</v>
      </c>
      <c r="X6" s="1">
        <v>2236</v>
      </c>
      <c r="Y6" s="1"/>
      <c r="Z6" s="1"/>
    </row>
    <row r="7" spans="1:26" x14ac:dyDescent="0.25">
      <c r="A7" s="1" t="s">
        <v>28</v>
      </c>
      <c r="B7" s="23">
        <v>44456</v>
      </c>
      <c r="C7" s="1">
        <v>2194</v>
      </c>
      <c r="D7" s="1">
        <v>990</v>
      </c>
      <c r="E7" s="1">
        <v>697</v>
      </c>
      <c r="F7" s="1">
        <v>387</v>
      </c>
      <c r="G7" s="1">
        <v>383</v>
      </c>
      <c r="H7" s="1">
        <v>222</v>
      </c>
      <c r="I7" s="1">
        <v>1490</v>
      </c>
      <c r="J7" s="1">
        <v>1318</v>
      </c>
      <c r="K7" s="1">
        <v>1071</v>
      </c>
      <c r="L7" s="1">
        <v>495</v>
      </c>
      <c r="M7" s="1">
        <v>477</v>
      </c>
      <c r="N7" s="1">
        <v>307</v>
      </c>
      <c r="O7" s="1">
        <v>303197</v>
      </c>
      <c r="P7" s="1">
        <v>197625</v>
      </c>
      <c r="Q7" s="1">
        <v>568</v>
      </c>
      <c r="R7" s="1">
        <v>167</v>
      </c>
      <c r="S7" s="1">
        <v>954</v>
      </c>
      <c r="T7" s="1">
        <v>275</v>
      </c>
      <c r="U7" s="1">
        <v>170814</v>
      </c>
      <c r="V7" s="1">
        <v>2962</v>
      </c>
      <c r="W7" s="1">
        <v>4695</v>
      </c>
      <c r="X7" s="1">
        <v>3377</v>
      </c>
      <c r="Y7" s="1"/>
      <c r="Z7" s="1"/>
    </row>
    <row r="8" spans="1:26" x14ac:dyDescent="0.25">
      <c r="A8" s="1" t="s">
        <v>30</v>
      </c>
      <c r="B8" s="23">
        <v>44456</v>
      </c>
      <c r="C8" s="1">
        <v>2115</v>
      </c>
      <c r="D8" s="1">
        <v>1185</v>
      </c>
      <c r="E8" s="1">
        <v>645</v>
      </c>
      <c r="F8" s="1">
        <v>149</v>
      </c>
      <c r="G8" s="1">
        <v>147</v>
      </c>
      <c r="H8" s="1">
        <v>66</v>
      </c>
      <c r="I8" s="1">
        <v>1412</v>
      </c>
      <c r="J8" s="1">
        <v>1240</v>
      </c>
      <c r="K8" s="1">
        <v>973</v>
      </c>
      <c r="L8" s="1">
        <v>97</v>
      </c>
      <c r="M8" s="1">
        <v>94</v>
      </c>
      <c r="N8" s="1">
        <v>72</v>
      </c>
      <c r="O8" s="1">
        <v>216239</v>
      </c>
      <c r="P8" s="1">
        <v>137094</v>
      </c>
      <c r="Q8" s="1">
        <v>544</v>
      </c>
      <c r="R8" s="1">
        <v>52</v>
      </c>
      <c r="S8" s="1">
        <v>911</v>
      </c>
      <c r="T8" s="1">
        <v>68</v>
      </c>
      <c r="U8" s="1">
        <v>122441</v>
      </c>
      <c r="V8" s="1">
        <v>2207</v>
      </c>
      <c r="W8" s="1">
        <v>3596</v>
      </c>
      <c r="X8" s="1">
        <v>2486</v>
      </c>
      <c r="Y8" s="1"/>
      <c r="Z8" s="1"/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QMUL Document" ma:contentTypeID="0x0101005EA864BF41DF8A41860E925F5B29BCF500A47E9FC2E09B5546B1BA6A4FA297AE2C" ma:contentTypeVersion="28" ma:contentTypeDescription="" ma:contentTypeScope="" ma:versionID="651cf5fb271b153bb537f3c27a6d0162">
  <xsd:schema xmlns:xsd="http://www.w3.org/2001/XMLSchema" xmlns:xs="http://www.w3.org/2001/XMLSchema" xmlns:p="http://schemas.microsoft.com/office/2006/metadata/properties" xmlns:ns1="http://schemas.microsoft.com/sharepoint/v3" xmlns:ns2="d5efd484-15aa-41a0-83f6-0646502cb6d6" xmlns:ns3="45ae7f3d-bcd0-4e4b-af93-f03a9fbb19b5" targetNamespace="http://schemas.microsoft.com/office/2006/metadata/properties" ma:root="true" ma:fieldsID="03565cdf01455abb63d15fc732eb7c0b" ns1:_="" ns2:_="" ns3:_="">
    <xsd:import namespace="http://schemas.microsoft.com/sharepoint/v3"/>
    <xsd:import namespace="d5efd484-15aa-41a0-83f6-0646502cb6d6"/>
    <xsd:import namespace="45ae7f3d-bcd0-4e4b-af93-f03a9fbb19b5"/>
    <xsd:element name="properties">
      <xsd:complexType>
        <xsd:sequence>
          <xsd:element name="documentManagement">
            <xsd:complexType>
              <xsd:all>
                <xsd:element ref="ns1:QMULDocumentStatusTaxHTField0" minOccurs="0"/>
                <xsd:element ref="ns1:QMULDepartmentTaxHTField0" minOccurs="0"/>
                <xsd:element ref="ns1:QMULSchoolTaxHTField0" minOccurs="0"/>
                <xsd:element ref="ns1:QMULDocumentTypeTaxHTField0" minOccurs="0"/>
                <xsd:element ref="ns1:QMULLocationTaxHTField0" minOccurs="0"/>
                <xsd:element ref="ns1:QMULInformationClassificationTaxHTField0" minOccurs="0"/>
                <xsd:element ref="ns1:QMULAcademicYear" minOccurs="0"/>
                <xsd:element ref="ns1:QMULProject" minOccurs="0"/>
                <xsd:element ref="ns1:QMULReviewDate" minOccurs="0"/>
                <xsd:element ref="ns1:QMULOwner" minOccurs="0"/>
                <xsd:element ref="ns2:TaxKeywordTaxHTField" minOccurs="0"/>
                <xsd:element ref="ns2:TaxCatchAll" minOccurs="0"/>
                <xsd:element ref="ns2:TaxCatchAllLabel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QMULDocumentStatusTaxHTField0" ma:index="8" nillable="true" ma:taxonomy="true" ma:internalName="QMULDocumentStatusTaxHTField0" ma:taxonomyFieldName="QMULDocumentStatus" ma:displayName="Document Status" ma:default="" ma:fieldId="{083bdfb7-9f4e-4bc9-b582-62ed6b950f9e}" ma:sspId="9c18f9b8-5ae4-4f0b-a238-a922c51e2dda" ma:termSetId="780aba48-6c17-4ca0-84b9-f0207a095630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epartmentTaxHTField0" ma:index="10" nillable="true" ma:taxonomy="true" ma:internalName="QMULDepartmentTaxHTField0" ma:taxonomyFieldName="QMULDepartment" ma:displayName="Department" ma:readOnly="false" ma:default="" ma:fieldId="{2a7d89f9-5f8e-4c42-ab4f-aa1fc3002ea0}" ma:sspId="9c18f9b8-5ae4-4f0b-a238-a922c51e2dda" ma:termSetId="28874c57-2df5-45e8-a804-d15afc96d4e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SchoolTaxHTField0" ma:index="12" nillable="true" ma:taxonomy="true" ma:internalName="QMULSchoolTaxHTField0" ma:taxonomyFieldName="QMULSchool" ma:displayName="School" ma:readOnly="false" ma:default="" ma:fieldId="{46346f8e-3161-4021-8b14-3dcca2e3ca8d}" ma:sspId="9c18f9b8-5ae4-4f0b-a238-a922c51e2dda" ma:termSetId="0f9f7e9f-7d6b-4cae-9193-a3e3200f87d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DocumentTypeTaxHTField0" ma:index="14" nillable="true" ma:taxonomy="true" ma:internalName="QMULDocumentTypeTaxHTField0" ma:taxonomyFieldName="QMULDocumentType" ma:displayName="Document Type" ma:default="" ma:fieldId="{2596c3af-0d77-4ea4-a15d-d3f71457b096}" ma:sspId="9c18f9b8-5ae4-4f0b-a238-a922c51e2dda" ma:termSetId="8ec3f1bd-c4f8-46a7-ae88-878ed3be39d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LocationTaxHTField0" ma:index="16" nillable="true" ma:taxonomy="true" ma:internalName="QMULLocationTaxHTField0" ma:taxonomyFieldName="QMULLocation" ma:displayName="Location" ma:default="" ma:fieldId="{29b985f4-a05e-4f39-b5da-e9fb81ddaa79}" ma:sspId="9c18f9b8-5ae4-4f0b-a238-a922c51e2dda" ma:termSetId="5327f1c4-618f-4317-b197-fc29da39fa6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InformationClassificationTaxHTField0" ma:index="18" nillable="true" ma:taxonomy="true" ma:internalName="QMULInformationClassificationTaxHTField0" ma:taxonomyFieldName="QMULInformationClassification" ma:displayName="Information Classification" ma:default="1;#Protect|9124d8d9-0c1c-41e9-aa14-aba001e9a028" ma:fieldId="{57b3469a-2ea1-4a06-a2d1-c99ce62a5d6f}" ma:sspId="9c18f9b8-5ae4-4f0b-a238-a922c51e2dda" ma:termSetId="a3d7b326-4e5e-4e73-95fa-6245adfab113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QMULAcademicYear" ma:index="20" nillable="true" ma:displayName="Academic Year" ma:decimals="0" ma:internalName="QMULAcademicYear" ma:percentage="FALSE">
      <xsd:simpleType>
        <xsd:restriction base="dms:Number">
          <xsd:maxInclusive value="9999"/>
          <xsd:minInclusive value="1000"/>
        </xsd:restriction>
      </xsd:simpleType>
    </xsd:element>
    <xsd:element name="QMULProject" ma:index="21" nillable="true" ma:displayName="Project" ma:internalName="QMULProject">
      <xsd:simpleType>
        <xsd:restriction base="dms:Text">
          <xsd:maxLength value="255"/>
        </xsd:restriction>
      </xsd:simpleType>
    </xsd:element>
    <xsd:element name="QMULReviewDate" ma:index="22" nillable="true" ma:displayName="Review Date" ma:format="DateOnly" ma:internalName="QMULReviewDate">
      <xsd:simpleType>
        <xsd:restriction base="dms:DateTime"/>
      </xsd:simpleType>
    </xsd:element>
    <xsd:element name="QMULOwner" ma:index="23" nillable="true" ma:displayName="Owner" ma:list="UserInfo" ma:SharePointGroup="0" ma:internalName="QMULOwner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efd484-15aa-41a0-83f6-0646502cb6d6" elementFormDefault="qualified">
    <xsd:import namespace="http://schemas.microsoft.com/office/2006/documentManagement/types"/>
    <xsd:import namespace="http://schemas.microsoft.com/office/infopath/2007/PartnerControls"/>
    <xsd:element name="TaxKeywordTaxHTField" ma:index="24" nillable="true" ma:taxonomy="true" ma:internalName="TaxKeywordTaxHTField" ma:taxonomyFieldName="TaxKeyword" ma:displayName="Enterprise Keywords" ma:fieldId="{23f27201-bee3-471e-b2e7-b64fd8b7ca38}" ma:taxonomyMulti="true" ma:sspId="9c18f9b8-5ae4-4f0b-a238-a922c51e2dda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" ma:index="26" nillable="true" ma:displayName="Taxonomy Catch All Column" ma:hidden="true" ma:list="{887198e4-4362-4530-96c9-172120469d18}" ma:internalName="TaxCatchAll" ma:showField="CatchAllData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27" nillable="true" ma:displayName="Taxonomy Catch All Column1" ma:hidden="true" ma:list="{887198e4-4362-4530-96c9-172120469d18}" ma:internalName="TaxCatchAllLabel" ma:readOnly="true" ma:showField="CatchAllDataLabel" ma:web="6649982f-b66b-4072-8006-4697fed55f9d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e7f3d-bcd0-4e4b-af93-f03a9fbb19b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3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3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3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9c18f9b8-5ae4-4f0b-a238-a922c51e2dda" ContentTypeId="0x0101005EA864BF41DF8A41860E925F5B29BCF5" PreviousValue="fals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d5efd484-15aa-41a0-83f6-0646502cb6d6">
      <Value>1</Value>
    </TaxCatchAll>
    <QMULInformationClassificationTaxHTField0 xmlns="http://schemas.microsoft.com/sharepoint/v3">
      <Terms xmlns="http://schemas.microsoft.com/office/infopath/2007/PartnerControls">
        <TermInfo xmlns="http://schemas.microsoft.com/office/infopath/2007/PartnerControls">
          <TermName xmlns="http://schemas.microsoft.com/office/infopath/2007/PartnerControls">Protect</TermName>
          <TermId xmlns="http://schemas.microsoft.com/office/infopath/2007/PartnerControls">9124d8d9-0c1c-41e9-aa14-aba001e9a028</TermId>
        </TermInfo>
      </Terms>
    </QMULInformationClassificationTaxHTField0>
    <TaxKeywordTaxHTField xmlns="d5efd484-15aa-41a0-83f6-0646502cb6d6">
      <Terms xmlns="http://schemas.microsoft.com/office/infopath/2007/PartnerControls"/>
    </TaxKeywordTaxHTField>
    <QMULSchoolTaxHTField0 xmlns="http://schemas.microsoft.com/sharepoint/v3">
      <Terms xmlns="http://schemas.microsoft.com/office/infopath/2007/PartnerControls"/>
    </QMULSchoolTaxHTField0>
    <QMULDocumentTypeTaxHTField0 xmlns="http://schemas.microsoft.com/sharepoint/v3">
      <Terms xmlns="http://schemas.microsoft.com/office/infopath/2007/PartnerControls"/>
    </QMULDocumentTypeTaxHTField0>
    <QMULReviewDate xmlns="http://schemas.microsoft.com/sharepoint/v3" xsi:nil="true"/>
    <QMULOwner xmlns="http://schemas.microsoft.com/sharepoint/v3">
      <UserInfo>
        <DisplayName/>
        <AccountId xsi:nil="true"/>
        <AccountType/>
      </UserInfo>
    </QMULOwner>
    <QMULDepartmentTaxHTField0 xmlns="http://schemas.microsoft.com/sharepoint/v3">
      <Terms xmlns="http://schemas.microsoft.com/office/infopath/2007/PartnerControls"/>
    </QMULDepartmentTaxHTField0>
    <QMULAcademicYear xmlns="http://schemas.microsoft.com/sharepoint/v3" xsi:nil="true"/>
    <QMULLocationTaxHTField0 xmlns="http://schemas.microsoft.com/sharepoint/v3">
      <Terms xmlns="http://schemas.microsoft.com/office/infopath/2007/PartnerControls"/>
    </QMULLocationTaxHTField0>
    <QMULDocumentStatusTaxHTField0 xmlns="http://schemas.microsoft.com/sharepoint/v3">
      <Terms xmlns="http://schemas.microsoft.com/office/infopath/2007/PartnerControls"/>
    </QMULDocumentStatusTaxHTField0>
    <QMULProject xmlns="http://schemas.microsoft.com/sharepoint/v3" xsi:nil="true"/>
  </documentManagement>
</p:properties>
</file>

<file path=customXml/item5.xml>�� 
</file>

<file path=customXml/itemProps1.xml><?xml version="1.0" encoding="utf-8"?>
<ds:datastoreItem xmlns:ds="http://schemas.openxmlformats.org/officeDocument/2006/customXml" ds:itemID="{59FC3B9D-3976-46D8-B06C-78761BF11C3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d5efd484-15aa-41a0-83f6-0646502cb6d6"/>
    <ds:schemaRef ds:uri="45ae7f3d-bcd0-4e4b-af93-f03a9fbb19b5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C672668-06F8-46C2-BEE2-B14850A85180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487A6EDC-1383-4871-84BE-2DB23D3291C0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B2CC96BC-67F3-4E85-839E-76D58179B28B}">
  <ds:schemaRefs>
    <ds:schemaRef ds:uri="http://schemas.microsoft.com/office/2006/metadata/properties"/>
    <ds:schemaRef ds:uri="http://schemas.microsoft.com/office/infopath/2007/PartnerControls"/>
    <ds:schemaRef ds:uri="d5efd484-15aa-41a0-83f6-0646502cb6d6"/>
    <ds:schemaRef ds:uri="http://schemas.microsoft.com/sharepoint/v3"/>
  </ds:schemaRefs>
</ds:datastoreItem>
</file>

<file path=customXml/itemProps5.xml><?xml version="1.0" encoding="utf-8"?>
<ds:datastoreItem xmlns:ds="http://schemas.openxmlformats.org/officeDocument/2006/customXml" ds:itemID="{309410B4-D0DF-44F6-9801-F2040CB4D44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Report</vt:lpstr>
      <vt:lpstr>Homeless Practices</vt:lpstr>
      <vt:lpstr>Homeless Data</vt:lpstr>
      <vt:lpstr>Data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2021-09-17T12:23:01Z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0x0101005EA864BF41DF8A41860E925F5B29BCF500A47E9FC2E09B5546B1BA6A4FA297AE2C</vt:lpwstr>
  </property>
  <property fmtid="{D5CDD505-2E9C-101B-9397-08002B2CF9AE}" pid="3" name="QMULInformationClassification">
    <vt:lpwstr>1;#Protect|9124d8d9-0c1c-41e9-aa14-aba001e9a028</vt:lpwstr>
  </property>
  <property fmtid="{D5CDD505-2E9C-101B-9397-08002B2CF9AE}" pid="4" name="TaxKeyword">
    <vt:lpwstr/>
  </property>
  <property fmtid="{D5CDD505-2E9C-101B-9397-08002B2CF9AE}" pid="5" name="QMULSchool">
    <vt:lpwstr/>
  </property>
  <property fmtid="{D5CDD505-2E9C-101B-9397-08002B2CF9AE}" pid="6" name="QMULDocumentStatus">
    <vt:lpwstr/>
  </property>
  <property fmtid="{D5CDD505-2E9C-101B-9397-08002B2CF9AE}" pid="7" name="QMULLocation">
    <vt:lpwstr/>
  </property>
  <property fmtid="{D5CDD505-2E9C-101B-9397-08002B2CF9AE}" pid="8" name="QMULDepartment">
    <vt:lpwstr/>
  </property>
  <property fmtid="{D5CDD505-2E9C-101B-9397-08002B2CF9AE}" pid="9" name="QMULDocumentType">
    <vt:lpwstr/>
  </property>
</Properties>
</file>