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filterPrivacy="1" hidePivotFieldList="1"/>
  <xr:revisionPtr revIDLastSave="14" documentId="11_FB175E9C9A73075CF773FAE3C5B2D143F5640760" xr6:coauthVersionLast="47" xr6:coauthVersionMax="47" xr10:uidLastSave="{2559CC66-D1FA-496F-8FA1-BE0E6EF342E9}"/>
  <bookViews>
    <workbookView xWindow="-120" yWindow="-120" windowWidth="29040" windowHeight="15840" xr2:uid="{00000000-000D-0000-FFFF-FFFF00000000}"/>
  </bookViews>
  <sheets>
    <sheet name="Report" sheetId="3" r:id="rId1"/>
    <sheet name="Homeless Practices" sheetId="4" r:id="rId2"/>
    <sheet name="Sheet1" sheetId="5" state="hidden" r:id="rId3"/>
    <sheet name="Sheet2" sheetId="6" state="hidden" r:id="rId4"/>
    <sheet name="Data" sheetId="2" state="hidden" r:id="rId5"/>
  </sheets>
  <definedNames>
    <definedName name="ExternalData_1" localSheetId="4" hidden="1">Data!$A$1:$X$8</definedName>
  </definedNames>
  <calcPr calcId="191029"/>
  <pivotCaches>
    <pivotCache cacheId="7" r:id="rId6"/>
    <pivotCache cacheId="9" r:id="rId7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<sst xmlns="http://schemas.openxmlformats.org/spreadsheetml/2006/main" count="131" uniqueCount="90">
  <si>
    <t>Locality</t>
  </si>
  <si>
    <t>Practice</t>
  </si>
  <si>
    <t>Rel_D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</si>
  <si>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</si>
  <si>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</si>
  <si>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</si>
  <si>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</si>
  <si>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</si>
  <si>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</si>
  <si>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</si>
  <si>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</si>
  <si>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</si>
  <si>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</si>
  <si>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</si>
  <si>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</si>
  <si>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Currently Registered Patients Aged 16+</t>
  </si>
  <si>
    <t>A1) All patients who have received any COVID-19 vaccination dose</t>
  </si>
  <si>
    <t>Autism 2nd Vaccine</t>
  </si>
  <si>
    <t>Homeless 2nd Vaccine</t>
  </si>
  <si>
    <t>LD 2nd Vaccine</t>
  </si>
  <si>
    <t>Traveller Ethnicity 2nd Vaccine</t>
  </si>
  <si>
    <t>Barking</t>
  </si>
  <si>
    <t>City &amp; Hackney</t>
  </si>
  <si>
    <t>The Greenhouse</t>
  </si>
  <si>
    <t>Havering</t>
  </si>
  <si>
    <t>Newham</t>
  </si>
  <si>
    <t>Newham Transitional Team</t>
  </si>
  <si>
    <t>Redbridge</t>
  </si>
  <si>
    <t>Tower Hamlets</t>
  </si>
  <si>
    <t>Health E1</t>
  </si>
  <si>
    <t>Waltham Forest</t>
  </si>
  <si>
    <t>Row Labels</t>
  </si>
  <si>
    <t>Grand Total</t>
  </si>
  <si>
    <t>Sum of Autism 2nd Vaccine</t>
  </si>
  <si>
    <t>Sum of Homeless 2nd Vaccine</t>
  </si>
  <si>
    <t>Sum of Homeless - Cohorts 01-10 Vaccinated</t>
  </si>
  <si>
    <t>Sum of Homeless - Cohorts 01-10</t>
  </si>
  <si>
    <t>Sum of LD - Cohorts 01-10</t>
  </si>
  <si>
    <t>Sum of LD - Cohorts 01-10 Vaccinated</t>
  </si>
  <si>
    <t>Sum of LD 2nd Vaccine</t>
  </si>
  <si>
    <t>Sum of Traveller Ethnicity - Cohorts 01-10</t>
  </si>
  <si>
    <t>Sum of Traveller Ethnicity - Cohorts 01-10 Vaccinated</t>
  </si>
  <si>
    <t>Sum of Traveller Ethnicity 2nd Vaccine</t>
  </si>
  <si>
    <t>Autism - Cohorts 01-10</t>
  </si>
  <si>
    <t>Autism - Cohorts 01-10 Vaccinated</t>
  </si>
  <si>
    <t>North East London</t>
  </si>
  <si>
    <t>Selected Underserved Population COVID Vaccination uptake</t>
  </si>
  <si>
    <t>%</t>
  </si>
  <si>
    <t>Homeless Patients</t>
  </si>
  <si>
    <t>Fully Vaccintated</t>
  </si>
  <si>
    <t>First Vaccination</t>
  </si>
  <si>
    <t>Autism (Aged 16+)</t>
  </si>
  <si>
    <t>Homeless (Aged 16+)</t>
  </si>
  <si>
    <t>LD (Aged 16+)</t>
  </si>
  <si>
    <t>Traveller Ethnicity (Aged 16+)</t>
  </si>
  <si>
    <t>A2) All patients who have received a second COVID-19 vaccination dose</t>
  </si>
  <si>
    <t>Sum of %vacc</t>
  </si>
  <si>
    <t>Sum of Currently Registered Patients Aged 16+</t>
  </si>
  <si>
    <t>Sum of A1) All patients who have received any COVID-19 vaccination dose</t>
  </si>
  <si>
    <t>Sum of A2) All patients who have received a second COVID-19 vaccination dose</t>
  </si>
  <si>
    <t>Sum of %vacc2</t>
  </si>
  <si>
    <t>SMI 2nd Vaccine</t>
  </si>
  <si>
    <t>SMI eligible for a Covid vaccine aged 18+</t>
  </si>
  <si>
    <t>SMI Vaccinated</t>
  </si>
  <si>
    <t>Sum of SMI 2nd Vaccine</t>
  </si>
  <si>
    <t>Sum of SMI Vaccinated</t>
  </si>
  <si>
    <t>Sum of SMI eligible for a Covid vaccine aged 18+</t>
  </si>
  <si>
    <t>SMI</t>
  </si>
  <si>
    <t>SMI First Vaccine</t>
  </si>
  <si>
    <t>SMI Second Vaccine</t>
  </si>
  <si>
    <t>Autism (Aged 16+) First Vaccine</t>
  </si>
  <si>
    <t>Autism (Aged 16+) Second Vaccine</t>
  </si>
  <si>
    <t>Homeless (Aged 16+) First Vaccine</t>
  </si>
  <si>
    <t>Homeless (Aged 16+) Second Vaccine</t>
  </si>
  <si>
    <t>LD (Aged 16+) First Vaccine</t>
  </si>
  <si>
    <t>LD (Aged 16+) Second Vaccine</t>
  </si>
  <si>
    <t>Traveller Ethnicity (Aged 16+) First Vaccine</t>
  </si>
  <si>
    <t>Traveller Ethnicity (Aged 16+) Second Vaccine</t>
  </si>
  <si>
    <t>Column1</t>
  </si>
  <si>
    <t>Column2</t>
  </si>
  <si>
    <t>Sum of %A1</t>
  </si>
  <si>
    <t>Sum of %A2</t>
  </si>
  <si>
    <t>Sum of %H1</t>
  </si>
  <si>
    <t>Sum of %H2</t>
  </si>
  <si>
    <t>Sum of %LD1</t>
  </si>
  <si>
    <t>Sum of %LD2</t>
  </si>
  <si>
    <t>Sum of %T1</t>
  </si>
  <si>
    <t>Sum of %T2</t>
  </si>
  <si>
    <t>Sum of %S1</t>
  </si>
  <si>
    <t>Sum of %S2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</si>
</sst>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NumberFormat="1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NumberFormat="1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NumberFormat="1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22" fontId="0" fillId="0" borderId="0" xfId="0" applyNumberFormat="1"/>
  </cellXfs>
  <cellStyles count="2">
    <cellStyle name="Normal" xfId="0" builtinId="0"/>
    <cellStyle name="Percent" xfId="1" builtinId="5"/>
  </cellStyles>
  <dxfs count="102"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27" formatCode="dd/mm/yyyy\ hh:mm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0" formatCode="General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9" formatCode="dd/mm/yyyy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2.xml"/><Relationship Id="rId12" Type="http://schemas.openxmlformats.org/officeDocument/2006/relationships/calcChain" Target="calcChain.xml"/><Relationship Id="rId17" Type="http://schemas.openxmlformats.org/officeDocument/2006/relationships/customXml" Target="../customXml/item5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connections" Target="connections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112058</xdr:colOff>
      <xdr:row>0</xdr:row>
      <xdr:rowOff>179293</xdr:rowOff>
    </xdr:from>
    <xdr:to>
      <xdr:col>26</xdr:col>
      <xdr:colOff>171345</xdr:colOff>
      <xdr:row>3</xdr:row>
      <xdr:rowOff>134470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32705" y="179293"/>
          <a:ext cx="1269522" cy="616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285750</xdr:colOff>
      <xdr:row>0</xdr:row>
      <xdr:rowOff>47625</xdr:rowOff>
    </xdr:from>
    <xdr:to>
      <xdr:col>7</xdr:col>
      <xdr:colOff>51472</xdr:colOff>
      <xdr:row>3</xdr:row>
      <xdr:rowOff>68530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0125" y="47625"/>
          <a:ext cx="1312582" cy="64003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424.449458912037" createdVersion="7" refreshedVersion="7" minRefreshableVersion="3" recordCount="7" xr:uid="{B21429D8-03DD-4470-851A-DBF754501FC5}">
  <cacheSource type="worksheet">
    <worksheetSource name="UPdata"/>
  </cacheSource>
  <cacheFields count="38">
    <cacheField name="Locality" numFmtId="0">
      <sharedItems count="7">
        <s v="Barking"/>
        <s v="City &amp; Hackney"/>
        <s v="Havering"/>
        <s v="Newham"/>
        <s v="Redbridge"/>
        <s v="Tower Hamlets"/>
        <s v="Waltham Forest"/>
      </sharedItems>
    </cacheField>
    <cacheField name="Rel_D" numFmtId="14">
      <sharedItems containsSemiMixedTypes="0" containsNonDate="0" containsDate="1" containsString="0" minDate="2021-08-13T00:00:00" maxDate="2021-08-14T00:00:00"/>
    </cacheField>
    <cacheField name="Autism" numFmtId="0">
      <sharedItems containsSemiMixedTypes="0" containsString="0" containsNumber="1" containsInteger="1" minValue="1538" maxValue="2740"/>
    </cacheField>
    <cacheField name="Autism - Cohorts 01-09" numFmtId="0">
      <sharedItems containsSemiMixedTypes="0" containsString="0" containsNumber="1" containsInteger="1" minValue="652" maxValue="1173"/>
    </cacheField>
    <cacheField name="Autism - Cohorts 01-09 Vaccinated" numFmtId="0">
      <sharedItems containsSemiMixedTypes="0" containsString="0" containsNumber="1" containsInteger="1" minValue="393" maxValue="658"/>
    </cacheField>
    <cacheField name="Homeless" numFmtId="0">
      <sharedItems containsSemiMixedTypes="0" containsString="0" containsNumber="1" containsInteger="1" minValue="53" maxValue="377"/>
    </cacheField>
    <cacheField name="Homeless - Cohorts 01-10" numFmtId="0">
      <sharedItems containsSemiMixedTypes="0" containsString="0" containsNumber="1" containsInteger="1" minValue="53" maxValue="375"/>
    </cacheField>
    <cacheField name="Homeless - Cohorts 01-10 Vaccinated" numFmtId="0">
      <sharedItems containsSemiMixedTypes="0" containsString="0" containsNumber="1" containsInteger="1" minValue="20" maxValue="213"/>
    </cacheField>
    <cacheField name="Learning Disabilities" numFmtId="0">
      <sharedItems containsSemiMixedTypes="0" containsString="0" containsNumber="1" containsInteger="1" minValue="1042" maxValue="1765"/>
    </cacheField>
    <cacheField name="LD - Cohorts 01-10" numFmtId="0">
      <sharedItems containsSemiMixedTypes="0" containsString="0" containsNumber="1" containsInteger="1" minValue="874" maxValue="1471"/>
    </cacheField>
    <cacheField name="LD - Cohorts 01-10 Vaccinated" numFmtId="0">
      <sharedItems containsSemiMixedTypes="0" containsString="0" containsNumber="1" containsInteger="1" minValue="731" maxValue="1162"/>
    </cacheField>
    <cacheField name="Traveller Ethnicity" numFmtId="0">
      <sharedItems containsSemiMixedTypes="0" containsString="0" containsNumber="1" containsInteger="1" minValue="57" maxValue="1273"/>
    </cacheField>
    <cacheField name="Traveller Ethnicity - Cohorts 01-10" numFmtId="0">
      <sharedItems containsSemiMixedTypes="0" containsString="0" containsNumber="1" containsInteger="1" minValue="40" maxValue="1257"/>
    </cacheField>
    <cacheField name="Traveller Ethnicity - Cohorts 01-10 Vaccinated" numFmtId="0">
      <sharedItems containsSemiMixedTypes="0" containsString="0" containsNumber="1" containsInteger="1" minValue="27" maxValue="754"/>
    </cacheField>
    <cacheField name="Currently Registered Patients Aged 16+" numFmtId="0">
      <sharedItems containsSemiMixedTypes="0" containsString="0" containsNumber="1" containsInteger="1" minValue="170639" maxValue="348390"/>
    </cacheField>
    <cacheField name="A1) All patients who have received any COVID-19 vaccination dose" numFmtId="0">
      <sharedItems containsSemiMixedTypes="0" containsString="0" containsNumber="1" containsInteger="1" minValue="104542" maxValue="203454"/>
    </cacheField>
    <cacheField name="Autism 2nd Vaccine" numFmtId="0">
      <sharedItems containsSemiMixedTypes="0" containsString="0" containsNumber="1" containsInteger="1" minValue="292" maxValue="530"/>
    </cacheField>
    <cacheField name="Homeless 2nd Vaccine" numFmtId="0">
      <sharedItems containsSemiMixedTypes="0" containsString="0" containsNumber="1" containsInteger="1" minValue="16" maxValue="154"/>
    </cacheField>
    <cacheField name="LD 2nd Vaccine" numFmtId="0">
      <sharedItems containsSemiMixedTypes="0" containsString="0" containsNumber="1" containsInteger="1" minValue="687" maxValue="1058"/>
    </cacheField>
    <cacheField name="Traveller Ethnicity 2nd Vaccine" numFmtId="0">
      <sharedItems containsSemiMixedTypes="0" containsString="0" containsNumber="1" containsInteger="1" minValue="19" maxValue="625"/>
    </cacheField>
    <cacheField name="A2) All patients who have received a second COVID-19 vaccination dose" numFmtId="0">
      <sharedItems containsSemiMixedTypes="0" containsString="0" containsNumber="1" containsInteger="1" minValue="83022" maxValue="153171"/>
    </cacheField>
    <cacheField name="SMI 2nd Vaccine" numFmtId="0">
      <sharedItems containsSemiMixedTypes="0" containsString="0" containsNumber="1" containsInteger="1" minValue="1175" maxValue="2808"/>
    </cacheField>
    <cacheField name="SMI eligible for a Covid vaccine aged 18+" numFmtId="0">
      <sharedItems containsSemiMixedTypes="0" containsString="0" containsNumber="1" containsInteger="1" minValue="1844" maxValue="4672"/>
    </cacheField>
    <cacheField name="SMI Vaccinated" numFmtId="0">
      <sharedItems containsSemiMixedTypes="0" containsString="0" containsNumber="1" containsInteger="1" minValue="1347" maxValue="3306"/>
    </cacheField>
    <cacheField name="Column2" numFmtId="0">
      <sharedItems containsNonDate="0" containsString="0" containsBlank="1"/>
    </cacheField>
    <cacheField name="Column1" numFmtId="0">
      <sharedItems containsNonDate="0" containsString="0" containsBlank="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424.450206944442" createdVersion="7" refreshedVersion="7" minRefreshableVersion="3" recordCount="3" xr:uid="{947D8D41-46C9-45C1-87FA-D79BB9B4A379}">
  <cacheSource type="worksheet">
    <worksheetSource name="UP_Homeless"/>
  </cacheSource>
  <cacheFields count="7">
    <cacheField name="Practice" numFmtId="0">
      <sharedItems count="3">
        <s v="Health E1"/>
        <s v="Newham Transitional Team"/>
        <s v="The Greenhouse"/>
      </sharedItems>
    </cacheField>
    <cacheField name="Rel_D" numFmtId="22">
      <sharedItems containsSemiMixedTypes="0" containsNonDate="0" containsDate="1" containsString="0" minDate="2021-08-13T00:00:00" maxDate="2021-08-14T00:00:00"/>
    </cacheField>
    <cacheField name="Currently Registered Patients Aged 16+" numFmtId="0">
      <sharedItems containsSemiMixedTypes="0" containsString="0" containsNumber="1" containsInteger="1" minValue="917" maxValue="3580"/>
    </cacheField>
    <cacheField name="A1) All patients who have received any COVID-19 vaccination dose" numFmtId="0">
      <sharedItems containsSemiMixedTypes="0" containsString="0" containsNumber="1" containsInteger="1" minValue="464" maxValue="1727"/>
    </cacheField>
    <cacheField name="A2) All patients who have received a second COVID-19 vaccination dose" numFmtId="0">
      <sharedItems containsSemiMixedTypes="0" containsString="0" containsNumber="1" containsInteger="1" minValue="308" maxValue="125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1-08-13T00:00:00"/>
    <n v="1538"/>
    <n v="652"/>
    <n v="393"/>
    <n v="91"/>
    <n v="90"/>
    <n v="48"/>
    <n v="1042"/>
    <n v="874"/>
    <n v="731"/>
    <n v="57"/>
    <n v="40"/>
    <n v="27"/>
    <n v="170639"/>
    <n v="104542"/>
    <n v="292"/>
    <n v="36"/>
    <n v="687"/>
    <n v="19"/>
    <n v="83022"/>
    <n v="1175"/>
    <n v="1844"/>
    <n v="1347"/>
    <m/>
    <m/>
  </r>
  <r>
    <x v="1"/>
    <d v="2021-08-13T00:00:00"/>
    <n v="2326"/>
    <n v="1140"/>
    <n v="658"/>
    <n v="331"/>
    <n v="328"/>
    <n v="165"/>
    <n v="1433"/>
    <n v="1286"/>
    <n v="936"/>
    <n v="369"/>
    <n v="316"/>
    <n v="169"/>
    <n v="272777"/>
    <n v="165891"/>
    <n v="461"/>
    <n v="116"/>
    <n v="835"/>
    <n v="149"/>
    <n v="128822"/>
    <n v="2595"/>
    <n v="4590"/>
    <n v="2982"/>
    <m/>
    <m/>
  </r>
  <r>
    <x v="2"/>
    <d v="2021-08-13T00:00:00"/>
    <n v="1796"/>
    <n v="948"/>
    <n v="629"/>
    <n v="55"/>
    <n v="53"/>
    <n v="20"/>
    <n v="1206"/>
    <n v="1070"/>
    <n v="956"/>
    <n v="150"/>
    <n v="107"/>
    <n v="63"/>
    <n v="226149"/>
    <n v="171893"/>
    <n v="451"/>
    <n v="18"/>
    <n v="909"/>
    <n v="56"/>
    <n v="145697"/>
    <n v="1378"/>
    <n v="1931"/>
    <n v="1511"/>
    <m/>
    <m/>
  </r>
  <r>
    <x v="3"/>
    <d v="2021-08-13T00:00:00"/>
    <n v="2740"/>
    <n v="1086"/>
    <n v="655"/>
    <n v="317"/>
    <n v="313"/>
    <n v="162"/>
    <n v="1765"/>
    <n v="1471"/>
    <n v="1162"/>
    <n v="191"/>
    <n v="186"/>
    <n v="134"/>
    <n v="348390"/>
    <n v="203454"/>
    <n v="476"/>
    <n v="115"/>
    <n v="1029"/>
    <n v="109"/>
    <n v="153171"/>
    <n v="2632"/>
    <n v="4435"/>
    <n v="3055"/>
    <m/>
    <m/>
  </r>
  <r>
    <x v="4"/>
    <d v="2021-08-13T00:00:00"/>
    <n v="1783"/>
    <n v="1036"/>
    <n v="639"/>
    <n v="53"/>
    <n v="62"/>
    <n v="26"/>
    <n v="1525"/>
    <n v="1366"/>
    <n v="1128"/>
    <n v="1273"/>
    <n v="1257"/>
    <n v="754"/>
    <n v="234834"/>
    <n v="161454"/>
    <n v="530"/>
    <n v="16"/>
    <n v="1058"/>
    <n v="625"/>
    <n v="136259"/>
    <n v="2022"/>
    <n v="2924"/>
    <n v="2221"/>
    <m/>
    <m/>
  </r>
  <r>
    <x v="5"/>
    <d v="2021-08-13T00:00:00"/>
    <n v="2163"/>
    <n v="970"/>
    <n v="639"/>
    <n v="377"/>
    <n v="375"/>
    <n v="213"/>
    <n v="1479"/>
    <n v="1306"/>
    <n v="1043"/>
    <n v="491"/>
    <n v="473"/>
    <n v="299"/>
    <n v="300551"/>
    <n v="190208"/>
    <n v="432"/>
    <n v="154"/>
    <n v="909"/>
    <n v="230"/>
    <n v="136509"/>
    <n v="2808"/>
    <n v="4672"/>
    <n v="3306"/>
    <m/>
    <m/>
  </r>
  <r>
    <x v="6"/>
    <d v="2021-08-13T00:00:00"/>
    <n v="2096"/>
    <n v="1173"/>
    <n v="605"/>
    <n v="147"/>
    <n v="145"/>
    <n v="65"/>
    <n v="1425"/>
    <n v="1253"/>
    <n v="976"/>
    <n v="99"/>
    <n v="95"/>
    <n v="72"/>
    <n v="216009"/>
    <n v="133029"/>
    <n v="454"/>
    <n v="47"/>
    <n v="898"/>
    <n v="61"/>
    <n v="107928"/>
    <n v="2122"/>
    <n v="3590"/>
    <n v="2441"/>
    <m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1-08-13T00:00:00"/>
    <n v="917"/>
    <n v="464"/>
    <n v="308"/>
  </r>
  <r>
    <x v="1"/>
    <d v="2021-08-13T00:00:00"/>
    <n v="3580"/>
    <n v="1727"/>
    <n v="1251"/>
  </r>
  <r>
    <x v="2"/>
    <d v="2021-08-13T00:00:00"/>
    <n v="1181"/>
    <n v="526"/>
    <n v="346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13C0370-0C45-49BB-8339-6B9E9161AFFC}" name="PivotTable1" cacheId="7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Z15" firstHeaderRow="0" firstDataRow="1" firstDataCol="1"/>
  <pivotFields count="38">
    <pivotField axis="axisRow" showAll="0">
      <items count="8">
        <item sd="0" x="0"/>
        <item sd="0" x="1"/>
        <item sd="0" x="2"/>
        <item sd="0" x="3"/>
        <item sd="0" x="4"/>
        <item sd="0" x="5"/>
        <item sd="0"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showAll="0" defaultSubtotal="0"/>
    <pivotField showAll="0" defaultSubtota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rowItems>
  <colFields count="1">
    <field x="-2"/>
  </colFields>
  <colItems count="2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</colItems>
  <dataFields count="25">
    <dataField name="Autism - Cohorts 01-10" fld="3" baseField="0" baseItem="0"/>
    <dataField name="Autism - Cohorts 01-10 Vaccinated" fld="4" baseField="0" baseItem="0"/>
    <dataField name="Sum of %A1" fld="28" baseField="0" baseItem="0" numFmtId="9"/>
    <dataField name="Sum of Autism 2nd Vaccine" fld="16" baseField="0" baseItem="0"/>
    <dataField name="Sum of %A2" fld="29" baseField="0" baseItem="0" numFmtId="9"/>
    <dataField name="Sum of Homeless - Cohorts 01-10" fld="6" baseField="0" baseItem="0"/>
    <dataField name="Sum of Homeless - Cohorts 01-10 Vaccinated" fld="7" baseField="0" baseItem="0"/>
    <dataField name="Sum of %H1" fld="30" baseField="0" baseItem="0" numFmtId="9"/>
    <dataField name="Sum of Homeless 2nd Vaccine" fld="17" baseField="0" baseItem="0"/>
    <dataField name="Sum of %H2" fld="31" baseField="0" baseItem="0" numFmtId="9"/>
    <dataField name="Sum of LD - Cohorts 01-10" fld="9" baseField="0" baseItem="0"/>
    <dataField name="Sum of LD - Cohorts 01-10 Vaccinated" fld="10" baseField="0" baseItem="0"/>
    <dataField name="Sum of %LD1" fld="32" baseField="0" baseItem="0" numFmtId="9"/>
    <dataField name="Sum of LD 2nd Vaccine" fld="18" baseField="0" baseItem="0"/>
    <dataField name="Sum of %LD2" fld="33" baseField="0" baseItem="0" numFmtId="9"/>
    <dataField name="Sum of Traveller Ethnicity - Cohorts 01-10" fld="12" baseField="0" baseItem="0"/>
    <dataField name="Sum of Traveller Ethnicity - Cohorts 01-10 Vaccinated" fld="13" baseField="0" baseItem="0"/>
    <dataField name="Sum of %T1" fld="34" baseField="0" baseItem="0" numFmtId="9"/>
    <dataField name="Sum of Traveller Ethnicity 2nd Vaccine" fld="19" baseField="0" baseItem="0"/>
    <dataField name="Sum of %T2" fld="35" baseField="0" baseItem="0" numFmtId="9"/>
    <dataField name="Sum of SMI eligible for a Covid vaccine aged 18+" fld="22" baseField="0" baseItem="3"/>
    <dataField name="Sum of SMI Vaccinated" fld="23" baseField="0" baseItem="3"/>
    <dataField name="Sum of %S1" fld="36" baseField="0" baseItem="0" numFmtId="9"/>
    <dataField name="Sum of SMI 2nd Vaccine" fld="21" baseField="0" baseItem="3"/>
    <dataField name="Sum of %S2" fld="37" baseField="0" baseItem="0" numFmtId="9"/>
  </dataFields>
  <formats count="22">
    <format dxfId="101">
      <pivotArea field="0" type="button" dataOnly="0" labelOnly="1" outline="0" axis="axisRow" fieldPosition="0"/>
    </format>
    <format dxfId="100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99">
      <pivotArea field="0" type="button" dataOnly="0" labelOnly="1" outline="0" axis="axisRow" fieldPosition="0"/>
    </format>
    <format dxfId="98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97">
      <pivotArea field="0" type="button" dataOnly="0" labelOnly="1" outline="0" axis="axisRow" fieldPosition="0"/>
    </format>
    <format dxfId="96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95">
      <pivotArea outline="0" collapsedLevelsAreSubtotals="1" fieldPosition="0"/>
    </format>
    <format dxfId="94">
      <pivotArea outline="0" collapsedLevelsAreSubtotals="1" fieldPosition="0"/>
    </format>
    <format dxfId="93">
      <pivotArea outline="0" collapsedLevelsAreSubtotals="1" fieldPosition="0"/>
    </format>
    <format dxfId="92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  <format dxfId="91">
      <pivotArea collapsedLevelsAreSubtotals="1" fieldPosition="0">
        <references count="2">
          <reference field="4294967294" count="1" selected="0">
            <x v="22"/>
          </reference>
          <reference field="0" count="1">
            <x v="0"/>
          </reference>
        </references>
      </pivotArea>
    </format>
    <format dxfId="90">
      <pivotArea collapsedLevelsAreSubtotals="1" fieldPosition="0">
        <references count="2">
          <reference field="4294967294" count="1" selected="0">
            <x v="19"/>
          </reference>
          <reference field="0" count="0"/>
        </references>
      </pivotArea>
    </format>
    <format dxfId="89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88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87">
      <pivotArea outline="0" collapsedLevelsAreSubtotals="1" fieldPosition="0">
        <references count="1">
          <reference field="4294967294" count="1" selected="0">
            <x v="7"/>
          </reference>
        </references>
      </pivotArea>
    </format>
    <format dxfId="86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85">
      <pivotArea outline="0" collapsedLevelsAreSubtotals="1" fieldPosition="0">
        <references count="1">
          <reference field="4294967294" count="1" selected="0">
            <x v="12"/>
          </reference>
        </references>
      </pivotArea>
    </format>
    <format dxfId="84">
      <pivotArea outline="0" collapsedLevelsAreSubtotals="1" fieldPosition="0">
        <references count="1">
          <reference field="4294967294" count="1" selected="0">
            <x v="14"/>
          </reference>
        </references>
      </pivotArea>
    </format>
    <format dxfId="83">
      <pivotArea outline="0" collapsedLevelsAreSubtotals="1" fieldPosition="0">
        <references count="1">
          <reference field="4294967294" count="1" selected="0">
            <x v="17"/>
          </reference>
        </references>
      </pivotArea>
    </format>
    <format dxfId="82">
      <pivotArea outline="0" collapsedLevelsAreSubtotals="1" fieldPosition="0">
        <references count="1">
          <reference field="4294967294" count="1" selected="0">
            <x v="19"/>
          </reference>
        </references>
      </pivotArea>
    </format>
    <format dxfId="81">
      <pivotArea outline="0" collapsedLevelsAreSubtotals="1" fieldPosition="0">
        <references count="1">
          <reference field="4294967294" count="1" selected="0">
            <x v="22"/>
          </reference>
        </references>
      </pivotArea>
    </format>
    <format dxfId="80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C82C578-174A-4E8B-88AB-6A904F7062DC}" name="PivotTable1" cacheId="9" applyNumberFormats="0" applyBorderFormats="0" applyFontFormats="0" applyPatternFormats="0" applyAlignmentFormats="0" applyWidthHeightFormats="1" dataCaption="Values" updatedVersion="7" minRefreshableVersion="3" useAutoFormatting="1" itemPrintTitles="1" createdVersion="6" indent="0" outline="1" outlineData="1" multipleFieldFilters="0">
  <location ref="A14:F18" firstHeaderRow="0" firstDataRow="1" firstDataCol="1"/>
  <pivotFields count="7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Sum of Currently Registered Patients Aged 16+" fld="2" baseField="2" baseItem="0"/>
    <dataField name="Sum of A1) All patients who have received any COVID-19 vaccination dose" fld="3" baseField="2" baseItem="0"/>
    <dataField name="Sum of %vacc" fld="5" baseField="0" baseItem="0" numFmtId="9"/>
    <dataField name="Sum of A2) All patients who have received a second COVID-19 vaccination dose" fld="4" baseField="2" baseItem="0"/>
    <dataField name="Sum of %vacc2" fld="6" baseField="0" baseItem="0" numFmtId="9"/>
  </dataFields>
  <formats count="4">
    <format dxfId="78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77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76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75">
      <pivotArea dataOnly="0" labelOnly="1" outline="0" fieldPosition="0">
        <references count="1">
          <reference field="4294967294" count="1">
            <x v="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400-000000000000}" autoFormatId="0" applyNumberFormats="0" applyBorderFormats="0" applyFontFormats="1" applyPatternFormats="1" applyAlignmentFormats="0" applyWidthHeightFormats="0">
  <queryTableRefresh preserveSortFilterLayout="0" nextId="27" unboundColumnsRight="2">
    <queryTableFields count="26">
      <queryTableField id="1" name="Locality" tableColumnId="1"/>
      <queryTableField id="2" name="Rel_D" tableColumnId="2"/>
      <queryTableField id="3" name="Autism" tableColumnId="3"/>
      <queryTableField id="4" name="Autism - Cohorts 01-09" tableColumnId="4"/>
      <queryTableField id="5" name="Autism - Cohorts 01-09 Vaccinated" tableColumnId="5"/>
      <queryTableField id="6" name="Homeless" tableColumnId="6"/>
      <queryTableField id="7" name="Homeless - Cohorts 01-10" tableColumnId="7"/>
      <queryTableField id="8" name="Homeless - Cohorts 01-10 Vaccinated" tableColumnId="8"/>
      <queryTableField id="9" name="Learning Disabilities" tableColumnId="9"/>
      <queryTableField id="10" name="LD - Cohorts 01-10" tableColumnId="10"/>
      <queryTableField id="11" name="LD - Cohorts 01-10 Vaccinated" tableColumnId="11"/>
      <queryTableField id="12" name="Traveller Ethnicity" tableColumnId="12"/>
      <queryTableField id="13" name="Traveller Ethnicity - Cohorts 01-10" tableColumnId="13"/>
      <queryTableField id="14" name="Traveller Ethnicity - Cohorts 01-10 Vaccinated" tableColumnId="14"/>
      <queryTableField id="15" name="Currently Registered Patients Aged 16+" tableColumnId="15"/>
      <queryTableField id="16" name="A1) All patients who have received any COVID-19 vaccination dose" tableColumnId="16"/>
      <queryTableField id="17" name="Autism 2nd Vaccine" tableColumnId="17"/>
      <queryTableField id="18" name="Homeless 2nd Vaccine" tableColumnId="18"/>
      <queryTableField id="19" name="LD 2nd Vaccine" tableColumnId="19"/>
      <queryTableField id="20" name="Traveller Ethnicity 2nd Vaccine" tableColumnId="20"/>
      <queryTableField id="21" name="A2) All patients who have received a second COVID-19 vaccination dose" tableColumnId="21"/>
      <queryTableField id="22" name="SMI 2nd Vaccine" tableColumnId="22"/>
      <queryTableField id="23" name="SMI eligible for a Covid vaccine aged 18+" tableColumnId="23"/>
      <queryTableField id="24" name="SMI Vaccinated" tableColumnId="24"/>
      <queryTableField id="25" dataBound="0" tableColumnId="25"/>
      <queryTableField id="26" dataBound="0" tableColumnId="26"/>
    </queryTableFields>
  </queryTableRefresh>
</queryTable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UP_Homeless" displayName="UP_Homeless" ref="A1:E4" totalsRowShown="0">
  <autoFilter ref="A1:E4" xr:uid="{00000000-0009-0000-0100-000002000000}"/>
  <tableColumns count="5">
    <tableColumn id="1" xr3:uid="{00000000-0010-0000-0100-000001000000}" name="Practice"/>
    <tableColumn id="2" xr3:uid="{00000000-0010-0000-0100-000002000000}" name="Rel_D" dataDxfId="4"/>
    <tableColumn id="3" xr3:uid="{00000000-0010-0000-0100-000003000000}" name="Currently Registered Patients Aged 16+"/>
    <tableColumn id="4" xr3:uid="{00000000-0010-0000-0100-000004000000}" name="A1) All patients who have received any COVID-19 vaccination dose"/>
    <tableColumn id="5" xr3:uid="{00000000-0010-0000-0100-000005000000}" name="A2) All patients who have received a second COVID-19 vaccination dos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le3" displayName="Table3" ref="A1:E4" totalsRowShown="0">
  <autoFilter ref="A1:E4" xr:uid="{00000000-0009-0000-0100-000003000000}"/>
  <tableColumns count="5">
    <tableColumn id="1" xr3:uid="{00000000-0010-0000-0000-000001000000}" name="Practice"/>
    <tableColumn id="2" xr3:uid="{00000000-0010-0000-0000-000002000000}" name="Rel_D" dataDxfId="79"/>
    <tableColumn id="3" xr3:uid="{00000000-0010-0000-0000-000003000000}" name="Currently Registered Patients Aged 16+"/>
    <tableColumn id="4" xr3:uid="{00000000-0010-0000-0000-000004000000}" name="A1) All patients who have received any COVID-19 vaccination dose"/>
    <tableColumn id="5" xr3:uid="{00000000-0010-0000-0000-000005000000}" name="A2) All patients who have received a second COVID-19 vaccination dose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2000000}" name="UPdata" displayName="UPdata" ref="A1:Z8" tableType="queryTable" totalsRowShown="0">
  <autoFilter ref="A1:Z8" xr:uid="{00000000-000C-0000-FFFF-FFFF02000000}"/>
  <tableColumns count="26">
    <tableColumn id="1" xr3:uid="{67DB39C7-745A-4A9D-A2C5-63B5FC799397}" uniqueName="1" name="Locality" queryTableFieldId="1" dataDxfId="74"/>
    <tableColumn id="2" xr3:uid="{DB2EB570-CD00-4F1E-AFD5-0F37B4EFD5E7}" uniqueName="2" name="Rel_D" queryTableFieldId="2" dataDxfId="73"/>
    <tableColumn id="3" xr3:uid="{C8FBD68A-2373-4976-9B71-AEDCFAF9FB79}" uniqueName="3" name="Autism" queryTableFieldId="3" dataDxfId="72"/>
    <tableColumn id="4" xr3:uid="{0FBE4656-6964-4054-B5E0-D1A1DAD29576}" uniqueName="4" name="Autism - Cohorts 01-09" queryTableFieldId="4" dataDxfId="71"/>
    <tableColumn id="5" xr3:uid="{84671A94-14A9-4BBE-B351-C02FC2BE523B}" uniqueName="5" name="Autism - Cohorts 01-09 Vaccinated" queryTableFieldId="5" dataDxfId="70"/>
    <tableColumn id="6" xr3:uid="{CB18BF91-6CE3-4F20-BBE3-DFE3740242F5}" uniqueName="6" name="Homeless" queryTableFieldId="6" dataDxfId="69"/>
    <tableColumn id="7" xr3:uid="{F85F9DDF-BC18-425D-AE51-31A309D14DDA}" uniqueName="7" name="Homeless - Cohorts 01-10" queryTableFieldId="7" dataDxfId="68"/>
    <tableColumn id="8" xr3:uid="{618AD5AC-8737-4403-B56F-079F197D52D8}" uniqueName="8" name="Homeless - Cohorts 01-10 Vaccinated" queryTableFieldId="8" dataDxfId="67"/>
    <tableColumn id="9" xr3:uid="{01AB3CB6-7E34-473F-BAAE-29F0D48A8F29}" uniqueName="9" name="Learning Disabilities" queryTableFieldId="9" dataDxfId="66"/>
    <tableColumn id="10" xr3:uid="{6881EA3D-A6A4-4248-A7F5-4DFD867EE996}" uniqueName="10" name="LD - Cohorts 01-10" queryTableFieldId="10" dataDxfId="65"/>
    <tableColumn id="11" xr3:uid="{989A69F9-671C-4138-987D-9A2575A9A356}" uniqueName="11" name="LD - Cohorts 01-10 Vaccinated" queryTableFieldId="11" dataDxfId="64"/>
    <tableColumn id="12" xr3:uid="{DD817A60-4790-4FB8-99E3-42E057642327}" uniqueName="12" name="Traveller Ethnicity" queryTableFieldId="12" dataDxfId="63"/>
    <tableColumn id="13" xr3:uid="{23044464-AA0C-4501-A4FF-A8F1C6865774}" uniqueName="13" name="Traveller Ethnicity - Cohorts 01-10" queryTableFieldId="13" dataDxfId="62"/>
    <tableColumn id="14" xr3:uid="{B07CAC48-2F4A-4D9A-A761-00AC63D56551}" uniqueName="14" name="Traveller Ethnicity - Cohorts 01-10 Vaccinated" queryTableFieldId="14" dataDxfId="61"/>
    <tableColumn id="15" xr3:uid="{A355A3A0-6290-49F3-96F9-0EC733D684C4}" uniqueName="15" name="Currently Registered Patients Aged 16+" queryTableFieldId="15" dataDxfId="60"/>
    <tableColumn id="16" xr3:uid="{63DD194B-A601-46CB-BA2D-FEDED04F53B4}" uniqueName="16" name="A1) All patients who have received any COVID-19 vaccination dose" queryTableFieldId="16" dataDxfId="59"/>
    <tableColumn id="17" xr3:uid="{BD8BCE43-4D2E-4078-A38F-630DFBEDA12E}" uniqueName="17" name="Autism 2nd Vaccine" queryTableFieldId="17" dataDxfId="58"/>
    <tableColumn id="18" xr3:uid="{041A972F-540B-47AA-A74C-16512625A463}" uniqueName="18" name="Homeless 2nd Vaccine" queryTableFieldId="18" dataDxfId="57"/>
    <tableColumn id="19" xr3:uid="{DC8E920F-08F3-4249-8B1C-04E989E87380}" uniqueName="19" name="LD 2nd Vaccine" queryTableFieldId="19" dataDxfId="56"/>
    <tableColumn id="20" xr3:uid="{4DB75CFC-DCC1-48A9-9EF5-901B94A1A23B}" uniqueName="20" name="Traveller Ethnicity 2nd Vaccine" queryTableFieldId="20" dataDxfId="55"/>
    <tableColumn id="21" xr3:uid="{30D401B0-E3D5-40D0-ACE6-94D02B6DC905}" uniqueName="21" name="A2) All patients who have received a second COVID-19 vaccination dose" queryTableFieldId="21" dataDxfId="54"/>
    <tableColumn id="22" xr3:uid="{464139B9-9EEB-4154-868A-AB233738F212}" uniqueName="22" name="SMI 2nd Vaccine" queryTableFieldId="22" dataDxfId="53"/>
    <tableColumn id="23" xr3:uid="{B4DB7C3C-56BE-4E58-8C3B-138633499DB1}" uniqueName="23" name="SMI eligible for a Covid vaccine aged 18+" queryTableFieldId="23" dataDxfId="52"/>
    <tableColumn id="24" xr3:uid="{F9FFAD60-BFF7-44E4-B347-FDDDD512BEBF}" uniqueName="24" name="SMI Vaccinated" queryTableFieldId="24" dataDxfId="51"/>
    <tableColumn id="25" xr3:uid="{4E3AEB7D-F8D4-4CF6-B30C-692FE3B837E8}" uniqueName="25" name="Column2" queryTableFieldId="25" dataDxfId="50"/>
    <tableColumn id="26" xr3:uid="{09AB4D09-9D78-448F-A6A2-A67361D44565}" uniqueName="26" name="Column1" queryTableFieldId="26" dataDxfId="49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5"/>
  <sheetViews>
    <sheetView showGridLines="0" tabSelected="1" zoomScale="85" zoomScaleNormal="85" workbookViewId="0">
      <pane ySplit="7" topLeftCell="A8" activePane="bottomLeft" state="frozen"/>
      <selection pane="bottomLeft" activeCell="A26" sqref="A26"/>
    </sheetView>
  </sheetViews>
  <sheetFormatPr defaultRowHeight="15" x14ac:dyDescent="0.25"/>
  <cols>
    <col min="1" max="1" width="31.85546875" customWidth="1"/>
    <col min="2" max="3" width="14.28515625" customWidth="1"/>
    <col min="5" max="5" width="14.28515625" customWidth="1"/>
    <col min="7" max="8" width="14.28515625" customWidth="1"/>
    <col min="10" max="10" width="14.28515625" customWidth="1"/>
    <col min="12" max="13" width="14.28515625" customWidth="1"/>
    <col min="15" max="15" width="14.28515625" customWidth="1"/>
    <col min="17" max="17" width="14.28515625" customWidth="1"/>
  </cols>
  <sheetData>
    <row r="1" spans="1:26" ht="18.75" x14ac:dyDescent="0.3">
      <c r="A1" s="6" t="s">
        <v>45</v>
      </c>
    </row>
    <row r="2" spans="1:26" ht="18.75" x14ac:dyDescent="0.3">
      <c r="A2" s="5" t="s">
        <v>46</v>
      </c>
    </row>
    <row r="3" spans="1:26" x14ac:dyDescent="0.25">
      <c r="A3" s="8">
        <f>MAX(UPdata[Rel_D])</f>
        <v>44421</v>
      </c>
    </row>
    <row r="6" spans="1:26" s="7" customFormat="1" ht="90" x14ac:dyDescent="0.25">
      <c r="B6" s="7" t="s">
        <v>51</v>
      </c>
      <c r="C6" s="7" t="s">
        <v>70</v>
      </c>
      <c r="D6" s="7" t="s">
        <v>47</v>
      </c>
      <c r="E6" s="7" t="s">
        <v>71</v>
      </c>
      <c r="F6" s="7" t="s">
        <v>47</v>
      </c>
      <c r="G6" s="7" t="s">
        <v>52</v>
      </c>
      <c r="H6" s="7" t="s">
        <v>72</v>
      </c>
      <c r="I6" s="7" t="s">
        <v>47</v>
      </c>
      <c r="J6" s="7" t="s">
        <v>73</v>
      </c>
      <c r="K6" s="7" t="s">
        <v>47</v>
      </c>
      <c r="L6" s="7" t="s">
        <v>53</v>
      </c>
      <c r="M6" s="7" t="s">
        <v>74</v>
      </c>
      <c r="N6" s="7" t="s">
        <v>47</v>
      </c>
      <c r="O6" s="7" t="s">
        <v>75</v>
      </c>
      <c r="P6" s="7" t="s">
        <v>47</v>
      </c>
      <c r="Q6" s="7" t="s">
        <v>54</v>
      </c>
      <c r="R6" s="7" t="s">
        <v>76</v>
      </c>
      <c r="S6" s="7" t="s">
        <v>47</v>
      </c>
      <c r="T6" s="7" t="s">
        <v>77</v>
      </c>
      <c r="U6" s="7" t="s">
        <v>47</v>
      </c>
      <c r="V6" s="7" t="s">
        <v>67</v>
      </c>
      <c r="W6" s="7" t="s">
        <v>68</v>
      </c>
      <c r="X6" s="7" t="s">
        <v>47</v>
      </c>
      <c r="Y6" s="7" t="s">
        <v>69</v>
      </c>
      <c r="Z6" s="7" t="s">
        <v>47</v>
      </c>
    </row>
    <row r="7" spans="1:26" s="4" customFormat="1" ht="105" hidden="1" x14ac:dyDescent="0.25">
      <c r="A7" s="3" t="s">
        <v>31</v>
      </c>
      <c r="B7" s="4" t="s">
        <v>43</v>
      </c>
      <c r="C7" s="4" t="s">
        <v>44</v>
      </c>
      <c r="D7" t="s">
        <v>80</v>
      </c>
      <c r="E7" s="4" t="s">
        <v>33</v>
      </c>
      <c r="F7" t="s">
        <v>81</v>
      </c>
      <c r="G7" s="4" t="s">
        <v>36</v>
      </c>
      <c r="H7" s="4" t="s">
        <v>35</v>
      </c>
      <c r="I7" t="s">
        <v>82</v>
      </c>
      <c r="J7" s="4" t="s">
        <v>34</v>
      </c>
      <c r="K7" t="s">
        <v>83</v>
      </c>
      <c r="L7" s="4" t="s">
        <v>37</v>
      </c>
      <c r="M7" s="4" t="s">
        <v>38</v>
      </c>
      <c r="N7" t="s">
        <v>84</v>
      </c>
      <c r="O7" s="4" t="s">
        <v>39</v>
      </c>
      <c r="P7" t="s">
        <v>85</v>
      </c>
      <c r="Q7" s="4" t="s">
        <v>40</v>
      </c>
      <c r="R7" s="4" t="s">
        <v>41</v>
      </c>
      <c r="S7" t="s">
        <v>86</v>
      </c>
      <c r="T7" s="4" t="s">
        <v>42</v>
      </c>
      <c r="U7" t="s">
        <v>87</v>
      </c>
      <c r="V7" t="s">
        <v>66</v>
      </c>
      <c r="W7" t="s">
        <v>65</v>
      </c>
      <c r="X7" t="s">
        <v>88</v>
      </c>
      <c r="Y7" t="s">
        <v>64</v>
      </c>
      <c r="Z7" t="s">
        <v>89</v>
      </c>
    </row>
    <row r="8" spans="1:26" x14ac:dyDescent="0.25">
      <c r="A8" s="2" t="s">
        <v>21</v>
      </c>
      <c r="B8" s="24">
        <v>652</v>
      </c>
      <c r="C8" s="24">
        <v>393</v>
      </c>
      <c r="D8" s="22">
        <v>0.60276073619631898</v>
      </c>
      <c r="E8" s="24">
        <v>292</v>
      </c>
      <c r="F8" s="22">
        <v>0.44785276073619634</v>
      </c>
      <c r="G8" s="24">
        <v>90</v>
      </c>
      <c r="H8" s="24">
        <v>48</v>
      </c>
      <c r="I8" s="22">
        <v>0.53333333333333333</v>
      </c>
      <c r="J8" s="24">
        <v>36</v>
      </c>
      <c r="K8" s="22">
        <v>0.4</v>
      </c>
      <c r="L8" s="24">
        <v>874</v>
      </c>
      <c r="M8" s="24">
        <v>731</v>
      </c>
      <c r="N8" s="22">
        <v>0.83638443935926776</v>
      </c>
      <c r="O8" s="24">
        <v>687</v>
      </c>
      <c r="P8" s="22">
        <v>0.78604118993135008</v>
      </c>
      <c r="Q8" s="24">
        <v>40</v>
      </c>
      <c r="R8" s="24">
        <v>27</v>
      </c>
      <c r="S8" s="22">
        <v>0.67500000000000004</v>
      </c>
      <c r="T8" s="24">
        <v>19</v>
      </c>
      <c r="U8" s="22">
        <v>0.47499999999999998</v>
      </c>
      <c r="V8" s="24">
        <v>1844</v>
      </c>
      <c r="W8" s="24">
        <v>1347</v>
      </c>
      <c r="X8" s="22">
        <v>0.7304772234273319</v>
      </c>
      <c r="Y8" s="24">
        <v>1175</v>
      </c>
      <c r="Z8" s="22">
        <v>0.63720173535791758</v>
      </c>
    </row>
    <row r="9" spans="1:26" x14ac:dyDescent="0.25">
      <c r="A9" s="2" t="s">
        <v>22</v>
      </c>
      <c r="B9" s="24">
        <v>1140</v>
      </c>
      <c r="C9" s="24">
        <v>658</v>
      </c>
      <c r="D9" s="22">
        <v>0.57719298245614037</v>
      </c>
      <c r="E9" s="24">
        <v>461</v>
      </c>
      <c r="F9" s="22">
        <v>0.40438596491228068</v>
      </c>
      <c r="G9" s="24">
        <v>328</v>
      </c>
      <c r="H9" s="24">
        <v>165</v>
      </c>
      <c r="I9" s="22">
        <v>0.50304878048780488</v>
      </c>
      <c r="J9" s="24">
        <v>116</v>
      </c>
      <c r="K9" s="22">
        <v>0.35365853658536583</v>
      </c>
      <c r="L9" s="24">
        <v>1286</v>
      </c>
      <c r="M9" s="24">
        <v>936</v>
      </c>
      <c r="N9" s="22">
        <v>0.72783825816485226</v>
      </c>
      <c r="O9" s="24">
        <v>835</v>
      </c>
      <c r="P9" s="22">
        <v>0.64930015552099529</v>
      </c>
      <c r="Q9" s="24">
        <v>316</v>
      </c>
      <c r="R9" s="24">
        <v>169</v>
      </c>
      <c r="S9" s="22">
        <v>0.53481012658227844</v>
      </c>
      <c r="T9" s="24">
        <v>149</v>
      </c>
      <c r="U9" s="22">
        <v>0.47151898734177217</v>
      </c>
      <c r="V9" s="24">
        <v>4590</v>
      </c>
      <c r="W9" s="24">
        <v>2982</v>
      </c>
      <c r="X9" s="22">
        <v>0.64967320261437911</v>
      </c>
      <c r="Y9" s="24">
        <v>2595</v>
      </c>
      <c r="Z9" s="22">
        <v>0.565359477124183</v>
      </c>
    </row>
    <row r="10" spans="1:26" x14ac:dyDescent="0.25">
      <c r="A10" s="2" t="s">
        <v>24</v>
      </c>
      <c r="B10" s="24">
        <v>948</v>
      </c>
      <c r="C10" s="24">
        <v>629</v>
      </c>
      <c r="D10" s="22">
        <v>0.6635021097046413</v>
      </c>
      <c r="E10" s="24">
        <v>451</v>
      </c>
      <c r="F10" s="22">
        <v>0.47573839662447259</v>
      </c>
      <c r="G10" s="24">
        <v>53</v>
      </c>
      <c r="H10" s="24">
        <v>20</v>
      </c>
      <c r="I10" s="22">
        <v>0.37735849056603776</v>
      </c>
      <c r="J10" s="24">
        <v>18</v>
      </c>
      <c r="K10" s="22">
        <v>0.33962264150943394</v>
      </c>
      <c r="L10" s="24">
        <v>1070</v>
      </c>
      <c r="M10" s="24">
        <v>956</v>
      </c>
      <c r="N10" s="22">
        <v>0.8934579439252337</v>
      </c>
      <c r="O10" s="24">
        <v>909</v>
      </c>
      <c r="P10" s="22">
        <v>0.8495327102803738</v>
      </c>
      <c r="Q10" s="24">
        <v>107</v>
      </c>
      <c r="R10" s="24">
        <v>63</v>
      </c>
      <c r="S10" s="22">
        <v>0.58878504672897192</v>
      </c>
      <c r="T10" s="24">
        <v>56</v>
      </c>
      <c r="U10" s="22">
        <v>0.52336448598130836</v>
      </c>
      <c r="V10" s="24">
        <v>1931</v>
      </c>
      <c r="W10" s="24">
        <v>1511</v>
      </c>
      <c r="X10" s="22">
        <v>0.78249611600207147</v>
      </c>
      <c r="Y10" s="24">
        <v>1378</v>
      </c>
      <c r="Z10" s="22">
        <v>0.71361988606939408</v>
      </c>
    </row>
    <row r="11" spans="1:26" x14ac:dyDescent="0.25">
      <c r="A11" s="2" t="s">
        <v>25</v>
      </c>
      <c r="B11" s="24">
        <v>1086</v>
      </c>
      <c r="C11" s="24">
        <v>655</v>
      </c>
      <c r="D11" s="22">
        <v>0.60313075506445668</v>
      </c>
      <c r="E11" s="24">
        <v>476</v>
      </c>
      <c r="F11" s="22">
        <v>0.43830570902394106</v>
      </c>
      <c r="G11" s="24">
        <v>313</v>
      </c>
      <c r="H11" s="24">
        <v>162</v>
      </c>
      <c r="I11" s="22">
        <v>0.51757188498402551</v>
      </c>
      <c r="J11" s="24">
        <v>115</v>
      </c>
      <c r="K11" s="22">
        <v>0.36741214057507987</v>
      </c>
      <c r="L11" s="24">
        <v>1471</v>
      </c>
      <c r="M11" s="24">
        <v>1162</v>
      </c>
      <c r="N11" s="22">
        <v>0.78993881713120329</v>
      </c>
      <c r="O11" s="24">
        <v>1029</v>
      </c>
      <c r="P11" s="22">
        <v>0.69952413324269203</v>
      </c>
      <c r="Q11" s="24">
        <v>186</v>
      </c>
      <c r="R11" s="24">
        <v>134</v>
      </c>
      <c r="S11" s="22">
        <v>0.72043010752688175</v>
      </c>
      <c r="T11" s="24">
        <v>109</v>
      </c>
      <c r="U11" s="22">
        <v>0.58602150537634412</v>
      </c>
      <c r="V11" s="24">
        <v>4435</v>
      </c>
      <c r="W11" s="24">
        <v>3055</v>
      </c>
      <c r="X11" s="22">
        <v>0.68883878241262686</v>
      </c>
      <c r="Y11" s="24">
        <v>2632</v>
      </c>
      <c r="Z11" s="22">
        <v>0.59346110484780157</v>
      </c>
    </row>
    <row r="12" spans="1:26" x14ac:dyDescent="0.25">
      <c r="A12" s="2" t="s">
        <v>27</v>
      </c>
      <c r="B12" s="24">
        <v>1036</v>
      </c>
      <c r="C12" s="24">
        <v>639</v>
      </c>
      <c r="D12" s="22">
        <v>0.61679536679536684</v>
      </c>
      <c r="E12" s="24">
        <v>530</v>
      </c>
      <c r="F12" s="22">
        <v>0.51158301158301156</v>
      </c>
      <c r="G12" s="24">
        <v>62</v>
      </c>
      <c r="H12" s="24">
        <v>26</v>
      </c>
      <c r="I12" s="22">
        <v>0.41935483870967744</v>
      </c>
      <c r="J12" s="24">
        <v>16</v>
      </c>
      <c r="K12" s="22">
        <v>0.25806451612903225</v>
      </c>
      <c r="L12" s="24">
        <v>1366</v>
      </c>
      <c r="M12" s="24">
        <v>1128</v>
      </c>
      <c r="N12" s="22">
        <v>0.82576866764275259</v>
      </c>
      <c r="O12" s="24">
        <v>1058</v>
      </c>
      <c r="P12" s="22">
        <v>0.77452415812591513</v>
      </c>
      <c r="Q12" s="24">
        <v>1257</v>
      </c>
      <c r="R12" s="24">
        <v>754</v>
      </c>
      <c r="S12" s="22">
        <v>0.5998408910103421</v>
      </c>
      <c r="T12" s="24">
        <v>625</v>
      </c>
      <c r="U12" s="22">
        <v>0.49721559268098647</v>
      </c>
      <c r="V12" s="24">
        <v>2924</v>
      </c>
      <c r="W12" s="24">
        <v>2221</v>
      </c>
      <c r="X12" s="22">
        <v>0.75957592339261282</v>
      </c>
      <c r="Y12" s="24">
        <v>2022</v>
      </c>
      <c r="Z12" s="22">
        <v>0.69151846785225723</v>
      </c>
    </row>
    <row r="13" spans="1:26" x14ac:dyDescent="0.25">
      <c r="A13" s="2" t="s">
        <v>28</v>
      </c>
      <c r="B13" s="24">
        <v>970</v>
      </c>
      <c r="C13" s="24">
        <v>639</v>
      </c>
      <c r="D13" s="22">
        <v>0.65876288659793814</v>
      </c>
      <c r="E13" s="24">
        <v>432</v>
      </c>
      <c r="F13" s="22">
        <v>0.44536082474226807</v>
      </c>
      <c r="G13" s="24">
        <v>375</v>
      </c>
      <c r="H13" s="24">
        <v>213</v>
      </c>
      <c r="I13" s="22">
        <v>0.56799999999999995</v>
      </c>
      <c r="J13" s="24">
        <v>154</v>
      </c>
      <c r="K13" s="22">
        <v>0.41066666666666668</v>
      </c>
      <c r="L13" s="24">
        <v>1306</v>
      </c>
      <c r="M13" s="24">
        <v>1043</v>
      </c>
      <c r="N13" s="22">
        <v>0.79862174578866774</v>
      </c>
      <c r="O13" s="24">
        <v>909</v>
      </c>
      <c r="P13" s="22">
        <v>0.69601837672281774</v>
      </c>
      <c r="Q13" s="24">
        <v>473</v>
      </c>
      <c r="R13" s="24">
        <v>299</v>
      </c>
      <c r="S13" s="22">
        <v>0.63213530655391126</v>
      </c>
      <c r="T13" s="24">
        <v>230</v>
      </c>
      <c r="U13" s="22">
        <v>0.48625792811839325</v>
      </c>
      <c r="V13" s="24">
        <v>4672</v>
      </c>
      <c r="W13" s="24">
        <v>3306</v>
      </c>
      <c r="X13" s="22">
        <v>0.70761986301369861</v>
      </c>
      <c r="Y13" s="24">
        <v>2808</v>
      </c>
      <c r="Z13" s="22">
        <v>0.60102739726027399</v>
      </c>
    </row>
    <row r="14" spans="1:26" x14ac:dyDescent="0.25">
      <c r="A14" s="2" t="s">
        <v>30</v>
      </c>
      <c r="B14" s="24">
        <v>1173</v>
      </c>
      <c r="C14" s="24">
        <v>605</v>
      </c>
      <c r="D14" s="22">
        <v>0.51577152600170506</v>
      </c>
      <c r="E14" s="24">
        <v>454</v>
      </c>
      <c r="F14" s="22">
        <v>0.38704177323103156</v>
      </c>
      <c r="G14" s="24">
        <v>145</v>
      </c>
      <c r="H14" s="24">
        <v>65</v>
      </c>
      <c r="I14" s="22">
        <v>0.44827586206896552</v>
      </c>
      <c r="J14" s="24">
        <v>47</v>
      </c>
      <c r="K14" s="22">
        <v>0.32413793103448274</v>
      </c>
      <c r="L14" s="24">
        <v>1253</v>
      </c>
      <c r="M14" s="24">
        <v>976</v>
      </c>
      <c r="N14" s="22">
        <v>0.77893056664006388</v>
      </c>
      <c r="O14" s="24">
        <v>898</v>
      </c>
      <c r="P14" s="22">
        <v>0.71667996807661616</v>
      </c>
      <c r="Q14" s="24">
        <v>95</v>
      </c>
      <c r="R14" s="24">
        <v>72</v>
      </c>
      <c r="S14" s="22">
        <v>0.75789473684210529</v>
      </c>
      <c r="T14" s="24">
        <v>61</v>
      </c>
      <c r="U14" s="22">
        <v>0.64210526315789473</v>
      </c>
      <c r="V14" s="24">
        <v>3590</v>
      </c>
      <c r="W14" s="24">
        <v>2441</v>
      </c>
      <c r="X14" s="22">
        <v>0.67994428969359333</v>
      </c>
      <c r="Y14" s="24">
        <v>2122</v>
      </c>
      <c r="Z14" s="22">
        <v>0.59108635097493034</v>
      </c>
    </row>
    <row r="15" spans="1:26" x14ac:dyDescent="0.25">
      <c r="A15" s="2" t="s">
        <v>32</v>
      </c>
      <c r="B15" s="24">
        <v>7005</v>
      </c>
      <c r="C15" s="24">
        <v>4218</v>
      </c>
      <c r="D15" s="22">
        <v>0.60214132762312633</v>
      </c>
      <c r="E15" s="24">
        <v>3096</v>
      </c>
      <c r="F15" s="22">
        <v>0.44197002141327624</v>
      </c>
      <c r="G15" s="24">
        <v>1366</v>
      </c>
      <c r="H15" s="24">
        <v>699</v>
      </c>
      <c r="I15" s="22">
        <v>0.51171303074670571</v>
      </c>
      <c r="J15" s="24">
        <v>502</v>
      </c>
      <c r="K15" s="22">
        <v>0.36749633967789164</v>
      </c>
      <c r="L15" s="24">
        <v>8626</v>
      </c>
      <c r="M15" s="24">
        <v>6932</v>
      </c>
      <c r="N15" s="22">
        <v>0.8036169719452817</v>
      </c>
      <c r="O15" s="24">
        <v>6325</v>
      </c>
      <c r="P15" s="22">
        <v>0.73324831903547416</v>
      </c>
      <c r="Q15" s="24">
        <v>2474</v>
      </c>
      <c r="R15" s="24">
        <v>1518</v>
      </c>
      <c r="S15" s="22">
        <v>0.61358124494745347</v>
      </c>
      <c r="T15" s="24">
        <v>1249</v>
      </c>
      <c r="U15" s="22">
        <v>0.50485044462409057</v>
      </c>
      <c r="V15" s="24">
        <v>23986</v>
      </c>
      <c r="W15" s="24">
        <v>16863</v>
      </c>
      <c r="X15" s="22">
        <v>0.70303510381055612</v>
      </c>
      <c r="Y15" s="24">
        <v>14732</v>
      </c>
      <c r="Z15" s="22">
        <v>0.61419161177353454</v>
      </c>
    </row>
  </sheetData>
  <sheetProtection pivotTables="0"/>
  <pageMargins left="0.7" right="0.7" top="0.75" bottom="0.75" header="0.3" footer="0.3"/>
  <pageSetup paperSize="9" orientation="portrait" horizontalDpi="4294967293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8"/>
  <sheetViews>
    <sheetView showGridLines="0" workbookViewId="0">
      <selection activeCell="B19" sqref="B19"/>
    </sheetView>
  </sheetViews>
  <sheetFormatPr defaultRowHeight="15" x14ac:dyDescent="0.25"/>
  <cols>
    <col min="1" max="1" width="25.7109375" customWidth="1"/>
    <col min="2" max="2" width="43.140625" customWidth="1"/>
    <col min="3" max="3" width="67.85546875" customWidth="1"/>
    <col min="4" max="4" width="12.85546875" customWidth="1"/>
    <col min="5" max="5" width="72.5703125" customWidth="1"/>
    <col min="6" max="6" width="14" bestFit="1" customWidth="1"/>
  </cols>
  <sheetData>
    <row r="1" spans="1:6" x14ac:dyDescent="0.25">
      <c r="A1" t="s">
        <v>45</v>
      </c>
    </row>
    <row r="2" spans="1:6" ht="18.75" x14ac:dyDescent="0.3">
      <c r="A2" s="5" t="s">
        <v>46</v>
      </c>
    </row>
    <row r="3" spans="1:6" x14ac:dyDescent="0.25">
      <c r="A3" s="8">
        <f>Report!A3</f>
        <v>44421</v>
      </c>
    </row>
    <row r="7" spans="1:6" s="4" customFormat="1" x14ac:dyDescent="0.25">
      <c r="A7"/>
      <c r="B7" s="12" t="s">
        <v>48</v>
      </c>
      <c r="C7" s="12" t="s">
        <v>50</v>
      </c>
      <c r="D7" s="13" t="s">
        <v>47</v>
      </c>
      <c r="E7" s="12" t="s">
        <v>49</v>
      </c>
      <c r="F7" s="13" t="s">
        <v>47</v>
      </c>
    </row>
    <row r="8" spans="1:6" hidden="1" x14ac:dyDescent="0.25">
      <c r="A8" s="9" t="s">
        <v>29</v>
      </c>
      <c r="B8" s="10">
        <v>959</v>
      </c>
      <c r="C8" s="10">
        <v>412</v>
      </c>
      <c r="D8" s="11">
        <v>0.42961418143899893</v>
      </c>
      <c r="E8" s="15">
        <v>205</v>
      </c>
      <c r="F8" s="14">
        <f>E8/B8</f>
        <v>0.21376433785192908</v>
      </c>
    </row>
    <row r="9" spans="1:6" hidden="1" x14ac:dyDescent="0.25">
      <c r="A9" s="9" t="s">
        <v>26</v>
      </c>
      <c r="B9" s="10">
        <v>3516</v>
      </c>
      <c r="C9" s="10">
        <v>1335</v>
      </c>
      <c r="D9" s="11">
        <v>0.37969283276450511</v>
      </c>
      <c r="E9" s="15">
        <v>588</v>
      </c>
      <c r="F9" s="14">
        <f>E9/B9</f>
        <v>0.16723549488054607</v>
      </c>
    </row>
    <row r="10" spans="1:6" hidden="1" x14ac:dyDescent="0.25">
      <c r="A10" s="9" t="s">
        <v>23</v>
      </c>
      <c r="B10" s="10">
        <v>1124</v>
      </c>
      <c r="C10" s="10">
        <v>408</v>
      </c>
      <c r="D10" s="11">
        <v>0.36298932384341637</v>
      </c>
      <c r="E10" s="15">
        <v>160</v>
      </c>
      <c r="F10" s="14">
        <f>E10/B10</f>
        <v>0.14234875444839859</v>
      </c>
    </row>
    <row r="11" spans="1:6" hidden="1" x14ac:dyDescent="0.25">
      <c r="A11" s="16" t="s">
        <v>32</v>
      </c>
      <c r="B11" s="17">
        <v>5599</v>
      </c>
      <c r="C11" s="17">
        <v>2155</v>
      </c>
      <c r="D11" s="18">
        <v>0.38489015895695661</v>
      </c>
      <c r="E11" s="19">
        <f>SUM(E8:E10)</f>
        <v>953</v>
      </c>
      <c r="F11" s="20">
        <f>E11/B11</f>
        <v>0.17020896588676548</v>
      </c>
    </row>
    <row r="12" spans="1:6" hidden="1" x14ac:dyDescent="0.25"/>
    <row r="13" spans="1:6" hidden="1" x14ac:dyDescent="0.25"/>
    <row r="14" spans="1:6" hidden="1" x14ac:dyDescent="0.25">
      <c r="A14" s="21" t="s">
        <v>31</v>
      </c>
      <c r="B14" t="s">
        <v>57</v>
      </c>
      <c r="C14" t="s">
        <v>58</v>
      </c>
      <c r="D14" s="22" t="s">
        <v>56</v>
      </c>
      <c r="E14" t="s">
        <v>59</v>
      </c>
      <c r="F14" s="22" t="s">
        <v>60</v>
      </c>
    </row>
    <row r="15" spans="1:6" x14ac:dyDescent="0.25">
      <c r="A15" s="2" t="s">
        <v>29</v>
      </c>
      <c r="B15" s="1">
        <v>917</v>
      </c>
      <c r="C15" s="1">
        <v>464</v>
      </c>
      <c r="D15" s="22">
        <v>0.50599781897491825</v>
      </c>
      <c r="E15" s="1">
        <v>308</v>
      </c>
      <c r="F15" s="22">
        <v>0.33587786259541985</v>
      </c>
    </row>
    <row r="16" spans="1:6" x14ac:dyDescent="0.25">
      <c r="A16" s="2" t="s">
        <v>26</v>
      </c>
      <c r="B16" s="1">
        <v>3580</v>
      </c>
      <c r="C16" s="1">
        <v>1727</v>
      </c>
      <c r="D16" s="22">
        <v>0.48240223463687149</v>
      </c>
      <c r="E16" s="1">
        <v>1251</v>
      </c>
      <c r="F16" s="22">
        <v>0.34944134078212291</v>
      </c>
    </row>
    <row r="17" spans="1:6" x14ac:dyDescent="0.25">
      <c r="A17" s="2" t="s">
        <v>23</v>
      </c>
      <c r="B17" s="1">
        <v>1181</v>
      </c>
      <c r="C17" s="1">
        <v>526</v>
      </c>
      <c r="D17" s="22">
        <v>0.44538526672311601</v>
      </c>
      <c r="E17" s="1">
        <v>346</v>
      </c>
      <c r="F17" s="22">
        <v>0.29297205757832345</v>
      </c>
    </row>
    <row r="18" spans="1:6" x14ac:dyDescent="0.25">
      <c r="A18" s="2" t="s">
        <v>32</v>
      </c>
      <c r="B18" s="1">
        <v>5678</v>
      </c>
      <c r="C18" s="1">
        <v>2717</v>
      </c>
      <c r="D18" s="22">
        <v>0.47851356111306798</v>
      </c>
      <c r="E18" s="1">
        <v>1905</v>
      </c>
      <c r="F18" s="22">
        <v>0.3355054596688975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"/>
  <sheetViews>
    <sheetView workbookViewId="0">
      <selection activeCell="D9" sqref="D9"/>
    </sheetView>
  </sheetViews>
  <sheetFormatPr defaultRowHeight="15" x14ac:dyDescent="0.25"/>
  <cols>
    <col min="1" max="1" width="10.140625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1</v>
      </c>
      <c r="B1" t="s">
        <v>2</v>
      </c>
      <c r="C1" t="s">
        <v>15</v>
      </c>
      <c r="D1" t="s">
        <v>16</v>
      </c>
      <c r="E1" t="s">
        <v>55</v>
      </c>
    </row>
    <row r="2" spans="1:5" x14ac:dyDescent="0.25">
      <c r="A2" t="s">
        <v>29</v>
      </c>
      <c r="B2" s="25">
        <v>44421</v>
      </c>
      <c r="C2">
        <v>917</v>
      </c>
      <c r="D2">
        <v>464</v>
      </c>
      <c r="E2">
        <v>308</v>
      </c>
    </row>
    <row r="3" spans="1:5" x14ac:dyDescent="0.25">
      <c r="A3" t="s">
        <v>26</v>
      </c>
      <c r="B3" s="25">
        <v>44421</v>
      </c>
      <c r="C3">
        <v>3580</v>
      </c>
      <c r="D3">
        <v>1727</v>
      </c>
      <c r="E3">
        <v>1251</v>
      </c>
    </row>
    <row r="4" spans="1:5" x14ac:dyDescent="0.25">
      <c r="A4" t="s">
        <v>23</v>
      </c>
      <c r="B4" s="25">
        <v>44421</v>
      </c>
      <c r="C4">
        <v>1181</v>
      </c>
      <c r="D4">
        <v>526</v>
      </c>
      <c r="E4">
        <v>346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"/>
  <sheetViews>
    <sheetView workbookViewId="0">
      <selection activeCell="B3" sqref="B3"/>
    </sheetView>
  </sheetViews>
  <sheetFormatPr defaultRowHeight="15" x14ac:dyDescent="0.25"/>
  <cols>
    <col min="1" max="1" width="10.140625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1</v>
      </c>
      <c r="B1" t="s">
        <v>2</v>
      </c>
      <c r="C1" t="s">
        <v>15</v>
      </c>
      <c r="D1" t="s">
        <v>16</v>
      </c>
      <c r="E1" t="s">
        <v>55</v>
      </c>
    </row>
    <row r="2" spans="1:5" x14ac:dyDescent="0.25">
      <c r="A2" t="s">
        <v>29</v>
      </c>
      <c r="B2" s="23">
        <v>44400</v>
      </c>
      <c r="C2">
        <v>946</v>
      </c>
      <c r="D2">
        <v>457</v>
      </c>
      <c r="E2">
        <v>297</v>
      </c>
    </row>
    <row r="3" spans="1:5" x14ac:dyDescent="0.25">
      <c r="A3" t="s">
        <v>26</v>
      </c>
      <c r="B3" s="23">
        <v>44400</v>
      </c>
      <c r="C3">
        <v>3572</v>
      </c>
      <c r="D3">
        <v>1684</v>
      </c>
      <c r="E3">
        <v>1138</v>
      </c>
    </row>
    <row r="4" spans="1:5" x14ac:dyDescent="0.25">
      <c r="A4" t="s">
        <v>23</v>
      </c>
      <c r="B4" s="23">
        <v>44400</v>
      </c>
      <c r="C4">
        <v>1158</v>
      </c>
      <c r="D4">
        <v>488</v>
      </c>
      <c r="E4">
        <v>317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8"/>
  <sheetViews>
    <sheetView workbookViewId="0">
      <selection activeCell="E25" sqref="E25"/>
    </sheetView>
  </sheetViews>
  <sheetFormatPr defaultRowHeight="15" x14ac:dyDescent="0.25"/>
  <cols>
    <col min="1" max="1" width="15.140625" bestFit="1" customWidth="1"/>
    <col min="2" max="2" width="10.7109375" customWidth="1"/>
    <col min="3" max="3" width="9.5703125" customWidth="1"/>
    <col min="4" max="4" width="23.42578125" customWidth="1"/>
    <col min="5" max="5" width="34" bestFit="1" customWidth="1"/>
    <col min="6" max="6" width="12" customWidth="1"/>
    <col min="7" max="7" width="26" customWidth="1"/>
    <col min="8" max="8" width="36.5703125" bestFit="1" customWidth="1"/>
    <col min="9" max="9" width="21.42578125" customWidth="1"/>
    <col min="10" max="10" width="19.140625" customWidth="1"/>
    <col min="11" max="11" width="29.7109375" customWidth="1"/>
    <col min="12" max="12" width="19.5703125" customWidth="1"/>
    <col min="13" max="13" width="33.5703125" customWidth="1"/>
    <col min="14" max="14" width="44" bestFit="1" customWidth="1"/>
    <col min="15" max="15" width="38.5703125" customWidth="1"/>
    <col min="16" max="16" width="63.28515625" customWidth="1"/>
    <col min="17" max="17" width="20.85546875" customWidth="1"/>
    <col min="18" max="18" width="23.28515625" customWidth="1"/>
    <col min="19" max="19" width="16.5703125" customWidth="1"/>
    <col min="20" max="20" width="30.85546875" customWidth="1"/>
    <col min="21" max="21" width="68" bestFit="1" customWidth="1"/>
    <col min="22" max="22" width="17.85546875" customWidth="1"/>
    <col min="23" max="23" width="39.7109375" customWidth="1"/>
    <col min="24" max="24" width="17" customWidth="1"/>
    <col min="25" max="26" width="11.140625" customWidth="1"/>
  </cols>
  <sheetData>
    <row r="1" spans="1:26" x14ac:dyDescent="0.25">
      <c r="A1" s="1" t="s">
        <v>0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55</v>
      </c>
      <c r="V1" s="1" t="s">
        <v>61</v>
      </c>
      <c r="W1" s="1" t="s">
        <v>62</v>
      </c>
      <c r="X1" s="1" t="s">
        <v>63</v>
      </c>
      <c r="Y1" s="1" t="s">
        <v>79</v>
      </c>
      <c r="Z1" s="1" t="s">
        <v>78</v>
      </c>
    </row>
    <row r="2" spans="1:26" x14ac:dyDescent="0.25">
      <c r="A2" s="1" t="s">
        <v>21</v>
      </c>
      <c r="B2" s="23">
        <v>44421</v>
      </c>
      <c r="C2" s="1">
        <v>1538</v>
      </c>
      <c r="D2" s="1">
        <v>652</v>
      </c>
      <c r="E2" s="1">
        <v>393</v>
      </c>
      <c r="F2" s="1">
        <v>91</v>
      </c>
      <c r="G2" s="1">
        <v>90</v>
      </c>
      <c r="H2" s="1">
        <v>48</v>
      </c>
      <c r="I2" s="1">
        <v>1042</v>
      </c>
      <c r="J2" s="1">
        <v>874</v>
      </c>
      <c r="K2" s="1">
        <v>731</v>
      </c>
      <c r="L2" s="1">
        <v>57</v>
      </c>
      <c r="M2" s="1">
        <v>40</v>
      </c>
      <c r="N2" s="1">
        <v>27</v>
      </c>
      <c r="O2" s="1">
        <v>170639</v>
      </c>
      <c r="P2" s="1">
        <v>104542</v>
      </c>
      <c r="Q2" s="1">
        <v>292</v>
      </c>
      <c r="R2" s="1">
        <v>36</v>
      </c>
      <c r="S2" s="1">
        <v>687</v>
      </c>
      <c r="T2" s="1">
        <v>19</v>
      </c>
      <c r="U2" s="1">
        <v>83022</v>
      </c>
      <c r="V2" s="1">
        <v>1175</v>
      </c>
      <c r="W2" s="1">
        <v>1844</v>
      </c>
      <c r="X2" s="1">
        <v>1347</v>
      </c>
      <c r="Y2" s="1"/>
      <c r="Z2" s="1"/>
    </row>
    <row r="3" spans="1:26" x14ac:dyDescent="0.25">
      <c r="A3" s="1" t="s">
        <v>22</v>
      </c>
      <c r="B3" s="23">
        <v>44421</v>
      </c>
      <c r="C3" s="1">
        <v>2326</v>
      </c>
      <c r="D3" s="1">
        <v>1140</v>
      </c>
      <c r="E3" s="1">
        <v>658</v>
      </c>
      <c r="F3" s="1">
        <v>331</v>
      </c>
      <c r="G3" s="1">
        <v>328</v>
      </c>
      <c r="H3" s="1">
        <v>165</v>
      </c>
      <c r="I3" s="1">
        <v>1433</v>
      </c>
      <c r="J3" s="1">
        <v>1286</v>
      </c>
      <c r="K3" s="1">
        <v>936</v>
      </c>
      <c r="L3" s="1">
        <v>369</v>
      </c>
      <c r="M3" s="1">
        <v>316</v>
      </c>
      <c r="N3" s="1">
        <v>169</v>
      </c>
      <c r="O3" s="1">
        <v>272777</v>
      </c>
      <c r="P3" s="1">
        <v>165891</v>
      </c>
      <c r="Q3" s="1">
        <v>461</v>
      </c>
      <c r="R3" s="1">
        <v>116</v>
      </c>
      <c r="S3" s="1">
        <v>835</v>
      </c>
      <c r="T3" s="1">
        <v>149</v>
      </c>
      <c r="U3" s="1">
        <v>128822</v>
      </c>
      <c r="V3" s="1">
        <v>2595</v>
      </c>
      <c r="W3" s="1">
        <v>4590</v>
      </c>
      <c r="X3" s="1">
        <v>2982</v>
      </c>
      <c r="Y3" s="1"/>
      <c r="Z3" s="1"/>
    </row>
    <row r="4" spans="1:26" x14ac:dyDescent="0.25">
      <c r="A4" s="1" t="s">
        <v>24</v>
      </c>
      <c r="B4" s="23">
        <v>44421</v>
      </c>
      <c r="C4" s="1">
        <v>1796</v>
      </c>
      <c r="D4" s="1">
        <v>948</v>
      </c>
      <c r="E4" s="1">
        <v>629</v>
      </c>
      <c r="F4" s="1">
        <v>55</v>
      </c>
      <c r="G4" s="1">
        <v>53</v>
      </c>
      <c r="H4" s="1">
        <v>20</v>
      </c>
      <c r="I4" s="1">
        <v>1206</v>
      </c>
      <c r="J4" s="1">
        <v>1070</v>
      </c>
      <c r="K4" s="1">
        <v>956</v>
      </c>
      <c r="L4" s="1">
        <v>150</v>
      </c>
      <c r="M4" s="1">
        <v>107</v>
      </c>
      <c r="N4" s="1">
        <v>63</v>
      </c>
      <c r="O4" s="1">
        <v>226149</v>
      </c>
      <c r="P4" s="1">
        <v>171893</v>
      </c>
      <c r="Q4" s="1">
        <v>451</v>
      </c>
      <c r="R4" s="1">
        <v>18</v>
      </c>
      <c r="S4" s="1">
        <v>909</v>
      </c>
      <c r="T4" s="1">
        <v>56</v>
      </c>
      <c r="U4" s="1">
        <v>145697</v>
      </c>
      <c r="V4" s="1">
        <v>1378</v>
      </c>
      <c r="W4" s="1">
        <v>1931</v>
      </c>
      <c r="X4" s="1">
        <v>1511</v>
      </c>
      <c r="Y4" s="1"/>
      <c r="Z4" s="1"/>
    </row>
    <row r="5" spans="1:26" x14ac:dyDescent="0.25">
      <c r="A5" s="1" t="s">
        <v>25</v>
      </c>
      <c r="B5" s="23">
        <v>44421</v>
      </c>
      <c r="C5" s="1">
        <v>2740</v>
      </c>
      <c r="D5" s="1">
        <v>1086</v>
      </c>
      <c r="E5" s="1">
        <v>655</v>
      </c>
      <c r="F5" s="1">
        <v>317</v>
      </c>
      <c r="G5" s="1">
        <v>313</v>
      </c>
      <c r="H5" s="1">
        <v>162</v>
      </c>
      <c r="I5" s="1">
        <v>1765</v>
      </c>
      <c r="J5" s="1">
        <v>1471</v>
      </c>
      <c r="K5" s="1">
        <v>1162</v>
      </c>
      <c r="L5" s="1">
        <v>191</v>
      </c>
      <c r="M5" s="1">
        <v>186</v>
      </c>
      <c r="N5" s="1">
        <v>134</v>
      </c>
      <c r="O5" s="1">
        <v>348390</v>
      </c>
      <c r="P5" s="1">
        <v>203454</v>
      </c>
      <c r="Q5" s="1">
        <v>476</v>
      </c>
      <c r="R5" s="1">
        <v>115</v>
      </c>
      <c r="S5" s="1">
        <v>1029</v>
      </c>
      <c r="T5" s="1">
        <v>109</v>
      </c>
      <c r="U5" s="1">
        <v>153171</v>
      </c>
      <c r="V5" s="1">
        <v>2632</v>
      </c>
      <c r="W5" s="1">
        <v>4435</v>
      </c>
      <c r="X5" s="1">
        <v>3055</v>
      </c>
      <c r="Y5" s="1"/>
      <c r="Z5" s="1"/>
    </row>
    <row r="6" spans="1:26" x14ac:dyDescent="0.25">
      <c r="A6" s="1" t="s">
        <v>27</v>
      </c>
      <c r="B6" s="23">
        <v>44421</v>
      </c>
      <c r="C6" s="1">
        <v>1783</v>
      </c>
      <c r="D6" s="1">
        <v>1036</v>
      </c>
      <c r="E6" s="1">
        <v>639</v>
      </c>
      <c r="F6" s="1">
        <v>53</v>
      </c>
      <c r="G6" s="1">
        <v>62</v>
      </c>
      <c r="H6" s="1">
        <v>26</v>
      </c>
      <c r="I6" s="1">
        <v>1525</v>
      </c>
      <c r="J6" s="1">
        <v>1366</v>
      </c>
      <c r="K6" s="1">
        <v>1128</v>
      </c>
      <c r="L6" s="1">
        <v>1273</v>
      </c>
      <c r="M6" s="1">
        <v>1257</v>
      </c>
      <c r="N6" s="1">
        <v>754</v>
      </c>
      <c r="O6" s="1">
        <v>234834</v>
      </c>
      <c r="P6" s="1">
        <v>161454</v>
      </c>
      <c r="Q6" s="1">
        <v>530</v>
      </c>
      <c r="R6" s="1">
        <v>16</v>
      </c>
      <c r="S6" s="1">
        <v>1058</v>
      </c>
      <c r="T6" s="1">
        <v>625</v>
      </c>
      <c r="U6" s="1">
        <v>136259</v>
      </c>
      <c r="V6" s="1">
        <v>2022</v>
      </c>
      <c r="W6" s="1">
        <v>2924</v>
      </c>
      <c r="X6" s="1">
        <v>2221</v>
      </c>
      <c r="Y6" s="1"/>
      <c r="Z6" s="1"/>
    </row>
    <row r="7" spans="1:26" x14ac:dyDescent="0.25">
      <c r="A7" s="1" t="s">
        <v>28</v>
      </c>
      <c r="B7" s="23">
        <v>44421</v>
      </c>
      <c r="C7" s="1">
        <v>2163</v>
      </c>
      <c r="D7" s="1">
        <v>970</v>
      </c>
      <c r="E7" s="1">
        <v>639</v>
      </c>
      <c r="F7" s="1">
        <v>377</v>
      </c>
      <c r="G7" s="1">
        <v>375</v>
      </c>
      <c r="H7" s="1">
        <v>213</v>
      </c>
      <c r="I7" s="1">
        <v>1479</v>
      </c>
      <c r="J7" s="1">
        <v>1306</v>
      </c>
      <c r="K7" s="1">
        <v>1043</v>
      </c>
      <c r="L7" s="1">
        <v>491</v>
      </c>
      <c r="M7" s="1">
        <v>473</v>
      </c>
      <c r="N7" s="1">
        <v>299</v>
      </c>
      <c r="O7" s="1">
        <v>300551</v>
      </c>
      <c r="P7" s="1">
        <v>190208</v>
      </c>
      <c r="Q7" s="1">
        <v>432</v>
      </c>
      <c r="R7" s="1">
        <v>154</v>
      </c>
      <c r="S7" s="1">
        <v>909</v>
      </c>
      <c r="T7" s="1">
        <v>230</v>
      </c>
      <c r="U7" s="1">
        <v>136509</v>
      </c>
      <c r="V7" s="1">
        <v>2808</v>
      </c>
      <c r="W7" s="1">
        <v>4672</v>
      </c>
      <c r="X7" s="1">
        <v>3306</v>
      </c>
      <c r="Y7" s="1"/>
      <c r="Z7" s="1"/>
    </row>
    <row r="8" spans="1:26" x14ac:dyDescent="0.25">
      <c r="A8" s="1" t="s">
        <v>30</v>
      </c>
      <c r="B8" s="23">
        <v>44421</v>
      </c>
      <c r="C8" s="1">
        <v>2096</v>
      </c>
      <c r="D8" s="1">
        <v>1173</v>
      </c>
      <c r="E8" s="1">
        <v>605</v>
      </c>
      <c r="F8" s="1">
        <v>147</v>
      </c>
      <c r="G8" s="1">
        <v>145</v>
      </c>
      <c r="H8" s="1">
        <v>65</v>
      </c>
      <c r="I8" s="1">
        <v>1425</v>
      </c>
      <c r="J8" s="1">
        <v>1253</v>
      </c>
      <c r="K8" s="1">
        <v>976</v>
      </c>
      <c r="L8" s="1">
        <v>99</v>
      </c>
      <c r="M8" s="1">
        <v>95</v>
      </c>
      <c r="N8" s="1">
        <v>72</v>
      </c>
      <c r="O8" s="1">
        <v>216009</v>
      </c>
      <c r="P8" s="1">
        <v>133029</v>
      </c>
      <c r="Q8" s="1">
        <v>454</v>
      </c>
      <c r="R8" s="1">
        <v>47</v>
      </c>
      <c r="S8" s="1">
        <v>898</v>
      </c>
      <c r="T8" s="1">
        <v>61</v>
      </c>
      <c r="U8" s="1">
        <v>107928</v>
      </c>
      <c r="V8" s="1">
        <v>2122</v>
      </c>
      <c r="W8" s="1">
        <v>3590</v>
      </c>
      <c r="X8" s="1">
        <v>2441</v>
      </c>
      <c r="Y8" s="1"/>
      <c r="Z8" s="1"/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�� 
</file>

<file path=customXml/itemProps1.xml><?xml version="1.0" encoding="utf-8"?>
<ds:datastoreItem xmlns:ds="http://schemas.openxmlformats.org/officeDocument/2006/customXml" ds:itemID="{B2CC96BC-67F3-4E85-839E-76D58179B28B}">
  <ds:schemaRefs>
    <ds:schemaRef ds:uri="http://schemas.microsoft.com/office/2006/metadata/properties"/>
    <ds:schemaRef ds:uri="http://schemas.microsoft.com/office/infopath/2007/PartnerControls"/>
    <ds:schemaRef ds:uri="d5efd484-15aa-41a0-83f6-0646502cb6d6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5.xml><?xml version="1.0" encoding="utf-8"?>
<ds:datastoreItem xmlns:ds="http://schemas.openxmlformats.org/officeDocument/2006/customXml" ds:itemID="{309410B4-D0DF-44F6-9801-F2040CB4D44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Report</vt:lpstr>
      <vt:lpstr>Homeless Practices</vt:lpstr>
      <vt:lpstr>Sheet1</vt:lpstr>
      <vt:lpstr>Sheet2</vt:lpstr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2021-08-16T09:48:26Z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