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hidePivotFieldList="1"/>
  <xr:revisionPtr revIDLastSave="10" documentId="11_5DF2ABDF53D2BC8AE53BB2F666917CFE624F7CC3" xr6:coauthVersionLast="47" xr6:coauthVersionMax="47" xr10:uidLastSave="{EBBBE672-0F96-47DB-9B17-9559C3B6B64D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7" r:id="rId5"/>
    <pivotCache cacheId="10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<sst xmlns="http://schemas.openxmlformats.org/spreadsheetml/2006/main" count="123" uniqueCount="90">
  <si>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North East London</t>
  </si>
  <si>
    <t>Selected Underserved Population COVID Vaccination uptake</t>
  </si>
  <si>
    <t>Autism (Aged 16+)</t>
  </si>
  <si>
    <t>Autism (Aged 16+) First Vaccine</t>
  </si>
  <si>
    <t>%</t>
  </si>
  <si>
    <t>Autism (Aged 16+) Second Vaccine</t>
  </si>
  <si>
    <t>Homeless (Aged 16+)</t>
  </si>
  <si>
    <t>Homeless (Aged 16+) First Vaccine</t>
  </si>
  <si>
    <t>Homeless (Aged 16+) Second Vaccine</t>
  </si>
  <si>
    <t>LD (Aged 16+)</t>
  </si>
  <si>
    <t>LD (Aged 16+) First Vaccine</t>
  </si>
  <si>
    <t>LD (Aged 16+) Second Vaccine</t>
  </si>
  <si>
    <t>Traveller Ethnicity (Aged 16+)</t>
  </si>
  <si>
    <t>Traveller Ethnicity (Aged 16+) First Vaccine</t>
  </si>
  <si>
    <t>Traveller Ethnicity (Aged 16+) Second Vaccine</t>
  </si>
  <si>
    <t>SMI</t>
  </si>
  <si>
    <t>SMI First Vaccine</t>
  </si>
  <si>
    <t>SMI Second Vaccine</t>
  </si>
  <si>
    <t>Row Labels</t>
  </si>
  <si>
    <t>Autism - Cohorts 01-10</t>
  </si>
  <si>
    <t>Autism - Cohorts 01-10 Vaccinated</t>
  </si>
  <si>
    <t>Sum of %A1</t>
  </si>
  <si>
    <t>Sum of Autism 2nd Vaccine</t>
  </si>
  <si>
    <t>Sum of %A2</t>
  </si>
  <si>
    <t>Sum of Homeless - Cohorts 01-10</t>
  </si>
  <si>
    <t>Sum of Homeless - Cohorts 01-10 Vaccinated</t>
  </si>
  <si>
    <t>Sum of %H1</t>
  </si>
  <si>
    <t>Sum of Homeless 2nd Vaccine</t>
  </si>
  <si>
    <t>Sum of %H2</t>
  </si>
  <si>
    <t>Sum of LD - Cohorts 01-10</t>
  </si>
  <si>
    <t>Sum of LD - Cohorts 01-10 Vaccinated</t>
  </si>
  <si>
    <t>Sum of %LD1</t>
  </si>
  <si>
    <t>Sum of LD 2nd Vaccine</t>
  </si>
  <si>
    <t>Sum of %LD2</t>
  </si>
  <si>
    <t>Sum of Traveller Ethnicity - Cohorts 01-10</t>
  </si>
  <si>
    <t>Sum of Traveller Ethnicity - Cohorts 01-10 Vaccinated</t>
  </si>
  <si>
    <t>Sum of %T1</t>
  </si>
  <si>
    <t>Sum of Traveller Ethnicity 2nd Vaccine</t>
  </si>
  <si>
    <t>Sum of %T2</t>
  </si>
  <si>
    <t>Sum of SMI eligible for a Covid vaccine aged 18+</t>
  </si>
  <si>
    <t>Sum of SMI Vaccinated</t>
  </si>
  <si>
    <t>Sum of %S1</t>
  </si>
  <si>
    <t>Sum of SMI 2nd Vaccine</t>
  </si>
  <si>
    <t>Sum of %S2</t>
  </si>
  <si>
    <t>City &amp; Hackney</t>
  </si>
  <si>
    <t>Havering</t>
  </si>
  <si>
    <t>Newham</t>
  </si>
  <si>
    <t>Redbridge</t>
  </si>
  <si>
    <t>Tower Hamlets</t>
  </si>
  <si>
    <t>Waltham Forest</t>
  </si>
  <si>
    <t>Barking and Dagenham</t>
  </si>
  <si>
    <t>Grand Total</t>
  </si>
  <si>
    <t>Homeless Patients</t>
  </si>
  <si>
    <t>First Vaccination</t>
  </si>
  <si>
    <t>Fully Vaccintated</t>
  </si>
  <si>
    <t>Health E1</t>
  </si>
  <si>
    <t>Newham Transitional Team</t>
  </si>
  <si>
    <t>The Greenhouse</t>
  </si>
  <si>
    <t>Sum of Currently Registered Patients Aged 16+</t>
  </si>
  <si>
    <t>Sum of A1) All patients who have received any COVID-19 vaccination dose</t>
  </si>
  <si>
    <t>Sum of %vacc</t>
  </si>
  <si>
    <t>Sum of A2) All patients who have received a second COVID-19 vaccination dose</t>
  </si>
  <si>
    <t>Sum of %vacc2</t>
  </si>
  <si>
    <t>Practice</t>
  </si>
  <si>
    <t>Rel_D</t>
  </si>
  <si>
    <t>Currently Registered Patients Aged 16+</t>
  </si>
  <si>
    <t>A1) All patients who have received any COVID-19 vaccination dose</t>
  </si>
  <si>
    <t>A2) All patients who have received a second COVID-19 vaccination dose</t>
  </si>
  <si>
    <t>Locality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</si>
  <si>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</si>
  <si>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</si>
  <si>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</si>
  <si>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</si>
  <si>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</si>
  <si>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</si>
  <si>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</si>
  <si>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</si>
  <si>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</si>
  <si>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</si>
  <si>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</si>
  <si>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</si>
  <si>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Autism 2nd Vaccine</t>
  </si>
  <si>
    <t>Homeless 2nd Vaccine</t>
  </si>
  <si>
    <t>LD 2nd Vaccine</t>
  </si>
  <si>
    <t>Traveller Ethnicity 2nd Vaccine</t>
  </si>
  <si>
    <t>SMI 2nd Vaccine</t>
  </si>
  <si>
    <t>SMI eligible for a Covid vaccine aged 18+</t>
  </si>
  <si>
    <t>SMI Vaccinated</t>
  </si>
  <si>
    <t>Column2</t>
  </si>
  <si>
    <t>Column1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</si>
</sst>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  <xf numFmtId="0" fontId="0" fillId="0" borderId="0" xfId="0" applyNumberFormat="1"/>
  </cellXfs>
  <cellStyles count="2">
    <cellStyle name="Normal" xfId="0" builtinId="0"/>
    <cellStyle name="Percent" xfId="1" builtinId="5"/>
  </cellStyles>
  <dxfs count="76"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05.53934502315" createdVersion="7" refreshedVersion="7" minRefreshableVersion="3" recordCount="3" xr:uid="{00000000-000A-0000-FFFF-FFFF00000000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11-05T00:00:00" maxDate="2021-11-06T00:00:00"/>
    </cacheField>
    <cacheField name="Currently Registered Patients Aged 16+" numFmtId="0">
      <sharedItems containsSemiMixedTypes="0" containsString="0" containsNumber="1" containsInteger="1" minValue="1013" maxValue="3657"/>
    </cacheField>
    <cacheField name="A1) All patients who have received any COVID-19 vaccination dose" numFmtId="0">
      <sharedItems containsSemiMixedTypes="0" containsString="0" containsNumber="1" containsInteger="1" minValue="475" maxValue="1880"/>
    </cacheField>
    <cacheField name="A2) All patients who have received a second COVID-19 vaccination dose" numFmtId="0">
      <sharedItems containsSemiMixedTypes="0" containsString="0" containsNumber="1" containsInteger="1" minValue="345" maxValue="1558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505.539406365744" createdVersion="7" refreshedVersion="7" minRefreshableVersion="3" recordCount="7" xr:uid="{00000000-000A-0000-FFFF-FFFF01000000}">
  <cacheSource type="worksheet">
    <worksheetSource name="UPdata"/>
  </cacheSource>
  <cacheFields count="38">
    <cacheField name="Locality" numFmtId="0">
      <sharedItems count="8">
        <s v="Barking and Dagenham"/>
        <s v="City &amp; Hackney"/>
        <s v="Havering"/>
        <s v="Newham"/>
        <s v="Redbridge"/>
        <s v="Tower Hamlets"/>
        <s v="Waltham Forest"/>
        <s v="Barking" u="1"/>
      </sharedItems>
    </cacheField>
    <cacheField name="Rel_D" numFmtId="14">
      <sharedItems containsSemiMixedTypes="0" containsNonDate="0" containsDate="1" containsString="0" minDate="2021-11-05T00:00:00" maxDate="2021-11-06T00:00:00"/>
    </cacheField>
    <cacheField name="Autism" numFmtId="0">
      <sharedItems containsSemiMixedTypes="0" containsString="0" containsNumber="1" containsInteger="1" minValue="1578" maxValue="2801"/>
    </cacheField>
    <cacheField name="Autism - Cohorts 01-09" numFmtId="0">
      <sharedItems containsSemiMixedTypes="0" containsString="0" containsNumber="1" containsInteger="1" minValue="733" maxValue="1194"/>
    </cacheField>
    <cacheField name="Autism - Cohorts 01-09 Vaccinated" numFmtId="0">
      <sharedItems containsSemiMixedTypes="0" containsString="0" containsNumber="1" containsInteger="1" minValue="474" maxValue="752"/>
    </cacheField>
    <cacheField name="Homeless" numFmtId="0">
      <sharedItems containsSemiMixedTypes="0" containsString="0" containsNumber="1" containsInteger="1" minValue="53" maxValue="405"/>
    </cacheField>
    <cacheField name="Homeless - Cohorts 01-10" numFmtId="0">
      <sharedItems containsSemiMixedTypes="0" containsString="0" containsNumber="1" containsInteger="1" minValue="54" maxValue="401"/>
    </cacheField>
    <cacheField name="Homeless - Cohorts 01-10 Vaccinated" numFmtId="0">
      <sharedItems containsSemiMixedTypes="0" containsString="0" containsNumber="1" containsInteger="1" minValue="22" maxValue="245"/>
    </cacheField>
    <cacheField name="Learning Disabilities" numFmtId="0">
      <sharedItems containsSemiMixedTypes="0" containsString="0" containsNumber="1" containsInteger="1" minValue="1038" maxValue="1787"/>
    </cacheField>
    <cacheField name="LD - Cohorts 01-10" numFmtId="0">
      <sharedItems containsSemiMixedTypes="0" containsString="0" containsNumber="1" containsInteger="1" minValue="899" maxValue="1494"/>
    </cacheField>
    <cacheField name="LD - Cohorts 01-10 Vaccinated" numFmtId="0">
      <sharedItems containsSemiMixedTypes="0" containsString="0" containsNumber="1" containsInteger="1" minValue="780" maxValue="1213"/>
    </cacheField>
    <cacheField name="Traveller Ethnicity" numFmtId="0">
      <sharedItems containsSemiMixedTypes="0" containsString="0" containsNumber="1" containsInteger="1" minValue="61" maxValue="1273"/>
    </cacheField>
    <cacheField name="Traveller Ethnicity - Cohorts 01-10" numFmtId="0">
      <sharedItems containsSemiMixedTypes="0" containsString="0" containsNumber="1" containsInteger="1" minValue="48" maxValue="1258"/>
    </cacheField>
    <cacheField name="Traveller Ethnicity - Cohorts 01-10 Vaccinated" numFmtId="0">
      <sharedItems containsSemiMixedTypes="0" containsString="0" containsNumber="1" containsInteger="1" minValue="32" maxValue="824"/>
    </cacheField>
    <cacheField name="Currently Registered Patients Aged 16+" numFmtId="0">
      <sharedItems containsSemiMixedTypes="0" containsString="0" containsNumber="1" containsInteger="1" minValue="171335" maxValue="353704"/>
    </cacheField>
    <cacheField name="A1) All patients who have received any COVID-19 vaccination dose" numFmtId="0">
      <sharedItems containsSemiMixedTypes="0" containsString="0" containsNumber="1" containsInteger="1" minValue="112904" maxValue="222452"/>
    </cacheField>
    <cacheField name="Autism 2nd Vaccine" numFmtId="0">
      <sharedItems containsSemiMixedTypes="0" containsString="0" containsNumber="1" containsInteger="1" minValue="409" maxValue="645"/>
    </cacheField>
    <cacheField name="Homeless 2nd Vaccine" numFmtId="0">
      <sharedItems containsSemiMixedTypes="0" containsString="0" containsNumber="1" containsInteger="1" minValue="18" maxValue="194"/>
    </cacheField>
    <cacheField name="LD 2nd Vaccine" numFmtId="0">
      <sharedItems containsSemiMixedTypes="0" containsString="0" containsNumber="1" containsInteger="1" minValue="731" maxValue="1115"/>
    </cacheField>
    <cacheField name="Traveller Ethnicity 2nd Vaccine" numFmtId="0">
      <sharedItems containsSemiMixedTypes="0" containsString="0" containsNumber="1" containsInteger="1" minValue="29" maxValue="735"/>
    </cacheField>
    <cacheField name="A2) All patients who have received a second COVID-19 vaccination dose" numFmtId="0">
      <sharedItems containsSemiMixedTypes="0" containsString="0" containsNumber="1" containsInteger="1" minValue="100333" maxValue="196677"/>
    </cacheField>
    <cacheField name="SMI 2nd Vaccine" numFmtId="0">
      <sharedItems containsSemiMixedTypes="0" containsString="0" containsNumber="1" containsInteger="1" minValue="1338" maxValue="3092"/>
    </cacheField>
    <cacheField name="SMI eligible for a Covid vaccine aged 18+" numFmtId="0">
      <sharedItems containsSemiMixedTypes="0" containsString="0" containsNumber="1" containsInteger="1" minValue="1942" maxValue="4736"/>
    </cacheField>
    <cacheField name="SMI Vaccinated" numFmtId="0">
      <sharedItems containsSemiMixedTypes="0" containsString="0" containsNumber="1" containsInteger="1" minValue="1458" maxValue="3467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11-05T00:00:00"/>
    <n v="1013"/>
    <n v="475"/>
    <n v="345"/>
  </r>
  <r>
    <x v="1"/>
    <d v="2021-11-05T00:00:00"/>
    <n v="3657"/>
    <n v="1880"/>
    <n v="1558"/>
  </r>
  <r>
    <x v="2"/>
    <d v="2021-11-05T00:00:00"/>
    <n v="1189"/>
    <n v="569"/>
    <n v="428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11-05T00:00:00"/>
    <n v="1578"/>
    <n v="733"/>
    <n v="474"/>
    <n v="85"/>
    <n v="86"/>
    <n v="49"/>
    <n v="1038"/>
    <n v="899"/>
    <n v="780"/>
    <n v="61"/>
    <n v="48"/>
    <n v="32"/>
    <n v="171335"/>
    <n v="112904"/>
    <n v="409"/>
    <n v="44"/>
    <n v="731"/>
    <n v="29"/>
    <n v="100333"/>
    <n v="1338"/>
    <n v="1945"/>
    <n v="1458"/>
    <m/>
    <m/>
  </r>
  <r>
    <x v="1"/>
    <d v="2021-11-05T00:00:00"/>
    <n v="2383"/>
    <n v="1180"/>
    <n v="732"/>
    <n v="318"/>
    <n v="317"/>
    <n v="175"/>
    <n v="1443"/>
    <n v="1299"/>
    <n v="967"/>
    <n v="369"/>
    <n v="317"/>
    <n v="179"/>
    <n v="274819"/>
    <n v="176989"/>
    <n v="622"/>
    <n v="137"/>
    <n v="893"/>
    <n v="165"/>
    <n v="160775"/>
    <n v="2792"/>
    <n v="4642"/>
    <n v="3102"/>
    <m/>
    <m/>
  </r>
  <r>
    <x v="2"/>
    <d v="2021-11-05T00:00:00"/>
    <n v="1864"/>
    <n v="983"/>
    <n v="736"/>
    <n v="56"/>
    <n v="54"/>
    <n v="22"/>
    <n v="1216"/>
    <n v="1080"/>
    <n v="974"/>
    <n v="163"/>
    <n v="119"/>
    <n v="76"/>
    <n v="226793"/>
    <n v="180709"/>
    <n v="622"/>
    <n v="21"/>
    <n v="929"/>
    <n v="72"/>
    <n v="167316"/>
    <n v="1436"/>
    <n v="1942"/>
    <n v="1538"/>
    <m/>
    <m/>
  </r>
  <r>
    <x v="3"/>
    <d v="2021-11-05T00:00:00"/>
    <n v="2801"/>
    <n v="1127"/>
    <n v="752"/>
    <n v="317"/>
    <n v="301"/>
    <n v="164"/>
    <n v="1787"/>
    <n v="1494"/>
    <n v="1213"/>
    <n v="192"/>
    <n v="187"/>
    <n v="143"/>
    <n v="353704"/>
    <n v="222452"/>
    <n v="640"/>
    <n v="126"/>
    <n v="1115"/>
    <n v="129"/>
    <n v="196677"/>
    <n v="2849"/>
    <n v="4465"/>
    <n v="3156"/>
    <m/>
    <m/>
  </r>
  <r>
    <x v="4"/>
    <d v="2021-11-05T00:00:00"/>
    <n v="1847"/>
    <n v="1071"/>
    <n v="712"/>
    <n v="53"/>
    <n v="60"/>
    <n v="26"/>
    <n v="1526"/>
    <n v="1374"/>
    <n v="1163"/>
    <n v="1273"/>
    <n v="1258"/>
    <n v="824"/>
    <n v="235671"/>
    <n v="172921"/>
    <n v="628"/>
    <n v="18"/>
    <n v="1098"/>
    <n v="735"/>
    <n v="156891"/>
    <n v="2124"/>
    <n v="2940"/>
    <n v="2277"/>
    <m/>
    <m/>
  </r>
  <r>
    <x v="5"/>
    <d v="2021-11-05T00:00:00"/>
    <n v="2234"/>
    <n v="1024"/>
    <n v="746"/>
    <n v="405"/>
    <n v="401"/>
    <n v="245"/>
    <n v="1493"/>
    <n v="1320"/>
    <n v="1081"/>
    <n v="498"/>
    <n v="479"/>
    <n v="312"/>
    <n v="308352"/>
    <n v="206512"/>
    <n v="645"/>
    <n v="194"/>
    <n v="994"/>
    <n v="290"/>
    <n v="184652"/>
    <n v="3092"/>
    <n v="4736"/>
    <n v="3467"/>
    <m/>
    <m/>
  </r>
  <r>
    <x v="6"/>
    <d v="2021-11-05T00:00:00"/>
    <n v="2148"/>
    <n v="1194"/>
    <n v="674"/>
    <n v="145"/>
    <n v="143"/>
    <n v="65"/>
    <n v="1427"/>
    <n v="1253"/>
    <n v="991"/>
    <n v="98"/>
    <n v="94"/>
    <n v="74"/>
    <n v="216826"/>
    <n v="141707"/>
    <n v="577"/>
    <n v="52"/>
    <n v="933"/>
    <n v="69"/>
    <n v="129069"/>
    <n v="2286"/>
    <n v="3581"/>
    <n v="2520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9">
        <item sd="0" m="1" x="7"/>
        <item sd="0" x="1"/>
        <item sd="0" x="2"/>
        <item sd="0" x="3"/>
        <item sd="0" x="4"/>
        <item sd="0" x="5"/>
        <item sd="0" x="6"/>
        <item x="0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3">
      <pivotArea field="0" type="button" dataOnly="0" labelOnly="1" outline="0" axis="axisRow" fieldPosition="0"/>
    </format>
    <format dxfId="7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1">
      <pivotArea field="0" type="button" dataOnly="0" labelOnly="1" outline="0" axis="axisRow" fieldPosition="0"/>
    </format>
    <format dxfId="70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69">
      <pivotArea outline="0" collapsedLevelsAreSubtotals="1" fieldPosition="0"/>
    </format>
    <format dxfId="68">
      <pivotArea outline="0" collapsedLevelsAreSubtotals="1" fieldPosition="0"/>
    </format>
    <format dxfId="67">
      <pivotArea outline="0" collapsedLevelsAreSubtotals="1" fieldPosition="0"/>
    </format>
    <format dxfId="6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65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64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6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57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56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54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1" cacheId="7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3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2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1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0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3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27"/>
      <queryTableField id="2" name="Rel_D" tableColumnId="28"/>
      <queryTableField id="3" name="Autism" tableColumnId="29"/>
      <queryTableField id="4" name="Autism - Cohorts 01-09" tableColumnId="30"/>
      <queryTableField id="5" name="Autism - Cohorts 01-09 Vaccinated" tableColumnId="31"/>
      <queryTableField id="6" name="Homeless" tableColumnId="32"/>
      <queryTableField id="7" name="Homeless - Cohorts 01-10" tableColumnId="33"/>
      <queryTableField id="8" name="Homeless - Cohorts 01-10 Vaccinated" tableColumnId="34"/>
      <queryTableField id="9" name="Learning Disabilities" tableColumnId="35"/>
      <queryTableField id="10" name="LD - Cohorts 01-10" tableColumnId="36"/>
      <queryTableField id="11" name="LD - Cohorts 01-10 Vaccinated" tableColumnId="37"/>
      <queryTableField id="12" name="Traveller Ethnicity" tableColumnId="38"/>
      <queryTableField id="13" name="Traveller Ethnicity - Cohorts 01-10" tableColumnId="39"/>
      <queryTableField id="14" name="Traveller Ethnicity - Cohorts 01-10 Vaccinated" tableColumnId="40"/>
      <queryTableField id="15" name="Currently Registered Patients Aged 16+" tableColumnId="41"/>
      <queryTableField id="16" name="A1) All patients who have received any COVID-19 vaccination dose" tableColumnId="42"/>
      <queryTableField id="17" name="Autism 2nd Vaccine" tableColumnId="43"/>
      <queryTableField id="18" name="Homeless 2nd Vaccine" tableColumnId="44"/>
      <queryTableField id="19" name="LD 2nd Vaccine" tableColumnId="45"/>
      <queryTableField id="20" name="Traveller Ethnicity 2nd Vaccine" tableColumnId="46"/>
      <queryTableField id="21" name="A2) All patients who have received a second COVID-19 vaccination dose" tableColumnId="47"/>
      <queryTableField id="22" name="SMI 2nd Vaccine" tableColumnId="48"/>
      <queryTableField id="23" name="SMI eligible for a Covid vaccine aged 18+" tableColumnId="49"/>
      <queryTableField id="24" name="SMI Vaccinated" tableColumnId="50"/>
      <queryTableField id="25" dataBound="0" tableColumnId="51"/>
      <queryTableField id="26" dataBound="0" tableColumnId="5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UP_Homeless" displayName="UP_Homeless" ref="A1:E4" totalsRowShown="0">
  <autoFilter ref="A1:E4" xr:uid="{00000000-0009-0000-0100-000002000000}"/>
  <tableColumns count="5">
    <tableColumn id="1" xr3:uid="{00000000-0010-0000-0000-000001000000}" name="Practice"/>
    <tableColumn id="2" xr3:uid="{00000000-0010-0000-0000-000002000000}" name="Rel_D" dataDxfId="49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UPdata" displayName="UPdata" ref="A1:Z8" tableType="queryTable" totalsRowShown="0">
  <autoFilter ref="A1:Z8" xr:uid="{00000000-000C-0000-FFFF-FFFF01000000}"/>
  <tableColumns count="26">
    <tableColumn id="27" xr3:uid="{33A0C5AF-7E06-41CC-8897-A7D22B5C2B9C}" uniqueName="27" name="Locality" queryTableFieldId="1"/>
    <tableColumn id="28" xr3:uid="{B5C6159E-CA3C-4994-BCCE-EA161190A64A}" uniqueName="28" name="Rel_D" queryTableFieldId="2" dataDxfId="22"/>
    <tableColumn id="29" xr3:uid="{0B645782-8B1C-4FFF-939A-258B1F3F9B1E}" uniqueName="29" name="Autism" queryTableFieldId="3"/>
    <tableColumn id="30" xr3:uid="{FDD67455-9186-4E7F-BBF3-FE0E5C2B6971}" uniqueName="30" name="Autism - Cohorts 01-09" queryTableFieldId="4"/>
    <tableColumn id="31" xr3:uid="{276392A9-F1BB-4350-ABB0-7F3FDB5FDBE8}" uniqueName="31" name="Autism - Cohorts 01-09 Vaccinated" queryTableFieldId="5"/>
    <tableColumn id="32" xr3:uid="{6C8D1F1E-04A9-415F-AEA9-E34065F91B13}" uniqueName="32" name="Homeless" queryTableFieldId="6"/>
    <tableColumn id="33" xr3:uid="{C6272EFC-304B-4E8B-A4C2-C666749A48AC}" uniqueName="33" name="Homeless - Cohorts 01-10" queryTableFieldId="7"/>
    <tableColumn id="34" xr3:uid="{FC2B04C2-5BE7-4094-85D3-455F1B7E7EA6}" uniqueName="34" name="Homeless - Cohorts 01-10 Vaccinated" queryTableFieldId="8"/>
    <tableColumn id="35" xr3:uid="{15A8AD04-FB66-488C-9844-84F6AA773C9D}" uniqueName="35" name="Learning Disabilities" queryTableFieldId="9"/>
    <tableColumn id="36" xr3:uid="{8DDAB454-006F-406E-8932-6FA3239499DD}" uniqueName="36" name="LD - Cohorts 01-10" queryTableFieldId="10"/>
    <tableColumn id="37" xr3:uid="{31E43940-17D5-46BC-B8D9-28C3C2B1A4C6}" uniqueName="37" name="LD - Cohorts 01-10 Vaccinated" queryTableFieldId="11"/>
    <tableColumn id="38" xr3:uid="{BD86D64E-A33C-473A-A56F-472F34881D7A}" uniqueName="38" name="Traveller Ethnicity" queryTableFieldId="12"/>
    <tableColumn id="39" xr3:uid="{355033BF-2CF8-4D51-83CE-EB2EA1832274}" uniqueName="39" name="Traveller Ethnicity - Cohorts 01-10" queryTableFieldId="13"/>
    <tableColumn id="40" xr3:uid="{55327DFC-400B-4466-99D7-5A51B70E9AD6}" uniqueName="40" name="Traveller Ethnicity - Cohorts 01-10 Vaccinated" queryTableFieldId="14"/>
    <tableColumn id="41" xr3:uid="{536FB04B-C21E-4879-94D8-6746C72F9268}" uniqueName="41" name="Currently Registered Patients Aged 16+" queryTableFieldId="15"/>
    <tableColumn id="42" xr3:uid="{21538E19-1F2D-4A94-A855-0852F5759AA0}" uniqueName="42" name="A1) All patients who have received any COVID-19 vaccination dose" queryTableFieldId="16"/>
    <tableColumn id="43" xr3:uid="{36787807-A57A-4950-A2C6-2B3DCF0416C0}" uniqueName="43" name="Autism 2nd Vaccine" queryTableFieldId="17"/>
    <tableColumn id="44" xr3:uid="{BDEBA995-6C03-4F96-A3CC-B2C635B65CDE}" uniqueName="44" name="Homeless 2nd Vaccine" queryTableFieldId="18"/>
    <tableColumn id="45" xr3:uid="{87BA68E0-BAB4-4033-AF24-83429EC588B4}" uniqueName="45" name="LD 2nd Vaccine" queryTableFieldId="19"/>
    <tableColumn id="46" xr3:uid="{5EC7B53D-5425-43B1-93F4-7BCFB918C521}" uniqueName="46" name="Traveller Ethnicity 2nd Vaccine" queryTableFieldId="20"/>
    <tableColumn id="47" xr3:uid="{75999195-4F14-4E77-BDA6-4E3FEE6D1E4A}" uniqueName="47" name="A2) All patients who have received a second COVID-19 vaccination dose" queryTableFieldId="21"/>
    <tableColumn id="48" xr3:uid="{54E2383A-C9D9-40CE-A6E7-8F556DCB451F}" uniqueName="48" name="SMI 2nd Vaccine" queryTableFieldId="22"/>
    <tableColumn id="49" xr3:uid="{97294C42-1D26-4E9E-8B20-B8C3FCE3EDA2}" uniqueName="49" name="SMI eligible for a Covid vaccine aged 18+" queryTableFieldId="23"/>
    <tableColumn id="50" xr3:uid="{D184E39D-EDD2-4D74-AA66-9C6361F37C6F}" uniqueName="50" name="SMI Vaccinated" queryTableFieldId="24"/>
    <tableColumn id="51" xr3:uid="{8CBC4D8D-BAED-431D-B8E5-36561DFD3E51}" uniqueName="51" name="Column2" queryTableFieldId="25"/>
    <tableColumn id="52" xr3:uid="{4F148DD8-B2F5-41D1-B6D5-64F006B5DF39}" uniqueName="52" name="Column1" queryTableFieldId="26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activeCell="B27" sqref="B27"/>
      <selection pane="bottomLeft" activeCell="F12" sqref="F12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5" t="s">
        <v>0</v>
      </c>
    </row>
    <row r="2" spans="1:26" ht="18.75" x14ac:dyDescent="0.3">
      <c r="A2" s="4" t="s">
        <v>1</v>
      </c>
    </row>
    <row r="3" spans="1:26" x14ac:dyDescent="0.25">
      <c r="A3" s="7">
        <f>MAX(UPdata[Rel_D])</f>
        <v>44505</v>
      </c>
    </row>
    <row r="6" spans="1:26" s="6" customFormat="1" ht="90" x14ac:dyDescent="0.25">
      <c r="B6" s="6" t="s">
        <v>2</v>
      </c>
      <c r="C6" s="6" t="s">
        <v>3</v>
      </c>
      <c r="D6" s="6" t="s">
        <v>4</v>
      </c>
      <c r="E6" s="6" t="s">
        <v>5</v>
      </c>
      <c r="F6" s="6" t="s">
        <v>4</v>
      </c>
      <c r="G6" s="6" t="s">
        <v>6</v>
      </c>
      <c r="H6" s="6" t="s">
        <v>7</v>
      </c>
      <c r="I6" s="6" t="s">
        <v>4</v>
      </c>
      <c r="J6" s="6" t="s">
        <v>8</v>
      </c>
      <c r="K6" s="6" t="s">
        <v>4</v>
      </c>
      <c r="L6" s="6" t="s">
        <v>9</v>
      </c>
      <c r="M6" s="6" t="s">
        <v>10</v>
      </c>
      <c r="N6" s="6" t="s">
        <v>4</v>
      </c>
      <c r="O6" s="6" t="s">
        <v>11</v>
      </c>
      <c r="P6" s="6" t="s">
        <v>4</v>
      </c>
      <c r="Q6" s="6" t="s">
        <v>12</v>
      </c>
      <c r="R6" s="6" t="s">
        <v>13</v>
      </c>
      <c r="S6" s="6" t="s">
        <v>4</v>
      </c>
      <c r="T6" s="6" t="s">
        <v>14</v>
      </c>
      <c r="U6" s="6" t="s">
        <v>4</v>
      </c>
      <c r="V6" s="6" t="s">
        <v>15</v>
      </c>
      <c r="W6" s="6" t="s">
        <v>16</v>
      </c>
      <c r="X6" s="6" t="s">
        <v>4</v>
      </c>
      <c r="Y6" s="6" t="s">
        <v>17</v>
      </c>
      <c r="Z6" s="6" t="s">
        <v>4</v>
      </c>
    </row>
    <row r="7" spans="1:26" s="3" customFormat="1" ht="105" hidden="1" x14ac:dyDescent="0.25">
      <c r="A7" s="2" t="s">
        <v>18</v>
      </c>
      <c r="B7" s="3" t="s">
        <v>19</v>
      </c>
      <c r="C7" s="3" t="s">
        <v>20</v>
      </c>
      <c r="D7" t="s">
        <v>21</v>
      </c>
      <c r="E7" s="3" t="s">
        <v>22</v>
      </c>
      <c r="F7" t="s">
        <v>23</v>
      </c>
      <c r="G7" s="3" t="s">
        <v>24</v>
      </c>
      <c r="H7" s="3" t="s">
        <v>25</v>
      </c>
      <c r="I7" t="s">
        <v>26</v>
      </c>
      <c r="J7" s="3" t="s">
        <v>27</v>
      </c>
      <c r="K7" t="s">
        <v>28</v>
      </c>
      <c r="L7" s="3" t="s">
        <v>29</v>
      </c>
      <c r="M7" s="3" t="s">
        <v>30</v>
      </c>
      <c r="N7" t="s">
        <v>31</v>
      </c>
      <c r="O7" s="3" t="s">
        <v>32</v>
      </c>
      <c r="P7" t="s">
        <v>33</v>
      </c>
      <c r="Q7" s="3" t="s">
        <v>34</v>
      </c>
      <c r="R7" s="3" t="s">
        <v>35</v>
      </c>
      <c r="S7" t="s">
        <v>36</v>
      </c>
      <c r="T7" s="3" t="s">
        <v>37</v>
      </c>
      <c r="U7" t="s">
        <v>38</v>
      </c>
      <c r="V7" t="s">
        <v>39</v>
      </c>
      <c r="W7" t="s">
        <v>40</v>
      </c>
      <c r="X7" t="s">
        <v>41</v>
      </c>
      <c r="Y7" t="s">
        <v>42</v>
      </c>
      <c r="Z7" t="s">
        <v>43</v>
      </c>
    </row>
    <row r="8" spans="1:26" x14ac:dyDescent="0.25">
      <c r="A8" s="1" t="s">
        <v>44</v>
      </c>
      <c r="B8" s="23">
        <v>1180</v>
      </c>
      <c r="C8" s="23">
        <v>732</v>
      </c>
      <c r="D8" s="21">
        <v>0.62033898305084745</v>
      </c>
      <c r="E8" s="23">
        <v>622</v>
      </c>
      <c r="F8" s="21">
        <v>0.52711864406779663</v>
      </c>
      <c r="G8" s="23">
        <v>317</v>
      </c>
      <c r="H8" s="23">
        <v>175</v>
      </c>
      <c r="I8" s="21">
        <v>0.55205047318611988</v>
      </c>
      <c r="J8" s="23">
        <v>137</v>
      </c>
      <c r="K8" s="21">
        <v>0.43217665615141954</v>
      </c>
      <c r="L8" s="23">
        <v>1299</v>
      </c>
      <c r="M8" s="23">
        <v>967</v>
      </c>
      <c r="N8" s="21">
        <v>0.74441878367975367</v>
      </c>
      <c r="O8" s="23">
        <v>893</v>
      </c>
      <c r="P8" s="21">
        <v>0.68745188606620478</v>
      </c>
      <c r="Q8" s="23">
        <v>317</v>
      </c>
      <c r="R8" s="23">
        <v>179</v>
      </c>
      <c r="S8" s="21">
        <v>0.56466876971608837</v>
      </c>
      <c r="T8" s="23">
        <v>165</v>
      </c>
      <c r="U8" s="21">
        <v>0.52050473186119872</v>
      </c>
      <c r="V8" s="23">
        <v>4642</v>
      </c>
      <c r="W8" s="23">
        <v>3102</v>
      </c>
      <c r="X8" s="21">
        <v>0.66824644549763035</v>
      </c>
      <c r="Y8" s="23">
        <v>2792</v>
      </c>
      <c r="Z8" s="21">
        <v>0.6014648858250754</v>
      </c>
    </row>
    <row r="9" spans="1:26" x14ac:dyDescent="0.25">
      <c r="A9" s="1" t="s">
        <v>45</v>
      </c>
      <c r="B9" s="23">
        <v>983</v>
      </c>
      <c r="C9" s="23">
        <v>736</v>
      </c>
      <c r="D9" s="21">
        <v>0.74872838250254325</v>
      </c>
      <c r="E9" s="23">
        <v>622</v>
      </c>
      <c r="F9" s="21">
        <v>0.63275686673448628</v>
      </c>
      <c r="G9" s="23">
        <v>54</v>
      </c>
      <c r="H9" s="23">
        <v>22</v>
      </c>
      <c r="I9" s="21">
        <v>0.40740740740740738</v>
      </c>
      <c r="J9" s="23">
        <v>21</v>
      </c>
      <c r="K9" s="21">
        <v>0.3888888888888889</v>
      </c>
      <c r="L9" s="23">
        <v>1080</v>
      </c>
      <c r="M9" s="23">
        <v>974</v>
      </c>
      <c r="N9" s="21">
        <v>0.9018518518518519</v>
      </c>
      <c r="O9" s="23">
        <v>929</v>
      </c>
      <c r="P9" s="21">
        <v>0.86018518518518516</v>
      </c>
      <c r="Q9" s="23">
        <v>119</v>
      </c>
      <c r="R9" s="23">
        <v>76</v>
      </c>
      <c r="S9" s="21">
        <v>0.6386554621848739</v>
      </c>
      <c r="T9" s="23">
        <v>72</v>
      </c>
      <c r="U9" s="21">
        <v>0.60504201680672265</v>
      </c>
      <c r="V9" s="23">
        <v>1942</v>
      </c>
      <c r="W9" s="23">
        <v>1538</v>
      </c>
      <c r="X9" s="21">
        <v>0.79196704428424303</v>
      </c>
      <c r="Y9" s="23">
        <v>1436</v>
      </c>
      <c r="Z9" s="21">
        <v>0.73944387229660147</v>
      </c>
    </row>
    <row r="10" spans="1:26" x14ac:dyDescent="0.25">
      <c r="A10" s="1" t="s">
        <v>46</v>
      </c>
      <c r="B10" s="23">
        <v>1127</v>
      </c>
      <c r="C10" s="23">
        <v>752</v>
      </c>
      <c r="D10" s="21">
        <v>0.6672582076308784</v>
      </c>
      <c r="E10" s="23">
        <v>640</v>
      </c>
      <c r="F10" s="21">
        <v>0.56787932564330079</v>
      </c>
      <c r="G10" s="23">
        <v>301</v>
      </c>
      <c r="H10" s="23">
        <v>164</v>
      </c>
      <c r="I10" s="21">
        <v>0.54485049833887045</v>
      </c>
      <c r="J10" s="23">
        <v>126</v>
      </c>
      <c r="K10" s="21">
        <v>0.41860465116279072</v>
      </c>
      <c r="L10" s="23">
        <v>1494</v>
      </c>
      <c r="M10" s="23">
        <v>1213</v>
      </c>
      <c r="N10" s="21">
        <v>0.81191432396251673</v>
      </c>
      <c r="O10" s="23">
        <v>1115</v>
      </c>
      <c r="P10" s="21">
        <v>0.74631860776439085</v>
      </c>
      <c r="Q10" s="23">
        <v>187</v>
      </c>
      <c r="R10" s="23">
        <v>143</v>
      </c>
      <c r="S10" s="21">
        <v>0.76470588235294112</v>
      </c>
      <c r="T10" s="23">
        <v>129</v>
      </c>
      <c r="U10" s="21">
        <v>0.68983957219251335</v>
      </c>
      <c r="V10" s="23">
        <v>4465</v>
      </c>
      <c r="W10" s="23">
        <v>3156</v>
      </c>
      <c r="X10" s="21">
        <v>0.70683090705487117</v>
      </c>
      <c r="Y10" s="23">
        <v>2849</v>
      </c>
      <c r="Z10" s="21">
        <v>0.63807390817469201</v>
      </c>
    </row>
    <row r="11" spans="1:26" x14ac:dyDescent="0.25">
      <c r="A11" s="1" t="s">
        <v>47</v>
      </c>
      <c r="B11" s="23">
        <v>1071</v>
      </c>
      <c r="C11" s="23">
        <v>712</v>
      </c>
      <c r="D11" s="21">
        <v>0.66479925303454712</v>
      </c>
      <c r="E11" s="23">
        <v>628</v>
      </c>
      <c r="F11" s="21">
        <v>0.58636788048552757</v>
      </c>
      <c r="G11" s="23">
        <v>60</v>
      </c>
      <c r="H11" s="23">
        <v>26</v>
      </c>
      <c r="I11" s="21">
        <v>0.43333333333333335</v>
      </c>
      <c r="J11" s="23">
        <v>18</v>
      </c>
      <c r="K11" s="21">
        <v>0.3</v>
      </c>
      <c r="L11" s="23">
        <v>1374</v>
      </c>
      <c r="M11" s="23">
        <v>1163</v>
      </c>
      <c r="N11" s="21">
        <v>0.846433770014556</v>
      </c>
      <c r="O11" s="23">
        <v>1098</v>
      </c>
      <c r="P11" s="21">
        <v>0.79912663755458513</v>
      </c>
      <c r="Q11" s="23">
        <v>1258</v>
      </c>
      <c r="R11" s="23">
        <v>824</v>
      </c>
      <c r="S11" s="21">
        <v>0.65500794912559623</v>
      </c>
      <c r="T11" s="23">
        <v>735</v>
      </c>
      <c r="U11" s="21">
        <v>0.5842607313195548</v>
      </c>
      <c r="V11" s="23">
        <v>2940</v>
      </c>
      <c r="W11" s="23">
        <v>2277</v>
      </c>
      <c r="X11" s="21">
        <v>0.77448979591836731</v>
      </c>
      <c r="Y11" s="23">
        <v>2124</v>
      </c>
      <c r="Z11" s="21">
        <v>0.72244897959183674</v>
      </c>
    </row>
    <row r="12" spans="1:26" x14ac:dyDescent="0.25">
      <c r="A12" s="1" t="s">
        <v>48</v>
      </c>
      <c r="B12" s="23">
        <v>1024</v>
      </c>
      <c r="C12" s="23">
        <v>746</v>
      </c>
      <c r="D12" s="21">
        <v>0.728515625</v>
      </c>
      <c r="E12" s="23">
        <v>645</v>
      </c>
      <c r="F12" s="21">
        <v>0.6298828125</v>
      </c>
      <c r="G12" s="23">
        <v>401</v>
      </c>
      <c r="H12" s="23">
        <v>245</v>
      </c>
      <c r="I12" s="21">
        <v>0.61097256857855364</v>
      </c>
      <c r="J12" s="23">
        <v>194</v>
      </c>
      <c r="K12" s="21">
        <v>0.48379052369077308</v>
      </c>
      <c r="L12" s="23">
        <v>1320</v>
      </c>
      <c r="M12" s="23">
        <v>1081</v>
      </c>
      <c r="N12" s="21">
        <v>0.81893939393939397</v>
      </c>
      <c r="O12" s="23">
        <v>994</v>
      </c>
      <c r="P12" s="21">
        <v>0.75303030303030305</v>
      </c>
      <c r="Q12" s="23">
        <v>479</v>
      </c>
      <c r="R12" s="23">
        <v>312</v>
      </c>
      <c r="S12" s="21">
        <v>0.65135699373695199</v>
      </c>
      <c r="T12" s="23">
        <v>290</v>
      </c>
      <c r="U12" s="21">
        <v>0.60542797494780798</v>
      </c>
      <c r="V12" s="23">
        <v>4736</v>
      </c>
      <c r="W12" s="23">
        <v>3467</v>
      </c>
      <c r="X12" s="21">
        <v>0.73205236486486491</v>
      </c>
      <c r="Y12" s="23">
        <v>3092</v>
      </c>
      <c r="Z12" s="21">
        <v>0.6528716216216216</v>
      </c>
    </row>
    <row r="13" spans="1:26" x14ac:dyDescent="0.25">
      <c r="A13" s="1" t="s">
        <v>49</v>
      </c>
      <c r="B13" s="23">
        <v>1194</v>
      </c>
      <c r="C13" s="23">
        <v>674</v>
      </c>
      <c r="D13" s="21">
        <v>0.56448911222780573</v>
      </c>
      <c r="E13" s="23">
        <v>577</v>
      </c>
      <c r="F13" s="21">
        <v>0.48324958123953099</v>
      </c>
      <c r="G13" s="23">
        <v>143</v>
      </c>
      <c r="H13" s="23">
        <v>65</v>
      </c>
      <c r="I13" s="21">
        <v>0.45454545454545453</v>
      </c>
      <c r="J13" s="23">
        <v>52</v>
      </c>
      <c r="K13" s="21">
        <v>0.36363636363636365</v>
      </c>
      <c r="L13" s="23">
        <v>1253</v>
      </c>
      <c r="M13" s="23">
        <v>991</v>
      </c>
      <c r="N13" s="21">
        <v>0.79090183559457305</v>
      </c>
      <c r="O13" s="23">
        <v>933</v>
      </c>
      <c r="P13" s="21">
        <v>0.74461292897047082</v>
      </c>
      <c r="Q13" s="23">
        <v>94</v>
      </c>
      <c r="R13" s="23">
        <v>74</v>
      </c>
      <c r="S13" s="21">
        <v>0.78723404255319152</v>
      </c>
      <c r="T13" s="23">
        <v>69</v>
      </c>
      <c r="U13" s="21">
        <v>0.73404255319148937</v>
      </c>
      <c r="V13" s="23">
        <v>3581</v>
      </c>
      <c r="W13" s="23">
        <v>2520</v>
      </c>
      <c r="X13" s="21">
        <v>0.70371404635576651</v>
      </c>
      <c r="Y13" s="23">
        <v>2286</v>
      </c>
      <c r="Z13" s="21">
        <v>0.63836917062273113</v>
      </c>
    </row>
    <row r="14" spans="1:26" x14ac:dyDescent="0.25">
      <c r="A14" s="1" t="s">
        <v>50</v>
      </c>
      <c r="B14" s="23">
        <v>733</v>
      </c>
      <c r="C14" s="23">
        <v>474</v>
      </c>
      <c r="D14" s="21">
        <v>0.64665757162346527</v>
      </c>
      <c r="E14" s="23">
        <v>409</v>
      </c>
      <c r="F14" s="21">
        <v>0.55798090040927695</v>
      </c>
      <c r="G14" s="23">
        <v>86</v>
      </c>
      <c r="H14" s="23">
        <v>49</v>
      </c>
      <c r="I14" s="21">
        <v>0.56976744186046513</v>
      </c>
      <c r="J14" s="23">
        <v>44</v>
      </c>
      <c r="K14" s="21">
        <v>0.51162790697674421</v>
      </c>
      <c r="L14" s="23">
        <v>899</v>
      </c>
      <c r="M14" s="23">
        <v>780</v>
      </c>
      <c r="N14" s="21">
        <v>0.8676307007786429</v>
      </c>
      <c r="O14" s="23">
        <v>731</v>
      </c>
      <c r="P14" s="21">
        <v>0.8131256952169077</v>
      </c>
      <c r="Q14" s="23">
        <v>48</v>
      </c>
      <c r="R14" s="23">
        <v>32</v>
      </c>
      <c r="S14" s="21">
        <v>0.66666666666666663</v>
      </c>
      <c r="T14" s="23">
        <v>29</v>
      </c>
      <c r="U14" s="21">
        <v>0.60416666666666663</v>
      </c>
      <c r="V14" s="23">
        <v>1945</v>
      </c>
      <c r="W14" s="23">
        <v>1458</v>
      </c>
      <c r="X14" s="21">
        <v>0.7496143958868895</v>
      </c>
      <c r="Y14" s="23">
        <v>1338</v>
      </c>
      <c r="Z14" s="21">
        <v>0.68791773778920307</v>
      </c>
    </row>
    <row r="15" spans="1:26" x14ac:dyDescent="0.25">
      <c r="A15" s="1" t="s">
        <v>51</v>
      </c>
      <c r="B15" s="23">
        <v>7312</v>
      </c>
      <c r="C15" s="23">
        <v>4826</v>
      </c>
      <c r="D15" s="21">
        <v>0.66001094091903723</v>
      </c>
      <c r="E15" s="23">
        <v>4143</v>
      </c>
      <c r="F15" s="21">
        <v>0.56660284463894972</v>
      </c>
      <c r="G15" s="23">
        <v>1362</v>
      </c>
      <c r="H15" s="23">
        <v>746</v>
      </c>
      <c r="I15" s="21">
        <v>0.54772393538913366</v>
      </c>
      <c r="J15" s="23">
        <v>592</v>
      </c>
      <c r="K15" s="21">
        <v>0.43465491923641703</v>
      </c>
      <c r="L15" s="23">
        <v>8719</v>
      </c>
      <c r="M15" s="23">
        <v>7169</v>
      </c>
      <c r="N15" s="21">
        <v>0.82222731964674844</v>
      </c>
      <c r="O15" s="23">
        <v>6693</v>
      </c>
      <c r="P15" s="21">
        <v>0.76763390297052414</v>
      </c>
      <c r="Q15" s="23">
        <v>2502</v>
      </c>
      <c r="R15" s="23">
        <v>1640</v>
      </c>
      <c r="S15" s="21">
        <v>0.65547561950439648</v>
      </c>
      <c r="T15" s="23">
        <v>1489</v>
      </c>
      <c r="U15" s="21">
        <v>0.59512390087929656</v>
      </c>
      <c r="V15" s="23">
        <v>24251</v>
      </c>
      <c r="W15" s="23">
        <v>17518</v>
      </c>
      <c r="X15" s="21">
        <v>0.72236196445507406</v>
      </c>
      <c r="Y15" s="23">
        <v>15917</v>
      </c>
      <c r="Z15" s="21">
        <v>0.65634406828584391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showGridLines="0" workbookViewId="0">
      <selection activeCell="B17" sqref="B17"/>
    </sheetView>
  </sheetViews>
  <sheetFormatPr defaultRowHeight="15" x14ac:dyDescent="0.25"/>
  <cols>
    <col min="1" max="1" width="25.7109375" bestFit="1" customWidth="1"/>
    <col min="2" max="2" width="43.140625" bestFit="1" customWidth="1"/>
    <col min="3" max="3" width="67.85546875" bestFit="1" customWidth="1"/>
    <col min="4" max="4" width="12.85546875" bestFit="1" customWidth="1"/>
    <col min="5" max="5" width="72.5703125" bestFit="1" customWidth="1"/>
    <col min="6" max="6" width="14" bestFit="1" customWidth="1"/>
  </cols>
  <sheetData>
    <row r="1" spans="1:6" x14ac:dyDescent="0.25">
      <c r="A1" t="s">
        <v>0</v>
      </c>
    </row>
    <row r="2" spans="1:6" ht="18.75" x14ac:dyDescent="0.3">
      <c r="A2" s="4" t="s">
        <v>1</v>
      </c>
    </row>
    <row r="3" spans="1:6" x14ac:dyDescent="0.25">
      <c r="A3" s="7">
        <f>Report!A3</f>
        <v>44505</v>
      </c>
    </row>
    <row r="7" spans="1:6" s="3" customFormat="1" x14ac:dyDescent="0.25">
      <c r="A7"/>
      <c r="B7" s="11" t="s">
        <v>52</v>
      </c>
      <c r="C7" s="11" t="s">
        <v>53</v>
      </c>
      <c r="D7" s="12" t="s">
        <v>4</v>
      </c>
      <c r="E7" s="11" t="s">
        <v>54</v>
      </c>
      <c r="F7" s="12" t="s">
        <v>4</v>
      </c>
    </row>
    <row r="8" spans="1:6" hidden="1" x14ac:dyDescent="0.25">
      <c r="A8" s="8" t="s">
        <v>55</v>
      </c>
      <c r="B8" s="9">
        <v>959</v>
      </c>
      <c r="C8" s="9">
        <v>412</v>
      </c>
      <c r="D8" s="10">
        <v>0.42961418143899893</v>
      </c>
      <c r="E8" s="14">
        <v>205</v>
      </c>
      <c r="F8" s="13">
        <f>E8/B8</f>
        <v>0.21376433785192908</v>
      </c>
    </row>
    <row r="9" spans="1:6" hidden="1" x14ac:dyDescent="0.25">
      <c r="A9" s="8" t="s">
        <v>56</v>
      </c>
      <c r="B9" s="9">
        <v>3516</v>
      </c>
      <c r="C9" s="9">
        <v>1335</v>
      </c>
      <c r="D9" s="10">
        <v>0.37969283276450511</v>
      </c>
      <c r="E9" s="14">
        <v>588</v>
      </c>
      <c r="F9" s="13">
        <f>E9/B9</f>
        <v>0.16723549488054607</v>
      </c>
    </row>
    <row r="10" spans="1:6" hidden="1" x14ac:dyDescent="0.25">
      <c r="A10" s="8" t="s">
        <v>57</v>
      </c>
      <c r="B10" s="9">
        <v>1124</v>
      </c>
      <c r="C10" s="9">
        <v>408</v>
      </c>
      <c r="D10" s="10">
        <v>0.36298932384341637</v>
      </c>
      <c r="E10" s="14">
        <v>160</v>
      </c>
      <c r="F10" s="13">
        <f>E10/B10</f>
        <v>0.14234875444839859</v>
      </c>
    </row>
    <row r="11" spans="1:6" hidden="1" x14ac:dyDescent="0.25">
      <c r="A11" s="15" t="s">
        <v>51</v>
      </c>
      <c r="B11" s="16">
        <v>5599</v>
      </c>
      <c r="C11" s="16">
        <v>2155</v>
      </c>
      <c r="D11" s="17">
        <v>0.38489015895695661</v>
      </c>
      <c r="E11" s="18">
        <f>SUM(E8:E10)</f>
        <v>953</v>
      </c>
      <c r="F11" s="19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0" t="s">
        <v>18</v>
      </c>
      <c r="B14" t="s">
        <v>58</v>
      </c>
      <c r="C14" t="s">
        <v>59</v>
      </c>
      <c r="D14" s="21" t="s">
        <v>60</v>
      </c>
      <c r="E14" t="s">
        <v>61</v>
      </c>
      <c r="F14" s="21" t="s">
        <v>62</v>
      </c>
    </row>
    <row r="15" spans="1:6" x14ac:dyDescent="0.25">
      <c r="A15" s="1" t="s">
        <v>55</v>
      </c>
      <c r="B15" s="25">
        <v>1013</v>
      </c>
      <c r="C15" s="25">
        <v>475</v>
      </c>
      <c r="D15" s="21">
        <v>0.46890424481737414</v>
      </c>
      <c r="E15" s="25">
        <v>345</v>
      </c>
      <c r="F15" s="21">
        <v>0.3405725567620928</v>
      </c>
    </row>
    <row r="16" spans="1:6" x14ac:dyDescent="0.25">
      <c r="A16" s="1" t="s">
        <v>56</v>
      </c>
      <c r="B16" s="25">
        <v>3657</v>
      </c>
      <c r="C16" s="25">
        <v>1880</v>
      </c>
      <c r="D16" s="21">
        <v>0.51408258135083407</v>
      </c>
      <c r="E16" s="25">
        <v>1558</v>
      </c>
      <c r="F16" s="21">
        <v>0.42603226688542523</v>
      </c>
    </row>
    <row r="17" spans="1:6" x14ac:dyDescent="0.25">
      <c r="A17" s="1" t="s">
        <v>57</v>
      </c>
      <c r="B17" s="25">
        <v>1189</v>
      </c>
      <c r="C17" s="25">
        <v>569</v>
      </c>
      <c r="D17" s="21">
        <v>0.47855340622371739</v>
      </c>
      <c r="E17" s="25">
        <v>428</v>
      </c>
      <c r="F17" s="21">
        <v>0.35996635828427248</v>
      </c>
    </row>
    <row r="18" spans="1:6" x14ac:dyDescent="0.25">
      <c r="A18" s="1" t="s">
        <v>51</v>
      </c>
      <c r="B18" s="25">
        <v>5859</v>
      </c>
      <c r="C18" s="25">
        <v>2924</v>
      </c>
      <c r="D18" s="21">
        <v>0.49906127325482164</v>
      </c>
      <c r="E18" s="25">
        <v>2331</v>
      </c>
      <c r="F18" s="21">
        <v>0.39784946236559138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workbookViewId="0">
      <selection activeCell="A2" sqref="A2:E4"/>
    </sheetView>
  </sheetViews>
  <sheetFormatPr defaultRowHeight="15" x14ac:dyDescent="0.25"/>
  <cols>
    <col min="1" max="1" width="10.140625" customWidth="1"/>
    <col min="2" max="2" width="15.5703125" bestFit="1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63</v>
      </c>
      <c r="B1" t="s">
        <v>64</v>
      </c>
      <c r="C1" t="s">
        <v>65</v>
      </c>
      <c r="D1" t="s">
        <v>66</v>
      </c>
      <c r="E1" t="s">
        <v>67</v>
      </c>
    </row>
    <row r="2" spans="1:5" x14ac:dyDescent="0.25">
      <c r="A2" t="s">
        <v>55</v>
      </c>
      <c r="B2" s="24">
        <v>44505</v>
      </c>
      <c r="C2">
        <v>1013</v>
      </c>
      <c r="D2">
        <v>475</v>
      </c>
      <c r="E2">
        <v>345</v>
      </c>
    </row>
    <row r="3" spans="1:5" x14ac:dyDescent="0.25">
      <c r="A3" t="s">
        <v>56</v>
      </c>
      <c r="B3" s="24">
        <v>44505</v>
      </c>
      <c r="C3">
        <v>3657</v>
      </c>
      <c r="D3">
        <v>1880</v>
      </c>
      <c r="E3">
        <v>1558</v>
      </c>
    </row>
    <row r="4" spans="1:5" x14ac:dyDescent="0.25">
      <c r="A4" t="s">
        <v>57</v>
      </c>
      <c r="B4" s="24">
        <v>44505</v>
      </c>
      <c r="C4">
        <v>1189</v>
      </c>
      <c r="D4">
        <v>569</v>
      </c>
      <c r="E4">
        <v>428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8"/>
  <sheetViews>
    <sheetView workbookViewId="0">
      <selection sqref="A1:Z8"/>
    </sheetView>
  </sheetViews>
  <sheetFormatPr defaultRowHeight="15" x14ac:dyDescent="0.25"/>
  <cols>
    <col min="1" max="1" width="21.5703125" bestFit="1" customWidth="1"/>
    <col min="2" max="2" width="10.7109375" style="22" bestFit="1" customWidth="1"/>
    <col min="3" max="3" width="9.5703125" bestFit="1" customWidth="1"/>
    <col min="4" max="4" width="23.42578125" bestFit="1" customWidth="1"/>
    <col min="5" max="5" width="34" bestFit="1" customWidth="1"/>
    <col min="6" max="6" width="12" bestFit="1" customWidth="1"/>
    <col min="7" max="7" width="26" bestFit="1" customWidth="1"/>
    <col min="8" max="8" width="36.5703125" bestFit="1" customWidth="1"/>
    <col min="9" max="9" width="21.42578125" bestFit="1" customWidth="1"/>
    <col min="10" max="10" width="19.140625" bestFit="1" customWidth="1"/>
    <col min="11" max="11" width="29.7109375" bestFit="1" customWidth="1"/>
    <col min="12" max="12" width="19.5703125" bestFit="1" customWidth="1"/>
    <col min="13" max="13" width="33.5703125" bestFit="1" customWidth="1"/>
    <col min="14" max="14" width="44" bestFit="1" customWidth="1"/>
    <col min="15" max="15" width="38.5703125" bestFit="1" customWidth="1"/>
    <col min="16" max="16" width="63.28515625" bestFit="1" customWidth="1"/>
    <col min="17" max="17" width="20.85546875" bestFit="1" customWidth="1"/>
    <col min="18" max="18" width="23.28515625" bestFit="1" customWidth="1"/>
    <col min="19" max="19" width="16.5703125" bestFit="1" customWidth="1"/>
    <col min="20" max="20" width="30.85546875" bestFit="1" customWidth="1"/>
    <col min="21" max="21" width="68" bestFit="1" customWidth="1"/>
    <col min="22" max="22" width="17.85546875" bestFit="1" customWidth="1"/>
    <col min="23" max="23" width="39.7109375" bestFit="1" customWidth="1"/>
    <col min="24" max="24" width="17" bestFit="1" customWidth="1"/>
    <col min="25" max="26" width="11.140625" bestFit="1" customWidth="1"/>
  </cols>
  <sheetData>
    <row r="1" spans="1:26" x14ac:dyDescent="0.25">
      <c r="A1" t="s">
        <v>68</v>
      </c>
      <c r="B1" s="22" t="s">
        <v>64</v>
      </c>
      <c r="C1" t="s">
        <v>69</v>
      </c>
      <c r="D1" t="s">
        <v>70</v>
      </c>
      <c r="E1" t="s">
        <v>71</v>
      </c>
      <c r="F1" t="s">
        <v>72</v>
      </c>
      <c r="G1" t="s">
        <v>73</v>
      </c>
      <c r="H1" t="s">
        <v>74</v>
      </c>
      <c r="I1" t="s">
        <v>75</v>
      </c>
      <c r="J1" t="s">
        <v>76</v>
      </c>
      <c r="K1" t="s">
        <v>77</v>
      </c>
      <c r="L1" t="s">
        <v>78</v>
      </c>
      <c r="M1" t="s">
        <v>79</v>
      </c>
      <c r="N1" t="s">
        <v>80</v>
      </c>
      <c r="O1" t="s">
        <v>65</v>
      </c>
      <c r="P1" t="s">
        <v>66</v>
      </c>
      <c r="Q1" t="s">
        <v>81</v>
      </c>
      <c r="R1" t="s">
        <v>82</v>
      </c>
      <c r="S1" t="s">
        <v>83</v>
      </c>
      <c r="T1" t="s">
        <v>84</v>
      </c>
      <c r="U1" t="s">
        <v>67</v>
      </c>
      <c r="V1" t="s">
        <v>85</v>
      </c>
      <c r="W1" t="s">
        <v>86</v>
      </c>
      <c r="X1" t="s">
        <v>87</v>
      </c>
      <c r="Y1" t="s">
        <v>88</v>
      </c>
      <c r="Z1" t="s">
        <v>89</v>
      </c>
    </row>
    <row r="2" spans="1:26" x14ac:dyDescent="0.25">
      <c r="A2" t="s">
        <v>50</v>
      </c>
      <c r="B2" s="22">
        <v>44505</v>
      </c>
      <c r="C2">
        <v>1578</v>
      </c>
      <c r="D2">
        <v>733</v>
      </c>
      <c r="E2">
        <v>474</v>
      </c>
      <c r="F2">
        <v>85</v>
      </c>
      <c r="G2">
        <v>86</v>
      </c>
      <c r="H2">
        <v>49</v>
      </c>
      <c r="I2">
        <v>1038</v>
      </c>
      <c r="J2">
        <v>899</v>
      </c>
      <c r="K2">
        <v>780</v>
      </c>
      <c r="L2">
        <v>61</v>
      </c>
      <c r="M2">
        <v>48</v>
      </c>
      <c r="N2">
        <v>32</v>
      </c>
      <c r="O2">
        <v>171335</v>
      </c>
      <c r="P2">
        <v>112904</v>
      </c>
      <c r="Q2">
        <v>409</v>
      </c>
      <c r="R2">
        <v>44</v>
      </c>
      <c r="S2">
        <v>731</v>
      </c>
      <c r="T2">
        <v>29</v>
      </c>
      <c r="U2">
        <v>100333</v>
      </c>
      <c r="V2">
        <v>1338</v>
      </c>
      <c r="W2">
        <v>1945</v>
      </c>
      <c r="X2">
        <v>1458</v>
      </c>
    </row>
    <row r="3" spans="1:26" x14ac:dyDescent="0.25">
      <c r="A3" t="s">
        <v>44</v>
      </c>
      <c r="B3" s="22">
        <v>44505</v>
      </c>
      <c r="C3">
        <v>2383</v>
      </c>
      <c r="D3">
        <v>1180</v>
      </c>
      <c r="E3">
        <v>732</v>
      </c>
      <c r="F3">
        <v>318</v>
      </c>
      <c r="G3">
        <v>317</v>
      </c>
      <c r="H3">
        <v>175</v>
      </c>
      <c r="I3">
        <v>1443</v>
      </c>
      <c r="J3">
        <v>1299</v>
      </c>
      <c r="K3">
        <v>967</v>
      </c>
      <c r="L3">
        <v>369</v>
      </c>
      <c r="M3">
        <v>317</v>
      </c>
      <c r="N3">
        <v>179</v>
      </c>
      <c r="O3">
        <v>274819</v>
      </c>
      <c r="P3">
        <v>176989</v>
      </c>
      <c r="Q3">
        <v>622</v>
      </c>
      <c r="R3">
        <v>137</v>
      </c>
      <c r="S3">
        <v>893</v>
      </c>
      <c r="T3">
        <v>165</v>
      </c>
      <c r="U3">
        <v>160775</v>
      </c>
      <c r="V3">
        <v>2792</v>
      </c>
      <c r="W3">
        <v>4642</v>
      </c>
      <c r="X3">
        <v>3102</v>
      </c>
    </row>
    <row r="4" spans="1:26" x14ac:dyDescent="0.25">
      <c r="A4" t="s">
        <v>45</v>
      </c>
      <c r="B4" s="22">
        <v>44505</v>
      </c>
      <c r="C4">
        <v>1864</v>
      </c>
      <c r="D4">
        <v>983</v>
      </c>
      <c r="E4">
        <v>736</v>
      </c>
      <c r="F4">
        <v>56</v>
      </c>
      <c r="G4">
        <v>54</v>
      </c>
      <c r="H4">
        <v>22</v>
      </c>
      <c r="I4">
        <v>1216</v>
      </c>
      <c r="J4">
        <v>1080</v>
      </c>
      <c r="K4">
        <v>974</v>
      </c>
      <c r="L4">
        <v>163</v>
      </c>
      <c r="M4">
        <v>119</v>
      </c>
      <c r="N4">
        <v>76</v>
      </c>
      <c r="O4">
        <v>226793</v>
      </c>
      <c r="P4">
        <v>180709</v>
      </c>
      <c r="Q4">
        <v>622</v>
      </c>
      <c r="R4">
        <v>21</v>
      </c>
      <c r="S4">
        <v>929</v>
      </c>
      <c r="T4">
        <v>72</v>
      </c>
      <c r="U4">
        <v>167316</v>
      </c>
      <c r="V4">
        <v>1436</v>
      </c>
      <c r="W4">
        <v>1942</v>
      </c>
      <c r="X4">
        <v>1538</v>
      </c>
    </row>
    <row r="5" spans="1:26" x14ac:dyDescent="0.25">
      <c r="A5" t="s">
        <v>46</v>
      </c>
      <c r="B5" s="22">
        <v>44505</v>
      </c>
      <c r="C5">
        <v>2801</v>
      </c>
      <c r="D5">
        <v>1127</v>
      </c>
      <c r="E5">
        <v>752</v>
      </c>
      <c r="F5">
        <v>317</v>
      </c>
      <c r="G5">
        <v>301</v>
      </c>
      <c r="H5">
        <v>164</v>
      </c>
      <c r="I5">
        <v>1787</v>
      </c>
      <c r="J5">
        <v>1494</v>
      </c>
      <c r="K5">
        <v>1213</v>
      </c>
      <c r="L5">
        <v>192</v>
      </c>
      <c r="M5">
        <v>187</v>
      </c>
      <c r="N5">
        <v>143</v>
      </c>
      <c r="O5">
        <v>353704</v>
      </c>
      <c r="P5">
        <v>222452</v>
      </c>
      <c r="Q5">
        <v>640</v>
      </c>
      <c r="R5">
        <v>126</v>
      </c>
      <c r="S5">
        <v>1115</v>
      </c>
      <c r="T5">
        <v>129</v>
      </c>
      <c r="U5">
        <v>196677</v>
      </c>
      <c r="V5">
        <v>2849</v>
      </c>
      <c r="W5">
        <v>4465</v>
      </c>
      <c r="X5">
        <v>3156</v>
      </c>
    </row>
    <row r="6" spans="1:26" x14ac:dyDescent="0.25">
      <c r="A6" t="s">
        <v>47</v>
      </c>
      <c r="B6" s="22">
        <v>44505</v>
      </c>
      <c r="C6">
        <v>1847</v>
      </c>
      <c r="D6">
        <v>1071</v>
      </c>
      <c r="E6">
        <v>712</v>
      </c>
      <c r="F6">
        <v>53</v>
      </c>
      <c r="G6">
        <v>60</v>
      </c>
      <c r="H6">
        <v>26</v>
      </c>
      <c r="I6">
        <v>1526</v>
      </c>
      <c r="J6">
        <v>1374</v>
      </c>
      <c r="K6">
        <v>1163</v>
      </c>
      <c r="L6">
        <v>1273</v>
      </c>
      <c r="M6">
        <v>1258</v>
      </c>
      <c r="N6">
        <v>824</v>
      </c>
      <c r="O6">
        <v>235671</v>
      </c>
      <c r="P6">
        <v>172921</v>
      </c>
      <c r="Q6">
        <v>628</v>
      </c>
      <c r="R6">
        <v>18</v>
      </c>
      <c r="S6">
        <v>1098</v>
      </c>
      <c r="T6">
        <v>735</v>
      </c>
      <c r="U6">
        <v>156891</v>
      </c>
      <c r="V6">
        <v>2124</v>
      </c>
      <c r="W6">
        <v>2940</v>
      </c>
      <c r="X6">
        <v>2277</v>
      </c>
    </row>
    <row r="7" spans="1:26" x14ac:dyDescent="0.25">
      <c r="A7" t="s">
        <v>48</v>
      </c>
      <c r="B7" s="22">
        <v>44505</v>
      </c>
      <c r="C7">
        <v>2234</v>
      </c>
      <c r="D7">
        <v>1024</v>
      </c>
      <c r="E7">
        <v>746</v>
      </c>
      <c r="F7">
        <v>405</v>
      </c>
      <c r="G7">
        <v>401</v>
      </c>
      <c r="H7">
        <v>245</v>
      </c>
      <c r="I7">
        <v>1493</v>
      </c>
      <c r="J7">
        <v>1320</v>
      </c>
      <c r="K7">
        <v>1081</v>
      </c>
      <c r="L7">
        <v>498</v>
      </c>
      <c r="M7">
        <v>479</v>
      </c>
      <c r="N7">
        <v>312</v>
      </c>
      <c r="O7">
        <v>308352</v>
      </c>
      <c r="P7">
        <v>206512</v>
      </c>
      <c r="Q7">
        <v>645</v>
      </c>
      <c r="R7">
        <v>194</v>
      </c>
      <c r="S7">
        <v>994</v>
      </c>
      <c r="T7">
        <v>290</v>
      </c>
      <c r="U7">
        <v>184652</v>
      </c>
      <c r="V7">
        <v>3092</v>
      </c>
      <c r="W7">
        <v>4736</v>
      </c>
      <c r="X7">
        <v>3467</v>
      </c>
    </row>
    <row r="8" spans="1:26" x14ac:dyDescent="0.25">
      <c r="A8" t="s">
        <v>49</v>
      </c>
      <c r="B8" s="22">
        <v>44505</v>
      </c>
      <c r="C8">
        <v>2148</v>
      </c>
      <c r="D8">
        <v>1194</v>
      </c>
      <c r="E8">
        <v>674</v>
      </c>
      <c r="F8">
        <v>145</v>
      </c>
      <c r="G8">
        <v>143</v>
      </c>
      <c r="H8">
        <v>65</v>
      </c>
      <c r="I8">
        <v>1427</v>
      </c>
      <c r="J8">
        <v>1253</v>
      </c>
      <c r="K8">
        <v>991</v>
      </c>
      <c r="L8">
        <v>98</v>
      </c>
      <c r="M8">
        <v>94</v>
      </c>
      <c r="N8">
        <v>74</v>
      </c>
      <c r="O8">
        <v>216826</v>
      </c>
      <c r="P8">
        <v>141707</v>
      </c>
      <c r="Q8">
        <v>577</v>
      </c>
      <c r="R8">
        <v>52</v>
      </c>
      <c r="S8">
        <v>933</v>
      </c>
      <c r="T8">
        <v>69</v>
      </c>
      <c r="U8">
        <v>129069</v>
      </c>
      <c r="V8">
        <v>2286</v>
      </c>
      <c r="W8">
        <v>3581</v>
      </c>
      <c r="X8">
        <v>2520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purl.org/dc/dcmitype/"/>
    <ds:schemaRef ds:uri="http://schemas.microsoft.com/office/2006/documentManagement/types"/>
    <ds:schemaRef ds:uri="http://schemas.microsoft.com/office/2006/metadata/properties"/>
    <ds:schemaRef ds:uri="45ae7f3d-bcd0-4e4b-af93-f03a9fbb19b5"/>
    <ds:schemaRef ds:uri="http://purl.org/dc/terms/"/>
    <ds:schemaRef ds:uri="http://schemas.microsoft.com/office/infopath/2007/PartnerControls"/>
    <ds:schemaRef ds:uri="http://schemas.microsoft.com/sharepoint/v3"/>
    <ds:schemaRef ds:uri="http://purl.org/dc/elements/1.1/"/>
    <ds:schemaRef ds:uri="http://schemas.openxmlformats.org/package/2006/metadata/core-properties"/>
    <ds:schemaRef ds:uri="d5efd484-15aa-41a0-83f6-0646502cb6d6"/>
    <ds:schemaRef ds:uri="http://www.w3.org/XML/1998/namespace"/>
  </ds:schemaRefs>
</ds:datastoreItem>
</file>

<file path=customXml/itemProps5.xml><?xml version="1.0" encoding="utf-8"?>
<ds:datastoreItem xmlns:ds="http://schemas.openxmlformats.org/officeDocument/2006/customXml" ds:itemID="{95BC1E49-BACE-4029-B2FB-31145831074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2015-06-05T18:17:20Z</dcterms:created>
  <dcterms:modified xsi:type="dcterms:W3CDTF">2021-11-05T12:56:48Z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